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bin" ContentType="application/vnd.ms-office.vbaProject"/>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VerticalScroll="true" showSheetTabs="true" xWindow="0" yWindow="0" windowWidth="16384" windowHeight="8192" tabRatio="500"/>
  </bookViews>
  <sheets>
    <sheet name="SET-UP" sheetId="1" r:id="rId3" state="visible"/>
    <sheet name="PLAYER" sheetId="2" r:id="rId4" state="visible"/>
    <sheet name="RAW-TEx" sheetId="3" r:id="rId5" state="visible"/>
    <sheet name="RAW-TEvPEv" sheetId="4" r:id="rId6" state="visible"/>
    <sheet name="RESULT" sheetId="5" r:id="rId7" state="visible"/>
    <sheet name="ADJ-CLICK" sheetId="6" r:id="rId8" state="visible"/>
    <sheet name="ADJ-GIVEN" sheetId="7" r:id="rId9" state="visible"/>
    <sheet name="FINAL-SCORE" sheetId="8" r:id="rId10" state="visible"/>
    <sheet name="TEx-COMP" sheetId="9" r:id="rId11" state="visible"/>
  </sheets>
  <definedNames>
    <definedName localSheetId="3" name="_xlnm.Print_Area">'RAW-TEvPEv'!$A$1:$AP$10</definedName>
    <definedName localSheetId="4" name="_xlnm.Print_Area">RESULT!$A$1:$W$9</definedName>
    <definedName name="_xlfn_AGGREGATE"/>
    <definedName name="_xlfn_STDEV_P"/>
    <definedName name="_xlfn_STDEV_S"/>
  </definedNames>
  <calcPr iterateCount="100" iterateDelta="0.001" refMode="A1"/>
  <extLst>
    <ext xmlns:loext="http://schemas.libreoffice.org/" uri="{7626C862-2A13-11E5-B345-FEFF819CDC9F}">
      <loext:extCalcPr stringRefSyntax="CalcA1"/>
    </ext>
  </extLst>
</workbook>
</file>

<file path=xl/sharedStrings.xml><?xml version="1.0" encoding="utf-8"?>
<sst xmlns="http://schemas.openxmlformats.org/spreadsheetml/2006/main" count="141" uniqueCount="141">
  <si>
    <t xml:space="preserve">SET-UP</t>
  </si>
  <si>
    <t xml:space="preserve">2017-8-3 Hironori Mii</t>
  </si>
  <si>
    <t xml:space="preserve">Clicker Judges</t>
  </si>
  <si>
    <t xml:space="preserve">ver. 2.3</t>
  </si>
  <si>
    <t xml:space="preserve">Contest Name</t>
  </si>
  <si>
    <t xml:space="preserve">WYYC2017</t>
  </si>
  <si>
    <t xml:space="preserve">J-A1</t>
  </si>
  <si>
    <t xml:space="preserve">Judge A1</t>
  </si>
  <si>
    <t xml:space="preserve">J-A2</t>
  </si>
  <si>
    <t xml:space="preserve">Judge A2</t>
  </si>
  <si>
    <t xml:space="preserve">WARNING:</t>
  </si>
  <si>
    <t xml:space="preserve">Division Name</t>
  </si>
  <si>
    <t xml:space="preserve">3A</t>
  </si>
  <si>
    <t xml:space="preserve">division</t>
  </si>
  <si>
    <t xml:space="preserve">J-A3</t>
  </si>
  <si>
    <t xml:space="preserve">Judge A3</t>
  </si>
  <si>
    <t xml:space="preserve">Never "Drag &amp; Drop"</t>
  </si>
  <si>
    <t xml:space="preserve">Stage</t>
  </si>
  <si>
    <t xml:space="preserve">FINAL</t>
  </si>
  <si>
    <t xml:space="preserve">J-A4</t>
  </si>
  <si>
    <t xml:space="preserve">Judge A4</t>
  </si>
  <si>
    <t xml:space="preserve">Never "Cut &amp; Paste"</t>
  </si>
  <si>
    <t xml:space="preserve">J-A5</t>
  </si>
  <si>
    <t xml:space="preserve">Judge A5</t>
  </si>
  <si>
    <t xml:space="preserve">"Copy &amp; Paste" is okay</t>
  </si>
  <si>
    <t xml:space="preserve">Clicker Value</t>
  </si>
  <si>
    <t xml:space="preserve">TE</t>
  </si>
  <si>
    <t xml:space="preserve">J-A6</t>
  </si>
  <si>
    <t xml:space="preserve">Judge A6</t>
  </si>
  <si>
    <t xml:space="preserve">Given Value 1</t>
  </si>
  <si>
    <t xml:space="preserve">EXE</t>
  </si>
  <si>
    <t xml:space="preserve">Given Value 2</t>
  </si>
  <si>
    <t xml:space="preserve">CTL</t>
  </si>
  <si>
    <t xml:space="preserve">Please Edit "Blue Cells"</t>
  </si>
  <si>
    <t xml:space="preserve">Given Value 3</t>
  </si>
  <si>
    <t xml:space="preserve">TDV</t>
  </si>
  <si>
    <t xml:space="preserve">Given Value 4</t>
  </si>
  <si>
    <t xml:space="preserve">SEM</t>
  </si>
  <si>
    <t xml:space="preserve">Given Value 5</t>
  </si>
  <si>
    <t xml:space="preserve">You do not need to edit "Orange Cells" most time</t>
  </si>
  <si>
    <t xml:space="preserve">Given Value 6</t>
  </si>
  <si>
    <t xml:space="preserve">MU1</t>
  </si>
  <si>
    <t xml:space="preserve">Evaluation Judges</t>
  </si>
  <si>
    <t xml:space="preserve">Given Value 7</t>
  </si>
  <si>
    <t xml:space="preserve">MU2</t>
  </si>
  <si>
    <t xml:space="preserve">J-B1</t>
  </si>
  <si>
    <t xml:space="preserve">Judge B1</t>
  </si>
  <si>
    <t xml:space="preserve">Given Value 8</t>
  </si>
  <si>
    <t xml:space="preserve">BDY</t>
  </si>
  <si>
    <t xml:space="preserve">J-B2</t>
  </si>
  <si>
    <t xml:space="preserve">Judge B2</t>
  </si>
  <si>
    <t xml:space="preserve">Given Value 9</t>
  </si>
  <si>
    <t xml:space="preserve">J-B3</t>
  </si>
  <si>
    <t xml:space="preserve">Judge B3</t>
  </si>
  <si>
    <t xml:space="preserve">Given Value 10</t>
  </si>
  <si>
    <t xml:space="preserve">SHW</t>
  </si>
  <si>
    <t xml:space="preserve">J-B4</t>
  </si>
  <si>
    <t xml:space="preserve">Judge B4</t>
  </si>
  <si>
    <t xml:space="preserve">1. Please paste players' names on "PLAYER" sheet</t>
  </si>
  <si>
    <t xml:space="preserve">J-B5</t>
  </si>
  <si>
    <t xml:space="preserve">Judge B5</t>
  </si>
  <si>
    <t xml:space="preserve">Total</t>
  </si>
  <si>
    <t xml:space="preserve">J-B6</t>
  </si>
  <si>
    <t xml:space="preserve">Judge B6</t>
  </si>
  <si>
    <t xml:space="preserve">2. Please type-in M.D. and Clickers on "RAW-TEx"</t>
  </si>
  <si>
    <t xml:space="preserve">Deduction 1</t>
  </si>
  <si>
    <t xml:space="preserve">Stop</t>
  </si>
  <si>
    <t xml:space="preserve">Deduction 2</t>
  </si>
  <si>
    <t xml:space="preserve">Discard</t>
  </si>
  <si>
    <t xml:space="preserve">Deduction 3</t>
  </si>
  <si>
    <t xml:space="preserve">Cut</t>
  </si>
  <si>
    <t xml:space="preserve">3. Please type-in Exaluation Score in "RAW-TEvPEv"</t>
  </si>
  <si>
    <t xml:space="preserve">This spreadsheet is designed for Final</t>
  </si>
  <si>
    <t xml:space="preserve">CONTESTANT DATA</t>
  </si>
  <si>
    <t xml:space="preserve">Data 1</t>
  </si>
  <si>
    <t xml:space="preserve">Player Name</t>
  </si>
  <si>
    <t xml:space="preserve">Data1</t>
  </si>
  <si>
    <t xml:space="preserve">Data2</t>
  </si>
  <si>
    <t xml:space="preserve">Data3</t>
  </si>
  <si>
    <t xml:space="preserve">Data4</t>
  </si>
  <si>
    <t xml:space="preserve">Data5</t>
  </si>
  <si>
    <t xml:space="preserve">RAW (CLICK)</t>
  </si>
  <si>
    <t xml:space="preserve">AD1</t>
  </si>
  <si>
    <t xml:space="preserve">AD2</t>
  </si>
  <si>
    <t xml:space="preserve">AD3</t>
  </si>
  <si>
    <t xml:space="preserve">+</t>
  </si>
  <si>
    <t xml:space="preserve">-</t>
  </si>
  <si>
    <t xml:space="preserve">RAW (GIVEN)</t>
  </si>
  <si>
    <t xml:space="preserve">Freestyle Evaluation</t>
  </si>
  <si>
    <t xml:space="preserve">Major Deduction</t>
  </si>
  <si>
    <t xml:space="preserve">total (/60)</t>
  </si>
  <si>
    <t xml:space="preserve">Exe
cution</t>
  </si>
  <si>
    <t xml:space="preserve">Control</t>
  </si>
  <si>
    <t xml:space="preserve">Trick Diversity</t>
  </si>
  <si>
    <t xml:space="preserve">Space Use/Emp.</t>
  </si>
  <si>
    <t xml:space="preserve">Choreo
graphy</t>
  </si>
  <si>
    <t xml:space="preserve">Const
ruction</t>
  </si>
  <si>
    <t xml:space="preserve">Body Control</t>
  </si>
  <si>
    <t xml:space="preserve">Show
manship</t>
  </si>
  <si>
    <t xml:space="preserve">total (/40)</t>
  </si>
  <si>
    <t xml:space="preserve">E.Total (/100)</t>
  </si>
  <si>
    <t xml:space="preserve">Detach</t>
  </si>
  <si>
    <t xml:space="preserve">FINAL SCORE</t>
  </si>
  <si>
    <t xml:space="preserve">Place</t>
  </si>
  <si>
    <t xml:space="preserve">ADJ (CLICK)</t>
  </si>
  <si>
    <t xml:space="preserve">AD</t>
  </si>
  <si>
    <t xml:space="preserve">=</t>
  </si>
  <si>
    <t xml:space="preserve">%</t>
  </si>
  <si>
    <t xml:space="preserve">ADJ (GIVEN)</t>
  </si>
  <si>
    <t xml:space="preserve">T.Ev</t>
  </si>
  <si>
    <t xml:space="preserve">T.Ex</t>
  </si>
  <si>
    <t xml:space="preserve">P.Ev</t>
  </si>
  <si>
    <t xml:space="preserve">M. Deduction</t>
  </si>
  <si>
    <t xml:space="preserve">total (/50)</t>
  </si>
  <si>
    <t xml:space="preserve">Cleanliness</t>
  </si>
  <si>
    <t xml:space="preserve">Variation</t>
  </si>
  <si>
    <t xml:space="preserve">Rareness</t>
  </si>
  <si>
    <t xml:space="preserve">Execution</t>
  </si>
  <si>
    <t xml:space="preserve">total (/20)</t>
  </si>
  <si>
    <t xml:space="preserve">Music Use</t>
  </si>
  <si>
    <t xml:space="preserve">Professionalism</t>
  </si>
  <si>
    <t xml:space="preserve">Ampl. / Focus</t>
  </si>
  <si>
    <t xml:space="preserve">Showmanship</t>
  </si>
  <si>
    <t xml:space="preserve">total (/30)</t>
  </si>
  <si>
    <t xml:space="preserve">CLICKER COMPARISON</t>
  </si>
  <si>
    <t xml:space="preserve">TOTAL</t>
  </si>
  <si>
    <t xml:space="preserve">STD.DEV</t>
  </si>
  <si>
    <t>Kontest</t>
  </si>
  <si>
    <t>Divisi Test</t>
  </si>
  <si>
    <t>Final Test</t>
  </si>
  <si>
    <t>Kontes Tandingan</t>
  </si>
  <si>
    <t>Divisi Om Anya</t>
  </si>
  <si>
    <t>Asal Podium</t>
  </si>
  <si>
    <t>Kontes Orang Main Yoyo</t>
  </si>
  <si>
    <t>Divisi Apa Aja Boleh</t>
  </si>
  <si>
    <t>Vaketu</t>
  </si>
  <si>
    <t>Bukan Palit</t>
  </si>
  <si>
    <t>Bukan Juri Kliker</t>
  </si>
  <si>
    <t xml:space="preserve">Saya </t>
  </si>
  <si>
    <t>Saya Aja Ya</t>
  </si>
  <si>
    <t>Saya Belajar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</si>
</sst>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7">
    <numFmt numFmtId="164" formatCode="General"/>
    <numFmt numFmtId="165" formatCode="General"/>
    <numFmt numFmtId="166" formatCode="0.0_ "/>
    <numFmt numFmtId="167" formatCode="0_ "/>
    <numFmt numFmtId="168" formatCode="[$-409]#,##0_);[RED]\(#,##0\)"/>
    <numFmt numFmtId="169" formatCode="#,##0.0;[RED]\-#,##0.0"/>
    <numFmt numFmtId="170" formatCode="0.0"/>
  </numFmts>
  <fonts count="22">
    <font>
      <sz val="9"/>
      <color rgb="FF000000"/>
      <name val="メイリオ"/>
      <family val="3"/>
      <charset val="128"/>
    </font>
    <font>
      <sz val="10"/>
      <name val="Arial"/>
      <family val="0"/>
    </font>
    <font>
      <sz val="10"/>
      <name val="Arial"/>
      <family val="0"/>
    </font>
    <font>
      <sz val="10"/>
      <name val="Arial"/>
      <family val="0"/>
    </font>
    <font>
      <sz val="9"/>
      <color rgb="FF000000"/>
      <name val="Arial"/>
      <family val="2"/>
    </font>
    <font>
      <b val="1"/>
      <sz val="9"/>
      <color rgb="FF000000"/>
      <name val="Arial"/>
      <family val="2"/>
    </font>
    <font>
      <b val="1"/>
      <sz val="9"/>
      <color rgb="FFFF0000"/>
      <name val="Arial"/>
      <family val="2"/>
    </font>
    <font>
      <sz val="9"/>
      <color rgb="FF969696"/>
      <name val="Arial"/>
      <family val="2"/>
    </font>
    <font>
      <b val="1"/>
      <sz val="14"/>
      <color rgb="FFFF0000"/>
      <name val="Arial"/>
      <family val="2"/>
    </font>
    <font>
      <sz val="9"/>
      <color rgb="FFFFFFFF"/>
      <name val="Arial"/>
      <family val="2"/>
    </font>
    <font>
      <b val="1"/>
      <sz val="9"/>
      <color rgb="FF000000"/>
      <name val="Arial Unicode MS"/>
      <family val="3"/>
      <charset val="128"/>
    </font>
    <font>
      <sz val="9"/>
      <color rgb="FF000000"/>
      <name val="Arial Unicode MS"/>
      <family val="3"/>
      <charset val="128"/>
    </font>
    <font>
      <sz val="9"/>
      <color rgb="FFFFFFFF"/>
      <name val="Arial Unicode MS"/>
      <family val="3"/>
      <charset val="128"/>
    </font>
    <font>
      <sz val="9"/>
      <color rgb="FFFFFFFF"/>
      <name val="メイリオ"/>
      <family val="3"/>
      <charset val="128"/>
    </font>
    <font>
      <sz val="9"/>
      <name val="Arial"/>
      <family val="2"/>
    </font>
    <font>
      <b val="1"/>
      <sz val="12"/>
      <color rgb="FF000000"/>
      <name val="Arial"/>
      <family val="2"/>
    </font>
    <font>
      <b val="1"/>
      <sz val="12"/>
      <name val="Arial"/>
      <family val="2"/>
    </font>
    <font>
      <b val="1"/>
      <sz val="9"/>
      <name val="Arial"/>
      <family val="2"/>
    </font>
    <font>
      <sz val="8"/>
      <color rgb="FF000000"/>
      <name val="Arial"/>
      <family val="2"/>
    </font>
    <font>
      <sz val="9"/>
      <color rgb="FFFF0000"/>
      <name val="Arial"/>
      <family val="2"/>
    </font>
    <font>
      <b val="1"/>
      <sz val="9"/>
      <color rgb="FF000000"/>
      <name val="メイリオ"/>
      <family val="3"/>
      <charset val="128"/>
    </font>
    <font>
      <sz val="9"/>
      <color rgb="FFFF0000"/>
      <name val="メイリオ"/>
      <family val="3"/>
      <charset val="128"/>
    </font>
  </fonts>
  <fills count="15">
    <fill>
      <patternFill patternType="none"/>
    </fill>
    <fill>
      <patternFill patternType="gray125"/>
    </fill>
    <fill>
      <patternFill patternType="solid">
        <fgColor rgb="FF00CCFF"/>
        <bgColor rgb="FF33CCCC"/>
      </patternFill>
    </fill>
    <fill>
      <patternFill patternType="solid">
        <fgColor rgb="FFFFFF00"/>
        <bgColor rgb="FFFFFF00"/>
      </patternFill>
    </fill>
    <fill>
      <patternFill patternType="solid">
        <fgColor rgb="FFFFFF99"/>
        <bgColor rgb="FFFFFFCC"/>
      </patternFill>
    </fill>
    <fill>
      <patternFill patternType="solid">
        <fgColor rgb="FF808080"/>
        <bgColor rgb="FF969696"/>
      </patternFill>
    </fill>
    <fill>
      <patternFill patternType="solid">
        <fgColor rgb="FF000000"/>
        <bgColor rgb="FF003300"/>
      </patternFill>
    </fill>
    <fill>
      <patternFill patternType="solid">
        <fgColor rgb="FF969696"/>
        <bgColor rgb="FF808080"/>
      </patternFill>
    </fill>
    <fill>
      <patternFill patternType="solid">
        <fgColor rgb="FF99CC00"/>
        <bgColor rgb="FFFFCC00"/>
      </patternFill>
    </fill>
    <fill>
      <patternFill patternType="solid">
        <fgColor rgb="FF99CCFF"/>
        <bgColor rgb="FFCCCCFF"/>
      </patternFill>
    </fill>
    <fill>
      <patternFill patternType="solid">
        <fgColor rgb="FFFFCC00"/>
        <bgColor rgb="FFFFFF00"/>
      </patternFill>
    </fill>
    <fill>
      <patternFill patternType="solid">
        <fgColor rgb="FFFFCC99"/>
        <bgColor rgb="FFC0C0C0"/>
      </patternFill>
    </fill>
    <fill>
      <patternFill patternType="solid">
        <fgColor rgb="FF800080"/>
        <bgColor rgb="FF800080"/>
      </patternFill>
    </fill>
    <fill>
      <patternFill patternType="solid">
        <fgColor rgb="FFCCCCFF"/>
        <bgColor rgb="FFC0C0C0"/>
      </patternFill>
    </fill>
    <fill>
      <patternFill patternType="solid">
        <fgColor rgb="FFFF99CC"/>
        <bgColor rgb="FFFF8080"/>
      </patternFill>
    </fill>
  </fills>
  <borders count="7">
    <border>
      <left/>
      <right/>
      <top/>
      <bottom/>
      <diagonal/>
    </border>
    <border>
      <left style="medium"/>
      <right style="medium"/>
      <top style="medium"/>
      <bottom/>
      <diagonal/>
    </border>
    <border>
      <left style="medium"/>
      <right style="medium"/>
      <top/>
      <bottom/>
      <diagonal/>
    </border>
    <border>
      <left style="medium"/>
      <right style="medium"/>
      <top/>
      <bottom style="medium"/>
      <diagonal/>
    </border>
    <border>
      <left style="medium"/>
      <right style="medium"/>
      <top style="medium"/>
      <bottom style="medium"/>
      <diagonal/>
    </border>
    <border>
      <left/>
      <right style="thin"/>
      <top/>
      <bottom/>
      <diagonal/>
    </border>
    <border>
      <left style="hair"/>
      <right style="hair"/>
      <top style="hair"/>
      <bottom style="hair"/>
      <diagonal/>
    </border>
  </borders>
  <cellStyleXfs count="21">
    <xf numFmtId="164" fontId="0" fillId="0" borderId="0" applyFont="true" applyBorder="true" applyAlignment="true" applyProtection="true">
      <alignment horizontal="general" vertical="center"/>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168" fontId="0" fillId="0" borderId="0" applyFont="true" applyBorder="false" applyAlignment="true" applyProtection="false">
      <alignment horizontal="general" vertical="center"/>
    </xf>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protection hidden="false" locked="true"/>
    </xf>
  </cellStyleXfs>
  <cellXfs count="104">
    <xf numFmtId="164" fontId="0" fillId="0" borderId="0" xfId="0" applyFont="false" applyBorder="false" applyAlignment="false" applyProtection="false">
      <alignment horizontal="general" vertical="center"/>
      <protection hidden="false" locked="true"/>
    </xf>
    <xf numFmtId="164" fontId="4" fillId="0" borderId="0" xfId="0" applyFont="true" applyBorder="false" applyAlignment="false" applyProtection="false">
      <alignment horizontal="general" vertical="center"/>
      <protection hidden="false" locked="true"/>
    </xf>
    <xf numFmtId="164" fontId="5" fillId="0" borderId="0" xfId="0" applyFont="true" applyBorder="false" applyAlignment="false" applyProtection="false">
      <alignment horizontal="general" vertical="center"/>
      <protection hidden="false" locked="true"/>
    </xf>
    <xf numFmtId="164" fontId="5" fillId="0" borderId="0" xfId="0" applyFont="true" applyBorder="true" applyAlignment="true" applyProtection="false">
      <alignment horizontal="center" vertical="center"/>
      <protection hidden="false" locked="true"/>
    </xf>
    <xf numFmtId="164" fontId="4" fillId="2" borderId="0" xfId="0" applyFont="true" applyBorder="false" applyAlignment="false" applyProtection="false">
      <alignment horizontal="general" vertical="center"/>
      <protection hidden="false" locked="true"/>
    </xf>
    <xf numFmtId="164" fontId="6" fillId="3" borderId="1" xfId="0" applyFont="true" applyBorder="true" applyAlignment="false" applyProtection="false">
      <alignment horizontal="general" vertical="center"/>
      <protection hidden="false" locked="true"/>
    </xf>
    <xf numFmtId="164" fontId="6" fillId="3" borderId="2" xfId="0" applyFont="true" applyBorder="true" applyAlignment="false" applyProtection="false">
      <alignment horizontal="general" vertical="center"/>
      <protection hidden="false" locked="true"/>
    </xf>
    <xf numFmtId="164" fontId="7" fillId="0" borderId="0" xfId="0" applyFont="true" applyBorder="false" applyAlignment="false" applyProtection="false">
      <alignment horizontal="general" vertical="center"/>
      <protection hidden="false" locked="true"/>
    </xf>
    <xf numFmtId="164" fontId="6" fillId="3" borderId="3" xfId="0" applyFont="true" applyBorder="true" applyAlignment="false" applyProtection="false">
      <alignment horizontal="general" vertical="center"/>
      <protection hidden="false" locked="true"/>
    </xf>
    <xf numFmtId="164" fontId="7" fillId="4" borderId="0" xfId="0" applyFont="true" applyBorder="false" applyAlignment="false" applyProtection="false">
      <alignment horizontal="general" vertical="center"/>
      <protection hidden="false" locked="true"/>
    </xf>
    <xf numFmtId="164" fontId="4" fillId="0" borderId="1" xfId="0" applyFont="true" applyBorder="true" applyAlignment="false" applyProtection="false">
      <alignment horizontal="general" vertical="center"/>
      <protection hidden="false" locked="true"/>
    </xf>
    <xf numFmtId="164" fontId="4" fillId="2" borderId="2" xfId="0" applyFont="true" applyBorder="true" applyAlignment="false" applyProtection="false">
      <alignment horizontal="general" vertical="center"/>
      <protection hidden="false" locked="true"/>
    </xf>
    <xf numFmtId="164" fontId="4" fillId="0" borderId="2" xfId="0" applyFont="true" applyBorder="true" applyAlignment="false" applyProtection="false">
      <alignment horizontal="general" vertical="center"/>
      <protection hidden="false" locked="true"/>
    </xf>
    <xf numFmtId="164" fontId="4" fillId="4" borderId="2" xfId="0" applyFont="true" applyBorder="true" applyAlignment="false" applyProtection="false">
      <alignment horizontal="general" vertical="center"/>
      <protection hidden="false" locked="true"/>
    </xf>
    <xf numFmtId="164" fontId="4" fillId="0" borderId="2" xfId="0" applyFont="true" applyBorder="true" applyAlignment="true" applyProtection="false">
      <alignment horizontal="left" vertical="top" wrapText="true"/>
      <protection hidden="false" locked="true"/>
    </xf>
    <xf numFmtId="164" fontId="4" fillId="0" borderId="3" xfId="0" applyFont="true" applyBorder="true" applyAlignment="false" applyProtection="false">
      <alignment horizontal="general" vertical="center"/>
      <protection hidden="false" locked="true"/>
    </xf>
    <xf numFmtId="164" fontId="4" fillId="0" borderId="2" xfId="0" applyFont="true" applyBorder="true" applyAlignment="true" applyProtection="false">
      <alignment horizontal="left" vertical="center" wrapText="true"/>
      <protection hidden="false" locked="true"/>
    </xf>
    <xf numFmtId="164" fontId="8" fillId="0" borderId="4" xfId="0" applyFont="true" applyBorder="true" applyAlignment="true" applyProtection="false">
      <alignment horizontal="center" vertical="center"/>
      <protection hidden="false" locked="true"/>
    </xf>
    <xf numFmtId="164" fontId="4" fillId="5" borderId="0" xfId="0" applyFont="true" applyBorder="false" applyAlignment="false" applyProtection="false">
      <alignment horizontal="general" vertical="center"/>
      <protection hidden="false" locked="true"/>
    </xf>
    <xf numFmtId="164" fontId="5" fillId="5" borderId="0" xfId="0" applyFont="true" applyBorder="false" applyAlignment="false" applyProtection="false">
      <alignment horizontal="general" vertical="center"/>
      <protection hidden="false" locked="true"/>
    </xf>
    <xf numFmtId="164" fontId="9" fillId="6" borderId="0" xfId="0" applyFont="true" applyBorder="false" applyAlignment="false" applyProtection="false">
      <alignment horizontal="general" vertical="center"/>
      <protection hidden="false" locked="true"/>
    </xf>
    <xf numFmtId="164" fontId="4" fillId="0" borderId="0" xfId="0" applyFont="true" applyBorder="false" applyAlignment="false" applyProtection="false">
      <alignment horizontal="general" vertical="center"/>
      <protection hidden="false" locked="true"/>
    </xf>
    <xf numFmtId="164" fontId="0" fillId="0" borderId="0" xfId="0" applyFont="true" applyBorder="false" applyAlignment="false" applyProtection="false">
      <alignment horizontal="general" vertical="center"/>
      <protection hidden="false" locked="true"/>
    </xf>
    <xf numFmtId="164" fontId="0" fillId="5" borderId="0" xfId="0" applyFont="true" applyBorder="false" applyAlignment="false" applyProtection="false">
      <alignment horizontal="general" vertical="center"/>
      <protection hidden="false" locked="true"/>
    </xf>
    <xf numFmtId="164" fontId="10" fillId="5" borderId="0" xfId="0" applyFont="true" applyBorder="false" applyAlignment="false" applyProtection="false">
      <alignment horizontal="general" vertical="center"/>
      <protection hidden="false" locked="true"/>
    </xf>
    <xf numFmtId="164" fontId="11" fillId="5" borderId="0" xfId="0" applyFont="true" applyBorder="false" applyAlignment="true" applyProtection="false">
      <alignment horizontal="center" vertical="center"/>
      <protection hidden="false" locked="true"/>
    </xf>
    <xf numFmtId="165" fontId="11" fillId="5" borderId="0" xfId="0" applyFont="true" applyBorder="true" applyAlignment="true" applyProtection="false">
      <alignment horizontal="center" vertical="center"/>
      <protection hidden="false" locked="true"/>
    </xf>
    <xf numFmtId="165" fontId="12" fillId="6" borderId="0" xfId="0" applyFont="true" applyBorder="false" applyAlignment="true" applyProtection="false">
      <alignment horizontal="center" vertical="center"/>
      <protection hidden="false" locked="true"/>
    </xf>
    <xf numFmtId="164" fontId="0" fillId="0" borderId="0" xfId="0" applyFont="true" applyBorder="true" applyAlignment="false" applyProtection="false">
      <alignment horizontal="general" vertical="center"/>
      <protection hidden="false" locked="true"/>
    </xf>
    <xf numFmtId="164" fontId="0" fillId="0" borderId="0" xfId="0" applyFont="true" applyBorder="true" applyAlignment="false" applyProtection="false">
      <alignment horizontal="general" vertical="center"/>
      <protection hidden="false" locked="true"/>
    </xf>
    <xf numFmtId="164" fontId="0" fillId="0" borderId="5" xfId="0" applyFont="true" applyBorder="true" applyAlignment="false" applyProtection="false">
      <alignment horizontal="general" vertical="center"/>
      <protection hidden="false" locked="true"/>
    </xf>
    <xf numFmtId="164" fontId="0" fillId="5" borderId="5" xfId="0" applyFont="true" applyBorder="true" applyAlignment="false" applyProtection="false">
      <alignment horizontal="general" vertical="center"/>
      <protection hidden="false" locked="true"/>
    </xf>
    <xf numFmtId="164" fontId="0" fillId="7" borderId="0" xfId="0" applyFont="true" applyBorder="false" applyAlignment="false" applyProtection="false">
      <alignment horizontal="general" vertical="center"/>
      <protection hidden="false" locked="true"/>
    </xf>
    <xf numFmtId="164" fontId="0" fillId="7" borderId="5" xfId="0" applyFont="true" applyBorder="true" applyAlignment="false" applyProtection="false">
      <alignment horizontal="general" vertical="center"/>
      <protection hidden="false" locked="true"/>
    </xf>
    <xf numFmtId="165" fontId="11" fillId="7" borderId="0" xfId="0" applyFont="true" applyBorder="true" applyAlignment="true" applyProtection="false">
      <alignment horizontal="center" vertical="center"/>
      <protection hidden="false" locked="true"/>
    </xf>
    <xf numFmtId="165" fontId="13" fillId="6" borderId="0" xfId="0" applyFont="true" applyBorder="false" applyAlignment="false" applyProtection="false">
      <alignment horizontal="general" vertical="center"/>
      <protection hidden="false" locked="true"/>
    </xf>
    <xf numFmtId="165" fontId="13" fillId="6" borderId="5" xfId="0" applyFont="true" applyBorder="true" applyAlignment="false" applyProtection="false">
      <alignment horizontal="general" vertical="center"/>
      <protection hidden="false" locked="true"/>
    </xf>
    <xf numFmtId="164" fontId="14" fillId="0" borderId="0" xfId="0" applyFont="true" applyBorder="false" applyAlignment="false" applyProtection="false">
      <alignment horizontal="general" vertical="center"/>
      <protection hidden="false" locked="true"/>
    </xf>
    <xf numFmtId="165" fontId="15" fillId="0" borderId="0" xfId="0" applyFont="true" applyBorder="false" applyAlignment="false" applyProtection="false">
      <alignment horizontal="general" vertical="center"/>
      <protection hidden="false" locked="true"/>
    </xf>
    <xf numFmtId="164" fontId="16" fillId="0" borderId="0" xfId="0" applyFont="true" applyBorder="false" applyAlignment="false" applyProtection="false">
      <alignment horizontal="general" vertical="center"/>
      <protection hidden="false" locked="true"/>
    </xf>
    <xf numFmtId="164" fontId="5" fillId="8" borderId="0" xfId="20" applyFont="true" applyBorder="false" applyAlignment="true" applyProtection="false">
      <alignment horizontal="center" vertical="bottom"/>
      <protection hidden="false" locked="true"/>
    </xf>
    <xf numFmtId="164" fontId="5" fillId="9" borderId="0" xfId="20" applyFont="true" applyBorder="true" applyAlignment="true" applyProtection="false">
      <alignment horizontal="center" vertical="bottom"/>
      <protection hidden="false" locked="true"/>
    </xf>
    <xf numFmtId="164" fontId="5" fillId="10" borderId="0" xfId="20" applyFont="true" applyBorder="false" applyAlignment="true" applyProtection="false">
      <alignment horizontal="center" vertical="bottom"/>
      <protection hidden="false" locked="true"/>
    </xf>
    <xf numFmtId="164" fontId="5" fillId="11" borderId="0" xfId="20" applyFont="true" applyBorder="true" applyAlignment="true" applyProtection="false">
      <alignment horizontal="center" vertical="bottom"/>
      <protection hidden="false" locked="true"/>
    </xf>
    <xf numFmtId="164" fontId="5" fillId="0" borderId="0" xfId="20" applyFont="true" applyBorder="false" applyAlignment="true" applyProtection="false">
      <alignment horizontal="center" vertical="bottom"/>
      <protection hidden="false" locked="true"/>
    </xf>
    <xf numFmtId="165" fontId="17" fillId="0" borderId="0" xfId="0" applyFont="true" applyBorder="false" applyAlignment="true" applyProtection="false">
      <alignment horizontal="left" vertical="center"/>
      <protection hidden="false" locked="true"/>
    </xf>
    <xf numFmtId="164" fontId="5" fillId="8" borderId="0" xfId="20" applyFont="true" applyBorder="false" applyAlignment="true" applyProtection="false">
      <alignment horizontal="center" vertical="bottom" wrapText="true"/>
      <protection hidden="false" locked="true"/>
    </xf>
    <xf numFmtId="164" fontId="18" fillId="9" borderId="0" xfId="20" applyFont="true" applyBorder="false" applyAlignment="true" applyProtection="false">
      <alignment horizontal="center" vertical="bottom" wrapText="true"/>
      <protection hidden="false" locked="true"/>
    </xf>
    <xf numFmtId="164" fontId="5" fillId="9" borderId="0" xfId="20" applyFont="true" applyBorder="false" applyAlignment="true" applyProtection="false">
      <alignment horizontal="center" vertical="bottom" wrapText="true"/>
      <protection hidden="false" locked="true"/>
    </xf>
    <xf numFmtId="164" fontId="5" fillId="10" borderId="0" xfId="20" applyFont="true" applyBorder="false" applyAlignment="true" applyProtection="false">
      <alignment horizontal="center" vertical="bottom" wrapText="true"/>
      <protection hidden="false" locked="true"/>
    </xf>
    <xf numFmtId="164" fontId="18" fillId="11" borderId="0" xfId="20" applyFont="true" applyBorder="false" applyAlignment="true" applyProtection="false">
      <alignment horizontal="center" vertical="bottom"/>
      <protection hidden="false" locked="true"/>
    </xf>
    <xf numFmtId="165" fontId="4" fillId="0" borderId="6" xfId="0" applyFont="true" applyBorder="true" applyAlignment="false" applyProtection="false">
      <alignment horizontal="general" vertical="center"/>
      <protection hidden="false" locked="true"/>
    </xf>
    <xf numFmtId="165" fontId="17" fillId="0" borderId="6" xfId="0" applyFont="true" applyBorder="true" applyAlignment="false" applyProtection="false">
      <alignment horizontal="general" vertical="center"/>
      <protection hidden="false" locked="true"/>
    </xf>
    <xf numFmtId="166" fontId="4" fillId="0" borderId="6" xfId="0" applyFont="true" applyBorder="true" applyAlignment="true" applyProtection="false">
      <alignment horizontal="center" vertical="center"/>
      <protection hidden="false" locked="true"/>
    </xf>
    <xf numFmtId="166" fontId="5" fillId="0" borderId="6" xfId="0" applyFont="true" applyBorder="true" applyAlignment="true" applyProtection="false">
      <alignment horizontal="center" vertical="center"/>
      <protection hidden="false" locked="true"/>
    </xf>
    <xf numFmtId="167" fontId="14" fillId="0" borderId="6" xfId="0" applyFont="true" applyBorder="true" applyAlignment="true" applyProtection="false">
      <alignment horizontal="center" vertical="center"/>
      <protection hidden="false" locked="true"/>
    </xf>
    <xf numFmtId="169" fontId="17" fillId="0" borderId="6" xfId="16" applyFont="true" applyBorder="true" applyAlignment="true" applyProtection="true">
      <alignment horizontal="center" vertical="center"/>
      <protection hidden="false" locked="true"/>
    </xf>
    <xf numFmtId="167" fontId="4" fillId="0" borderId="6" xfId="0" applyFont="true" applyBorder="true" applyAlignment="true" applyProtection="false">
      <alignment horizontal="center" vertical="center"/>
      <protection hidden="false" locked="true"/>
    </xf>
    <xf numFmtId="166" fontId="4" fillId="0" borderId="0" xfId="0" applyFont="true" applyBorder="false" applyAlignment="true" applyProtection="false">
      <alignment horizontal="center" vertical="center"/>
      <protection hidden="false" locked="true"/>
    </xf>
    <xf numFmtId="166" fontId="5" fillId="0" borderId="0" xfId="0" applyFont="true" applyBorder="false" applyAlignment="true" applyProtection="false">
      <alignment horizontal="center" vertical="center"/>
      <protection hidden="false" locked="true"/>
    </xf>
    <xf numFmtId="167" fontId="19" fillId="0" borderId="0" xfId="0" applyFont="true" applyBorder="false" applyAlignment="true" applyProtection="false">
      <alignment horizontal="center" vertical="center"/>
      <protection hidden="false" locked="true"/>
    </xf>
    <xf numFmtId="169" fontId="5" fillId="0" borderId="0" xfId="16" applyFont="true" applyBorder="true" applyAlignment="true" applyProtection="true">
      <alignment horizontal="center" vertical="center"/>
      <protection hidden="false" locked="true"/>
    </xf>
    <xf numFmtId="167" fontId="4" fillId="0" borderId="0" xfId="0" applyFont="true" applyBorder="false" applyAlignment="true" applyProtection="false">
      <alignment horizontal="center" vertical="center"/>
      <protection hidden="false" locked="true"/>
    </xf>
    <xf numFmtId="164" fontId="0" fillId="7" borderId="0" xfId="0" applyFont="false" applyBorder="false" applyAlignment="false" applyProtection="false">
      <alignment horizontal="general" vertical="center"/>
      <protection hidden="false" locked="true"/>
    </xf>
    <xf numFmtId="164" fontId="20" fillId="7" borderId="0" xfId="0" applyFont="true" applyBorder="false" applyAlignment="false" applyProtection="false">
      <alignment horizontal="general" vertical="center"/>
      <protection hidden="false" locked="true"/>
    </xf>
    <xf numFmtId="164" fontId="0" fillId="12" borderId="0" xfId="0" applyFont="false" applyBorder="false" applyAlignment="false" applyProtection="false">
      <alignment horizontal="general" vertical="center"/>
      <protection hidden="false" locked="true"/>
    </xf>
    <xf numFmtId="164" fontId="0" fillId="7" borderId="0" xfId="0" applyFont="true" applyBorder="false" applyAlignment="true" applyProtection="false">
      <alignment horizontal="center" vertical="center"/>
      <protection hidden="false" locked="true"/>
    </xf>
    <xf numFmtId="165" fontId="0" fillId="7" borderId="0" xfId="0" applyFont="false" applyBorder="true" applyAlignment="true" applyProtection="false">
      <alignment horizontal="center" vertical="center"/>
      <protection hidden="false" locked="true"/>
    </xf>
    <xf numFmtId="165" fontId="13" fillId="7" borderId="0" xfId="0" applyFont="true" applyBorder="false" applyAlignment="true" applyProtection="false">
      <alignment horizontal="center" vertical="center"/>
      <protection hidden="false" locked="true"/>
    </xf>
    <xf numFmtId="167" fontId="0" fillId="7" borderId="0" xfId="0" applyFont="false" applyBorder="false" applyAlignment="false" applyProtection="false">
      <alignment horizontal="general" vertical="center"/>
      <protection hidden="false" locked="true"/>
    </xf>
    <xf numFmtId="164" fontId="0" fillId="7" borderId="0" xfId="0" applyFont="true" applyBorder="true" applyAlignment="true" applyProtection="false">
      <alignment horizontal="center" vertical="center"/>
      <protection hidden="false" locked="true"/>
    </xf>
    <xf numFmtId="164" fontId="0" fillId="5" borderId="0" xfId="0" applyFont="true" applyBorder="true" applyAlignment="true" applyProtection="false">
      <alignment horizontal="center" vertical="center"/>
      <protection hidden="false" locked="true"/>
    </xf>
    <xf numFmtId="165" fontId="13" fillId="7" borderId="0" xfId="0" applyFont="true" applyBorder="false" applyAlignment="false" applyProtection="false">
      <alignment horizontal="general" vertical="center"/>
      <protection hidden="false" locked="true"/>
    </xf>
    <xf numFmtId="164" fontId="20" fillId="0" borderId="0" xfId="0" applyFont="true" applyBorder="false" applyAlignment="false" applyProtection="false">
      <alignment horizontal="general" vertical="center"/>
      <protection hidden="false" locked="true"/>
    </xf>
    <xf numFmtId="164" fontId="20" fillId="13" borderId="0" xfId="20" applyFont="true" applyBorder="false" applyAlignment="true" applyProtection="false">
      <alignment horizontal="center" vertical="bottom"/>
      <protection hidden="false" locked="true"/>
    </xf>
    <xf numFmtId="164" fontId="20" fillId="14" borderId="0" xfId="20" applyFont="true" applyBorder="false" applyAlignment="true" applyProtection="false">
      <alignment horizontal="center" vertical="bottom"/>
      <protection hidden="false" locked="true"/>
    </xf>
    <xf numFmtId="164" fontId="0" fillId="14" borderId="0" xfId="20" applyFont="false" applyBorder="false" applyAlignment="true" applyProtection="false">
      <alignment horizontal="center" vertical="bottom"/>
      <protection hidden="false" locked="true"/>
    </xf>
    <xf numFmtId="164" fontId="20" fillId="9" borderId="0" xfId="20" applyFont="true" applyBorder="false" applyAlignment="true" applyProtection="false">
      <alignment horizontal="center" vertical="bottom"/>
      <protection hidden="false" locked="true"/>
    </xf>
    <xf numFmtId="164" fontId="0" fillId="9" borderId="0" xfId="20" applyFont="false" applyBorder="false" applyAlignment="true" applyProtection="false">
      <alignment horizontal="center" vertical="bottom"/>
      <protection hidden="false" locked="true"/>
    </xf>
    <xf numFmtId="164" fontId="20" fillId="10" borderId="0" xfId="20" applyFont="true" applyBorder="false" applyAlignment="true" applyProtection="false">
      <alignment horizontal="center" vertical="bottom"/>
      <protection hidden="false" locked="true"/>
    </xf>
    <xf numFmtId="164" fontId="20" fillId="14" borderId="0" xfId="20" applyFont="true" applyBorder="true" applyAlignment="true" applyProtection="false">
      <alignment horizontal="center" vertical="bottom"/>
      <protection hidden="false" locked="true"/>
    </xf>
    <xf numFmtId="164" fontId="20" fillId="0" borderId="0" xfId="20" applyFont="true" applyBorder="false" applyAlignment="true" applyProtection="false">
      <alignment horizontal="center" vertical="bottom"/>
      <protection hidden="false" locked="true"/>
    </xf>
    <xf numFmtId="164" fontId="20" fillId="13" borderId="0" xfId="20" applyFont="true" applyBorder="false" applyAlignment="true" applyProtection="false">
      <alignment horizontal="center" vertical="bottom" wrapText="true"/>
      <protection hidden="false" locked="true"/>
    </xf>
    <xf numFmtId="164" fontId="0" fillId="14" borderId="0" xfId="20" applyFont="true" applyBorder="false" applyAlignment="true" applyProtection="false">
      <alignment horizontal="center" vertical="bottom" wrapText="true"/>
      <protection hidden="false" locked="true"/>
    </xf>
    <xf numFmtId="164" fontId="20" fillId="14" borderId="0" xfId="20" applyFont="true" applyBorder="false" applyAlignment="true" applyProtection="false">
      <alignment horizontal="center" vertical="bottom" wrapText="true"/>
      <protection hidden="false" locked="true"/>
    </xf>
    <xf numFmtId="164" fontId="0" fillId="9" borderId="0" xfId="20" applyFont="true" applyBorder="false" applyAlignment="true" applyProtection="false">
      <alignment horizontal="center" vertical="bottom" wrapText="true"/>
      <protection hidden="false" locked="true"/>
    </xf>
    <xf numFmtId="164" fontId="20" fillId="9" borderId="0" xfId="20" applyFont="true" applyBorder="false" applyAlignment="true" applyProtection="false">
      <alignment horizontal="center" vertical="bottom" wrapText="true"/>
      <protection hidden="false" locked="true"/>
    </xf>
    <xf numFmtId="164" fontId="20" fillId="10" borderId="0" xfId="20" applyFont="true" applyBorder="false" applyAlignment="true" applyProtection="false">
      <alignment horizontal="center" vertical="bottom" wrapText="true"/>
      <protection hidden="false" locked="true"/>
    </xf>
    <xf numFmtId="166" fontId="0" fillId="0" borderId="0" xfId="0" applyFont="false" applyBorder="false" applyAlignment="false" applyProtection="false">
      <alignment horizontal="general" vertical="center"/>
      <protection hidden="false" locked="true"/>
    </xf>
    <xf numFmtId="166" fontId="20" fillId="0" borderId="0" xfId="0" applyFont="true" applyBorder="false" applyAlignment="false" applyProtection="false">
      <alignment horizontal="general" vertical="center"/>
      <protection hidden="false" locked="true"/>
    </xf>
    <xf numFmtId="167" fontId="21" fillId="0" borderId="0" xfId="0" applyFont="true" applyBorder="false" applyAlignment="false" applyProtection="false">
      <alignment horizontal="general" vertical="center"/>
      <protection hidden="false" locked="true"/>
    </xf>
    <xf numFmtId="169" fontId="20" fillId="0" borderId="0" xfId="16" applyFont="true" applyBorder="true" applyAlignment="true" applyProtection="true">
      <alignment horizontal="general" vertical="center"/>
      <protection hidden="false" locked="true"/>
    </xf>
    <xf numFmtId="167" fontId="0" fillId="0" borderId="0" xfId="0" applyFont="false" applyBorder="false" applyAlignment="false" applyProtection="false">
      <alignment horizontal="general" vertical="center"/>
      <protection hidden="false" locked="true"/>
    </xf>
    <xf numFmtId="164" fontId="0" fillId="0" borderId="0" xfId="0" applyFont="false" applyBorder="false" applyAlignment="false" applyProtection="false">
      <alignment horizontal="general" vertical="center"/>
      <protection hidden="false" locked="true"/>
    </xf>
    <xf numFmtId="164" fontId="0" fillId="0" borderId="0" xfId="0" applyFont="false" applyBorder="false" applyAlignment="true" applyProtection="false">
      <alignment horizontal="center" vertical="center"/>
      <protection hidden="false" locked="true"/>
    </xf>
    <xf numFmtId="164" fontId="0" fillId="5" borderId="0" xfId="0" applyFont="false" applyBorder="false" applyAlignment="false" applyProtection="false">
      <alignment horizontal="general" vertical="center"/>
      <protection hidden="false" locked="true"/>
    </xf>
    <xf numFmtId="164" fontId="20" fillId="0" borderId="0" xfId="0" applyFont="true" applyBorder="false" applyAlignment="false" applyProtection="false">
      <alignment horizontal="general" vertical="center"/>
      <protection hidden="false" locked="true"/>
    </xf>
    <xf numFmtId="165" fontId="20" fillId="0" borderId="0" xfId="0" applyFont="true" applyBorder="true" applyAlignment="true" applyProtection="false">
      <alignment horizontal="center" vertical="center"/>
      <protection hidden="false" locked="true"/>
    </xf>
    <xf numFmtId="164" fontId="20" fillId="0" borderId="0" xfId="0" applyFont="true" applyBorder="true" applyAlignment="true" applyProtection="false">
      <alignment horizontal="general" vertical="center"/>
      <protection hidden="false" locked="true"/>
    </xf>
    <xf numFmtId="164" fontId="20" fillId="0" borderId="0" xfId="0" applyFont="true" applyBorder="false" applyAlignment="true" applyProtection="false">
      <alignment horizontal="center" vertical="center"/>
      <protection hidden="false" locked="true"/>
    </xf>
    <xf numFmtId="167" fontId="0" fillId="0" borderId="0" xfId="0" applyFont="false" applyBorder="false" applyAlignment="true" applyProtection="false">
      <alignment horizontal="center" vertical="center"/>
      <protection hidden="false" locked="true"/>
    </xf>
    <xf numFmtId="167" fontId="0" fillId="0" borderId="0" xfId="0" applyFont="false" applyBorder="false" applyAlignment="false" applyProtection="false">
      <alignment horizontal="general" vertical="center"/>
      <protection hidden="false" locked="true"/>
    </xf>
    <xf numFmtId="170" fontId="0" fillId="0" borderId="0" xfId="0" applyFont="false" applyBorder="false" applyAlignment="true" applyProtection="false">
      <alignment horizontal="center" vertical="center"/>
      <protection hidden="false" locked="true"/>
    </xf>
    <xf numFmtId="164" fontId="0" fillId="5" borderId="0" xfId="0" applyFont="false" applyBorder="false" applyAlignment="true" applyProtection="false">
      <alignment horizontal="center" vertical="center"/>
      <protection hidden="false" locked="tru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標準 2" xfId="20"/>
  </cellStyles>
</styleSheet>
</file>

<file path=xl/_rels/workbook.xml.rels><?xml version="1.0" encoding="UTF-8"?>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worksheets/sheet1.xml" Type="http://schemas.openxmlformats.org/officeDocument/2006/relationships/worksheet"></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 Id="rId6" Target="worksheets/sheet4.xml" Type="http://schemas.openxmlformats.org/officeDocument/2006/relationships/worksheet"></Relationship><Relationship Id="rId7" Target="worksheets/sheet5.xml" Type="http://schemas.openxmlformats.org/officeDocument/2006/relationships/worksheet"></Relationship><Relationship Id="rId8" Target="worksheets/sheet6.xml" Type="http://schemas.openxmlformats.org/officeDocument/2006/relationships/worksheet"></Relationship><Relationship Id="rId9" Target="worksheets/sheet7.xml" Type="http://schemas.openxmlformats.org/officeDocument/2006/relationships/worksheet"></Relationship><Relationship Id="rId10" Target="worksheets/sheet8.xml" Type="http://schemas.openxmlformats.org/officeDocument/2006/relationships/worksheet"></Relationship><Relationship Id="rId11" Target="worksheets/sheet9.xml" Type="http://schemas.openxmlformats.org/officeDocument/2006/relationships/worksheet"></Relationship><Relationship Id="rId12"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a:ea typeface="DejaVu Sans" pitchFamily="0"/>
        <a:cs typeface="DejaVu Sans" pitchFamily="0"/>
      </a:majorFont>
      <a:minorFont>
        <a:latin typeface="Arial" pitchFamily="0"/>
        <a:ea typeface="DejaVu Sans" pitchFamily="0"/>
        <a:cs typeface="DejaVu Sans" pitchFamily="0"/>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H27"/>
  <sheetViews>
    <sheetView showGridLines="true" showRowColHeaders="true" showZeros="true" tabSelected="true" showOutlineSymbols="true" defaultGridColor="true" view="normal" topLeftCell="A1" colorId="64" zoomScale="100" zoomScaleNormal="100" zoomScalePageLayoutView="100" workbookViewId="0">
      <selection activeCell="N17" activeCellId="0" pane="topLeft" sqref="N17"/>
    </sheetView>
  </sheetViews>
  <sheetFormatPr defaultColWidth="8.84765625" defaultRowHeight="15.2"/>
  <cols>
    <col customWidth="true" max="1" min="1" style="1" width="14.12"/>
    <col customWidth="true" max="2" min="2" style="1" width="19.27"/>
    <col customWidth="true" max="3" min="3" style="1" width="7.56"/>
    <col customWidth="true" max="4" min="4" style="1" width="2.56"/>
    <col customWidth="true" max="5" min="5" style="1" width="6.27"/>
    <col customWidth="true" max="6" min="6" style="1" width="12.27"/>
    <col customWidth="true" max="7" min="7" style="1" width="3.99"/>
    <col customWidth="true" max="8" min="8" style="1" width="24.99"/>
    <col max="257" min="9" style="1" width="8.85"/>
  </cols>
  <sheetData>
    <row r="1" ht="15.2" customHeight="true">
      <c r="A1" s="2" t="s">
        <v>0</v>
      </c>
      <c r="H1" s="1" t="s">
        <v>1</v>
      </c>
    </row>
    <row r="2" ht="15.2" customHeight="true">
      <c r="E2" s="3" t="s">
        <v>2</v>
      </c>
      <c r="F2" s="3"/>
      <c r="H2" s="1" t="s">
        <v>3</v>
      </c>
    </row>
    <row r="3" ht="15.2" customHeight="true">
      <c r="A3" s="2" t="s">
        <v>4</v>
      </c>
      <c r="B3" s="4" t="s">
        <v>133</v>
      </c>
      <c r="E3" s="1" t="s">
        <v>6</v>
      </c>
      <c r="F3" s="4" t="s">
        <v>135</v>
      </c>
    </row>
    <row r="4" ht="15.2" customHeight="true">
      <c r="E4" s="1" t="s">
        <v>8</v>
      </c>
      <c r="F4" s="4" t="s">
        <v>136</v>
      </c>
      <c r="H4" s="5" t="s">
        <v>10</v>
      </c>
    </row>
    <row r="5" ht="15.2" customHeight="true">
      <c r="A5" s="2" t="s">
        <v>11</v>
      </c>
      <c r="B5" s="4" t="s">
        <v>134</v>
      </c>
      <c r="C5" s="1" t="s">
        <v>13</v>
      </c>
      <c r="E5" s="1" t="s">
        <v>14</v>
      </c>
      <c r="F5" s="4" t="s">
        <v>15</v>
      </c>
      <c r="H5" s="6" t="s">
        <v>16</v>
      </c>
    </row>
    <row r="6" ht="15.2" customHeight="true">
      <c r="A6" s="2" t="s">
        <v>17</v>
      </c>
      <c r="B6" s="4" t="s">
        <v>132</v>
      </c>
      <c r="E6" s="1" t="s">
        <v>19</v>
      </c>
      <c r="F6" s="4" t="s">
        <v>20</v>
      </c>
      <c r="H6" s="6" t="s">
        <v>21</v>
      </c>
    </row>
    <row r="7" ht="15.2" customHeight="true">
      <c r="A7" s="7"/>
      <c r="B7" s="7"/>
      <c r="C7" s="7"/>
      <c r="E7" s="1" t="s">
        <v>22</v>
      </c>
      <c r="F7" s="4" t="s">
        <v>23</v>
      </c>
      <c r="H7" s="8" t="s">
        <v>24</v>
      </c>
    </row>
    <row r="8" ht="15.2" customHeight="true">
      <c r="A8" s="7" t="s">
        <v>25</v>
      </c>
      <c r="B8" s="9" t="s">
        <v>26</v>
      </c>
      <c r="C8" s="9" t="n">
        <v>60</v>
      </c>
      <c r="E8" s="1" t="s">
        <v>27</v>
      </c>
      <c r="F8" s="4" t="s">
        <v>28</v>
      </c>
    </row>
    <row r="9" ht="15.2" customHeight="true">
      <c r="A9" s="7"/>
      <c r="B9" s="7"/>
      <c r="C9" s="7"/>
      <c r="H9" s="10"/>
    </row>
    <row r="10" ht="15.2" customHeight="true">
      <c r="A10" s="7" t="s">
        <v>29</v>
      </c>
      <c r="B10" s="9" t="s">
        <v>30</v>
      </c>
      <c r="C10" s="9" t="n">
        <v>5</v>
      </c>
      <c r="H10" s="11"/>
    </row>
    <row r="11" ht="15.2" customHeight="true">
      <c r="A11" s="7" t="s">
        <v>31</v>
      </c>
      <c r="B11" s="9" t="s">
        <v>32</v>
      </c>
      <c r="C11" s="9" t="n">
        <v>5</v>
      </c>
      <c r="H11" s="12" t="s">
        <v>33</v>
      </c>
    </row>
    <row r="12" ht="15.2" customHeight="true">
      <c r="A12" s="7" t="s">
        <v>34</v>
      </c>
      <c r="B12" s="9" t="s">
        <v>35</v>
      </c>
      <c r="C12" s="9" t="n">
        <v>5</v>
      </c>
      <c r="H12" s="12"/>
    </row>
    <row r="13" ht="15.2" customHeight="true">
      <c r="A13" s="7" t="s">
        <v>36</v>
      </c>
      <c r="B13" s="9" t="s">
        <v>37</v>
      </c>
      <c r="C13" s="9" t="n">
        <v>5</v>
      </c>
      <c r="H13" s="13"/>
    </row>
    <row r="14" ht="15.2" customHeight="true">
      <c r="A14" s="7" t="s">
        <v>38</v>
      </c>
      <c r="B14" s="9"/>
      <c r="C14" s="9"/>
      <c r="H14" s="14" t="s">
        <v>39</v>
      </c>
    </row>
    <row r="15" ht="15.2" customHeight="true">
      <c r="A15" s="7" t="s">
        <v>40</v>
      </c>
      <c r="B15" s="9" t="s">
        <v>41</v>
      </c>
      <c r="C15" s="9" t="n">
        <v>5</v>
      </c>
      <c r="E15" s="3" t="s">
        <v>42</v>
      </c>
      <c r="F15" s="3"/>
      <c r="H15" s="14"/>
    </row>
    <row r="16" ht="15.2" customHeight="true">
      <c r="A16" s="7" t="s">
        <v>43</v>
      </c>
      <c r="B16" s="9" t="s">
        <v>44</v>
      </c>
      <c r="C16" s="9" t="n">
        <v>5</v>
      </c>
      <c r="E16" s="1" t="s">
        <v>45</v>
      </c>
      <c r="F16" s="4" t="s">
        <v>137</v>
      </c>
      <c r="H16" s="15"/>
    </row>
    <row r="17" ht="15.2" customHeight="true">
      <c r="A17" s="7" t="s">
        <v>47</v>
      </c>
      <c r="B17" s="9" t="s">
        <v>48</v>
      </c>
      <c r="C17" s="9" t="n">
        <v>5</v>
      </c>
      <c r="E17" s="1" t="s">
        <v>49</v>
      </c>
      <c r="F17" s="4" t="s">
        <v>140</v>
      </c>
    </row>
    <row r="18" ht="15.2" customHeight="true">
      <c r="A18" s="7" t="s">
        <v>51</v>
      </c>
      <c r="B18" s="9"/>
      <c r="C18" s="9"/>
      <c r="E18" s="1" t="s">
        <v>52</v>
      </c>
      <c r="F18" s="4" t="s">
        <v>53</v>
      </c>
      <c r="H18" s="10"/>
    </row>
    <row r="19" ht="15.2" customHeight="true">
      <c r="A19" s="7" t="s">
        <v>54</v>
      </c>
      <c r="B19" s="9" t="s">
        <v>55</v>
      </c>
      <c r="C19" s="9" t="n">
        <v>5</v>
      </c>
      <c r="E19" s="1" t="s">
        <v>56</v>
      </c>
      <c r="F19" s="4" t="s">
        <v>57</v>
      </c>
      <c r="H19" s="16" t="s">
        <v>58</v>
      </c>
    </row>
    <row r="20" ht="15.2" customHeight="true">
      <c r="A20" s="7"/>
      <c r="B20" s="7"/>
      <c r="C20" s="7"/>
      <c r="E20" s="1" t="s">
        <v>59</v>
      </c>
      <c r="F20" s="4" t="s">
        <v>60</v>
      </c>
      <c r="H20" s="16"/>
    </row>
    <row r="21" ht="15.2" customHeight="true">
      <c r="A21" s="7"/>
      <c r="B21" s="7" t="s">
        <v>61</v>
      </c>
      <c r="C21" s="7" t="n">
        <f>SUM(C10:C19,C8)</f>
        <v>100</v>
      </c>
      <c r="E21" s="1" t="s">
        <v>62</v>
      </c>
      <c r="F21" s="4" t="s">
        <v>63</v>
      </c>
      <c r="H21" s="12"/>
    </row>
    <row r="22" ht="15.2" customHeight="true">
      <c r="A22" s="7"/>
      <c r="B22" s="7"/>
      <c r="C22" s="7"/>
      <c r="H22" s="16" t="s">
        <v>64</v>
      </c>
    </row>
    <row r="23" ht="15.2" customHeight="true">
      <c r="A23" s="7" t="s">
        <v>65</v>
      </c>
      <c r="B23" s="9" t="s">
        <v>66</v>
      </c>
      <c r="C23" s="9" t="n">
        <v>1</v>
      </c>
      <c r="H23" s="16"/>
    </row>
    <row r="24" ht="15.2" customHeight="true">
      <c r="A24" s="7" t="s">
        <v>67</v>
      </c>
      <c r="B24" s="9" t="s">
        <v>68</v>
      </c>
      <c r="C24" s="9" t="n">
        <v>3</v>
      </c>
      <c r="H24" s="12"/>
    </row>
    <row r="25" ht="15.2" customHeight="true">
      <c r="A25" s="7" t="s">
        <v>69</v>
      </c>
      <c r="B25" s="9" t="s">
        <v>70</v>
      </c>
      <c r="C25" s="9" t="n">
        <v>5</v>
      </c>
      <c r="H25" s="16" t="s">
        <v>71</v>
      </c>
    </row>
    <row r="26" ht="15.2" customHeight="true">
      <c r="H26" s="16"/>
    </row>
    <row r="27" ht="15.2" customHeight="true">
      <c r="A27" s="17" t="s">
        <v>72</v>
      </c>
      <c r="B27" s="17"/>
      <c r="C27" s="17"/>
      <c r="D27" s="17"/>
      <c r="E27" s="17"/>
      <c r="F27" s="17"/>
      <c r="H27" s="15"/>
    </row>
  </sheetData>
  <mergeCells count="7">
    <mergeCell ref="E2:F2"/>
    <mergeCell ref="H14:H15"/>
    <mergeCell ref="E15:F15"/>
    <mergeCell ref="H19:H20"/>
    <mergeCell ref="H22:H23"/>
    <mergeCell ref="H25:H26"/>
    <mergeCell ref="A27:F27"/>
  </mergeCells>
  <printOptions gridLinesSet="true"/>
  <pageMargins left="0.7" right="0.7" top="0.75" bottom="0.75" header="0.511811023622047" footer="0.511811023622047"/>
  <pageSetup cellComments="none" copies="1" fitToHeight="1" fitToWidth="1" horizontalDpi="300" orientation="portrait" pageOrder="downThenOver" paperSize="9" scale="1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4.84765625" defaultRowHeight="12" zeroHeight="false" outlineLevelRow="0" outlineLevelCol="0"/>
  <cols>
    <col collapsed="false" customWidth="false" hidden="false" outlineLevel="0" max="1" min="1" style="1" width="4.84"/>
    <col collapsed="false" customWidth="true" hidden="false" outlineLevel="0" max="2" min="2" style="1" width="27.42"/>
    <col collapsed="false" customWidth="true" hidden="false" outlineLevel="0" max="7" min="3" style="1" width="8.27"/>
    <col collapsed="false" customWidth="false" hidden="false" outlineLevel="0" max="28" min="8" style="18" width="4.84"/>
    <col collapsed="false" customWidth="false" hidden="false" outlineLevel="0" max="257" min="29" style="1" width="4.84"/>
  </cols>
  <sheetData>
    <row r="1" customFormat="false" ht="12" hidden="false" customHeight="false" outlineLevel="0" collapsed="false">
      <c r="A1" s="18"/>
      <c r="B1" s="19" t="s">
        <v>73</v>
      </c>
      <c r="C1" s="19"/>
      <c r="D1" s="19"/>
      <c r="E1" s="19"/>
      <c r="F1" s="19"/>
      <c r="G1" s="19"/>
    </row>
    <row r="2" customFormat="false" ht="12" hidden="false" customHeight="false" outlineLevel="0" collapsed="false">
      <c r="A2" s="20"/>
      <c r="B2" s="20" t="s">
        <v>74</v>
      </c>
      <c r="C2" s="20"/>
      <c r="D2" s="20"/>
      <c r="E2" s="20"/>
      <c r="F2" s="20"/>
      <c r="G2" s="20"/>
    </row>
    <row r="3" customFormat="false" ht="12" hidden="false" customHeight="false" outlineLevel="0" collapsed="false">
      <c r="A3" s="18"/>
      <c r="B3" s="18" t="s">
        <v>75</v>
      </c>
      <c r="C3" s="18" t="s">
        <v>76</v>
      </c>
      <c r="D3" s="18" t="s">
        <v>77</v>
      </c>
      <c r="E3" s="18" t="s">
        <v>78</v>
      </c>
      <c r="F3" s="18" t="s">
        <v>79</v>
      </c>
      <c r="G3" s="18" t="s">
        <v>80</v>
      </c>
    </row>
    <row r="4" customFormat="false" ht="12" hidden="false" customHeight="false" outlineLevel="0" collapsed="false">
      <c r="A4" s="18" t="n">
        <v>1</v>
      </c>
    </row>
    <row r="5" customFormat="false" ht="12" hidden="false" customHeight="false" outlineLevel="0" collapsed="false">
      <c r="A5" s="18" t="n">
        <v>2</v>
      </c>
    </row>
    <row r="6" customFormat="false" ht="12" hidden="false" customHeight="false" outlineLevel="0" collapsed="false">
      <c r="A6" s="18" t="n">
        <v>3</v>
      </c>
    </row>
    <row r="7" customFormat="false" ht="12" hidden="false" customHeight="false" outlineLevel="0" collapsed="false">
      <c r="A7" s="18" t="n">
        <v>4</v>
      </c>
    </row>
    <row r="8" customFormat="false" ht="12" hidden="false" customHeight="false" outlineLevel="0" collapsed="false">
      <c r="A8" s="18" t="n">
        <v>5</v>
      </c>
    </row>
    <row r="9" customFormat="false" ht="12" hidden="false" customHeight="false" outlineLevel="0" collapsed="false">
      <c r="A9" s="18" t="n">
        <v>6</v>
      </c>
    </row>
    <row r="10" customFormat="false" ht="12" hidden="false" customHeight="false" outlineLevel="0" collapsed="false">
      <c r="A10" s="18" t="n">
        <v>7</v>
      </c>
    </row>
    <row r="11" customFormat="false" ht="12" hidden="false" customHeight="false" outlineLevel="0" collapsed="false">
      <c r="A11" s="18" t="n">
        <v>8</v>
      </c>
    </row>
    <row r="12" customFormat="false" ht="12" hidden="false" customHeight="false" outlineLevel="0" collapsed="false">
      <c r="A12" s="18" t="n">
        <v>9</v>
      </c>
    </row>
    <row r="13" customFormat="false" ht="12" hidden="false" customHeight="false" outlineLevel="0" collapsed="false">
      <c r="A13" s="18" t="n">
        <v>10</v>
      </c>
    </row>
    <row r="14" customFormat="false" ht="12" hidden="false" customHeight="false" outlineLevel="0" collapsed="false">
      <c r="A14" s="18" t="n">
        <v>11</v>
      </c>
    </row>
    <row r="15" customFormat="false" ht="12" hidden="false" customHeight="false" outlineLevel="0" collapsed="false">
      <c r="A15" s="18" t="n">
        <v>12</v>
      </c>
    </row>
    <row r="16" customFormat="false" ht="12" hidden="false" customHeight="false" outlineLevel="0" collapsed="false">
      <c r="A16" s="18" t="n">
        <v>13</v>
      </c>
    </row>
    <row r="17" customFormat="false" ht="12" hidden="false" customHeight="false" outlineLevel="0" collapsed="false">
      <c r="A17" s="18" t="n">
        <v>14</v>
      </c>
    </row>
    <row r="18" customFormat="false" ht="12" hidden="false" customHeight="false" outlineLevel="0" collapsed="false">
      <c r="A18" s="18" t="n">
        <v>15</v>
      </c>
    </row>
    <row r="19" customFormat="false" ht="12" hidden="false" customHeight="false" outlineLevel="0" collapsed="false">
      <c r="A19" s="18" t="n">
        <v>16</v>
      </c>
    </row>
    <row r="20" customFormat="false" ht="12" hidden="false" customHeight="false" outlineLevel="0" collapsed="false">
      <c r="A20" s="18" t="n">
        <v>17</v>
      </c>
    </row>
    <row r="21" customFormat="false" ht="12" hidden="false" customHeight="false" outlineLevel="0" collapsed="false">
      <c r="A21" s="18" t="n">
        <v>18</v>
      </c>
    </row>
    <row r="22" customFormat="false" ht="12" hidden="false" customHeight="false" outlineLevel="0" collapsed="false">
      <c r="A22" s="18" t="n">
        <v>19</v>
      </c>
    </row>
    <row r="23" customFormat="false" ht="12" hidden="false" customHeight="false" outlineLevel="0" collapsed="false">
      <c r="A23" s="18" t="n">
        <v>20</v>
      </c>
    </row>
    <row r="24" customFormat="false" ht="12" hidden="false" customHeight="false" outlineLevel="0" collapsed="false">
      <c r="A24" s="18" t="n">
        <v>21</v>
      </c>
    </row>
    <row r="25" customFormat="false" ht="12" hidden="false" customHeight="false" outlineLevel="0" collapsed="false">
      <c r="A25" s="18" t="n">
        <v>22</v>
      </c>
    </row>
    <row r="26" customFormat="false" ht="12" hidden="false" customHeight="false" outlineLevel="0" collapsed="false">
      <c r="A26" s="18" t="n">
        <v>23</v>
      </c>
    </row>
    <row r="27" customFormat="false" ht="12" hidden="false" customHeight="false" outlineLevel="0" collapsed="false">
      <c r="A27" s="18" t="n">
        <v>24</v>
      </c>
    </row>
    <row r="28" customFormat="false" ht="12" hidden="false" customHeight="false" outlineLevel="0" collapsed="false">
      <c r="A28" s="18" t="n">
        <v>25</v>
      </c>
    </row>
    <row r="29" customFormat="false" ht="12" hidden="false" customHeight="false" outlineLevel="0" collapsed="false">
      <c r="A29" s="18" t="n">
        <v>26</v>
      </c>
    </row>
    <row r="30" customFormat="false" ht="12" hidden="false" customHeight="false" outlineLevel="0" collapsed="false">
      <c r="A30" s="18" t="n">
        <v>27</v>
      </c>
    </row>
    <row r="31" customFormat="false" ht="12" hidden="false" customHeight="false" outlineLevel="0" collapsed="false">
      <c r="A31" s="18" t="n">
        <v>28</v>
      </c>
    </row>
    <row r="32" customFormat="false" ht="12" hidden="false" customHeight="false" outlineLevel="0" collapsed="false">
      <c r="A32" s="18" t="n">
        <v>29</v>
      </c>
    </row>
    <row r="33" customFormat="false" ht="12" hidden="false" customHeight="false" outlineLevel="0" collapsed="false">
      <c r="A33" s="18" t="n">
        <v>30</v>
      </c>
    </row>
    <row r="34" customFormat="false" ht="12" hidden="false" customHeight="false" outlineLevel="0" collapsed="false">
      <c r="A34" s="18" t="n">
        <v>31</v>
      </c>
    </row>
    <row r="35" customFormat="false" ht="12" hidden="false" customHeight="false" outlineLevel="0" collapsed="false">
      <c r="A35" s="18" t="n">
        <v>32</v>
      </c>
    </row>
    <row r="36" customFormat="false" ht="12" hidden="false" customHeight="false" outlineLevel="0" collapsed="false">
      <c r="A36" s="18" t="n">
        <v>33</v>
      </c>
    </row>
    <row r="37" customFormat="false" ht="12" hidden="false" customHeight="false" outlineLevel="0" collapsed="false">
      <c r="A37" s="18" t="n">
        <v>34</v>
      </c>
    </row>
    <row r="38" customFormat="false" ht="12" hidden="false" customHeight="false" outlineLevel="0" collapsed="false">
      <c r="A38" s="18" t="n">
        <v>35</v>
      </c>
    </row>
    <row r="39" customFormat="false" ht="12" hidden="false" customHeight="false" outlineLevel="0" collapsed="false">
      <c r="A39" s="18" t="n">
        <v>36</v>
      </c>
    </row>
    <row r="40" customFormat="false" ht="12" hidden="false" customHeight="false" outlineLevel="0" collapsed="false">
      <c r="A40" s="18" t="n">
        <v>37</v>
      </c>
    </row>
    <row r="41" customFormat="false" ht="12" hidden="false" customHeight="false" outlineLevel="0" collapsed="false">
      <c r="A41" s="18" t="n">
        <v>38</v>
      </c>
    </row>
    <row r="42" customFormat="false" ht="12" hidden="false" customHeight="false" outlineLevel="0" collapsed="false">
      <c r="A42" s="18" t="n">
        <v>39</v>
      </c>
    </row>
    <row r="43" customFormat="false" ht="12" hidden="false" customHeight="false" outlineLevel="0" collapsed="false">
      <c r="A43" s="18" t="n">
        <v>40</v>
      </c>
    </row>
    <row r="44" customFormat="false" ht="12" hidden="false" customHeight="false" outlineLevel="0" collapsed="false">
      <c r="A44" s="18" t="n">
        <v>41</v>
      </c>
    </row>
    <row r="45" customFormat="false" ht="12" hidden="false" customHeight="false" outlineLevel="0" collapsed="false">
      <c r="A45" s="18" t="n">
        <v>42</v>
      </c>
    </row>
    <row r="46" customFormat="false" ht="12" hidden="false" customHeight="false" outlineLevel="0" collapsed="false">
      <c r="A46" s="18" t="n">
        <v>43</v>
      </c>
    </row>
    <row r="47" customFormat="false" ht="12" hidden="false" customHeight="false" outlineLevel="0" collapsed="false">
      <c r="A47" s="18" t="n">
        <v>44</v>
      </c>
    </row>
    <row r="48" customFormat="false" ht="12" hidden="false" customHeight="false" outlineLevel="0" collapsed="false">
      <c r="A48" s="18" t="n">
        <v>45</v>
      </c>
    </row>
    <row r="49" customFormat="false" ht="12" hidden="false" customHeight="false" outlineLevel="0" collapsed="false">
      <c r="A49" s="18" t="n">
        <v>46</v>
      </c>
    </row>
    <row r="50" customFormat="false" ht="12" hidden="false" customHeight="false" outlineLevel="0" collapsed="false">
      <c r="A50" s="18" t="n">
        <v>47</v>
      </c>
    </row>
    <row r="51" customFormat="false" ht="12" hidden="false" customHeight="false" outlineLevel="0" collapsed="false">
      <c r="A51" s="18" t="n">
        <v>48</v>
      </c>
    </row>
    <row r="52" customFormat="false" ht="12" hidden="false" customHeight="false" outlineLevel="0" collapsed="false">
      <c r="A52" s="18" t="n">
        <v>49</v>
      </c>
    </row>
    <row r="53" customFormat="false" ht="12" hidden="false" customHeight="false" outlineLevel="0" collapsed="false">
      <c r="A53" s="18" t="n">
        <v>50</v>
      </c>
    </row>
    <row r="54" customFormat="false" ht="12" hidden="false" customHeight="false" outlineLevel="0" collapsed="false">
      <c r="A54" s="18" t="n">
        <v>51</v>
      </c>
    </row>
    <row r="55" customFormat="false" ht="12" hidden="false" customHeight="false" outlineLevel="0" collapsed="false">
      <c r="A55" s="18" t="n">
        <v>52</v>
      </c>
    </row>
    <row r="56" customFormat="false" ht="12" hidden="false" customHeight="false" outlineLevel="0" collapsed="false">
      <c r="A56" s="18" t="n">
        <v>53</v>
      </c>
    </row>
    <row r="57" customFormat="false" ht="12" hidden="false" customHeight="false" outlineLevel="0" collapsed="false">
      <c r="A57" s="18" t="n">
        <v>54</v>
      </c>
    </row>
    <row r="58" customFormat="false" ht="12" hidden="false" customHeight="false" outlineLevel="0" collapsed="false">
      <c r="A58" s="18" t="n">
        <v>55</v>
      </c>
    </row>
    <row r="59" customFormat="false" ht="12" hidden="false" customHeight="false" outlineLevel="0" collapsed="false">
      <c r="A59" s="18" t="n">
        <v>56</v>
      </c>
    </row>
    <row r="60" customFormat="false" ht="12" hidden="false" customHeight="false" outlineLevel="0" collapsed="false">
      <c r="A60" s="18" t="n">
        <v>57</v>
      </c>
    </row>
    <row r="61" customFormat="false" ht="12" hidden="false" customHeight="false" outlineLevel="0" collapsed="false">
      <c r="A61" s="18" t="n">
        <v>58</v>
      </c>
    </row>
    <row r="62" customFormat="false" ht="12" hidden="false" customHeight="false" outlineLevel="0" collapsed="false">
      <c r="A62" s="18" t="n">
        <v>59</v>
      </c>
    </row>
    <row r="63" customFormat="false" ht="12" hidden="false" customHeight="false" outlineLevel="0" collapsed="false">
      <c r="A63" s="18" t="n">
        <v>60</v>
      </c>
    </row>
    <row r="64" customFormat="false" ht="12" hidden="false" customHeight="false" outlineLevel="0" collapsed="false">
      <c r="A64" s="18" t="n">
        <v>61</v>
      </c>
    </row>
    <row r="65" customFormat="false" ht="12" hidden="false" customHeight="false" outlineLevel="0" collapsed="false">
      <c r="A65" s="18" t="n">
        <v>62</v>
      </c>
    </row>
    <row r="66" customFormat="false" ht="12" hidden="false" customHeight="false" outlineLevel="0" collapsed="false">
      <c r="A66" s="18" t="n">
        <v>63</v>
      </c>
    </row>
    <row r="67" customFormat="false" ht="12" hidden="false" customHeight="false" outlineLevel="0" collapsed="false">
      <c r="A67" s="18" t="n">
        <v>64</v>
      </c>
    </row>
    <row r="68" customFormat="false" ht="12" hidden="false" customHeight="false" outlineLevel="0" collapsed="false">
      <c r="A68" s="18" t="n">
        <v>65</v>
      </c>
    </row>
    <row r="69" customFormat="false" ht="12" hidden="false" customHeight="false" outlineLevel="0" collapsed="false">
      <c r="A69" s="18" t="n">
        <v>66</v>
      </c>
    </row>
    <row r="70" customFormat="false" ht="12" hidden="false" customHeight="false" outlineLevel="0" collapsed="false">
      <c r="A70" s="18" t="n">
        <v>67</v>
      </c>
    </row>
    <row r="71" customFormat="false" ht="12" hidden="false" customHeight="false" outlineLevel="0" collapsed="false">
      <c r="A71" s="18" t="n">
        <v>68</v>
      </c>
    </row>
    <row r="72" customFormat="false" ht="12" hidden="false" customHeight="false" outlineLevel="0" collapsed="false">
      <c r="A72" s="18" t="n">
        <v>69</v>
      </c>
    </row>
    <row r="73" customFormat="false" ht="12" hidden="false" customHeight="false" outlineLevel="0" collapsed="false">
      <c r="A73" s="18" t="n">
        <v>70</v>
      </c>
    </row>
    <row r="74" customFormat="false" ht="12" hidden="false" customHeight="false" outlineLevel="0" collapsed="false">
      <c r="A74" s="18" t="n">
        <v>71</v>
      </c>
    </row>
    <row r="75" customFormat="false" ht="12" hidden="false" customHeight="false" outlineLevel="0" collapsed="false">
      <c r="A75" s="18" t="n">
        <v>72</v>
      </c>
    </row>
    <row r="76" customFormat="false" ht="12" hidden="false" customHeight="false" outlineLevel="0" collapsed="false">
      <c r="A76" s="18" t="n">
        <v>73</v>
      </c>
    </row>
    <row r="77" customFormat="false" ht="12" hidden="false" customHeight="false" outlineLevel="0" collapsed="false">
      <c r="A77" s="18" t="n">
        <v>74</v>
      </c>
    </row>
    <row r="78" customFormat="false" ht="12" hidden="false" customHeight="false" outlineLevel="0" collapsed="false">
      <c r="A78" s="18" t="n">
        <v>75</v>
      </c>
    </row>
    <row r="79" customFormat="false" ht="12" hidden="false" customHeight="false" outlineLevel="0" collapsed="false">
      <c r="A79" s="18" t="n">
        <v>76</v>
      </c>
    </row>
    <row r="80" customFormat="false" ht="12" hidden="false" customHeight="false" outlineLevel="0" collapsed="false">
      <c r="A80" s="18" t="n">
        <v>77</v>
      </c>
    </row>
    <row r="81" customFormat="false" ht="12" hidden="false" customHeight="false" outlineLevel="0" collapsed="false">
      <c r="A81" s="18" t="n">
        <v>78</v>
      </c>
    </row>
    <row r="82" customFormat="false" ht="12" hidden="false" customHeight="false" outlineLevel="0" collapsed="false">
      <c r="A82" s="18" t="n">
        <v>79</v>
      </c>
    </row>
    <row r="83" customFormat="false" ht="12" hidden="false" customHeight="false" outlineLevel="0" collapsed="false">
      <c r="A83" s="18" t="n">
        <v>80</v>
      </c>
    </row>
    <row r="84" customFormat="false" ht="12" hidden="false" customHeight="false" outlineLevel="0" collapsed="false">
      <c r="A84" s="18" t="n">
        <v>81</v>
      </c>
    </row>
    <row r="85" customFormat="false" ht="12" hidden="false" customHeight="false" outlineLevel="0" collapsed="false">
      <c r="A85" s="18" t="n">
        <v>82</v>
      </c>
    </row>
    <row r="86" customFormat="false" ht="12" hidden="false" customHeight="false" outlineLevel="0" collapsed="false">
      <c r="A86" s="18" t="n">
        <v>83</v>
      </c>
    </row>
    <row r="87" customFormat="false" ht="12" hidden="false" customHeight="false" outlineLevel="0" collapsed="false">
      <c r="A87" s="18" t="n">
        <v>84</v>
      </c>
    </row>
    <row r="88" customFormat="false" ht="12" hidden="false" customHeight="false" outlineLevel="0" collapsed="false">
      <c r="A88" s="18" t="n">
        <v>85</v>
      </c>
    </row>
    <row r="89" customFormat="false" ht="12" hidden="false" customHeight="false" outlineLevel="0" collapsed="false">
      <c r="A89" s="18" t="n">
        <v>86</v>
      </c>
    </row>
    <row r="90" customFormat="false" ht="12" hidden="false" customHeight="false" outlineLevel="0" collapsed="false">
      <c r="A90" s="18" t="n">
        <v>87</v>
      </c>
    </row>
    <row r="91" customFormat="false" ht="12" hidden="false" customHeight="false" outlineLevel="0" collapsed="false">
      <c r="A91" s="18" t="n">
        <v>88</v>
      </c>
    </row>
    <row r="92" customFormat="false" ht="12" hidden="false" customHeight="false" outlineLevel="0" collapsed="false">
      <c r="A92" s="18" t="n">
        <v>89</v>
      </c>
    </row>
    <row r="93" customFormat="false" ht="12" hidden="false" customHeight="false" outlineLevel="0" collapsed="false">
      <c r="A93" s="18" t="n">
        <v>90</v>
      </c>
    </row>
    <row r="94" customFormat="false" ht="12" hidden="false" customHeight="false" outlineLevel="0" collapsed="false">
      <c r="A94" s="18" t="n">
        <v>91</v>
      </c>
    </row>
    <row r="95" customFormat="false" ht="12" hidden="false" customHeight="false" outlineLevel="0" collapsed="false">
      <c r="A95" s="18" t="n">
        <v>92</v>
      </c>
    </row>
    <row r="96" customFormat="false" ht="12" hidden="false" customHeight="false" outlineLevel="0" collapsed="false">
      <c r="A96" s="18" t="n">
        <v>93</v>
      </c>
    </row>
    <row r="97" customFormat="false" ht="12" hidden="false" customHeight="false" outlineLevel="0" collapsed="false">
      <c r="A97" s="18" t="n">
        <v>94</v>
      </c>
    </row>
    <row r="98" customFormat="false" ht="12" hidden="false" customHeight="false" outlineLevel="0" collapsed="false">
      <c r="A98" s="18" t="n">
        <v>95</v>
      </c>
    </row>
    <row r="99" customFormat="false" ht="12" hidden="false" customHeight="false" outlineLevel="0" collapsed="false">
      <c r="A99" s="18" t="n">
        <v>96</v>
      </c>
    </row>
    <row r="100" customFormat="false" ht="12" hidden="false" customHeight="false" outlineLevel="0" collapsed="false">
      <c r="A100" s="18" t="n">
        <v>97</v>
      </c>
    </row>
    <row r="101" customFormat="false" ht="12" hidden="false" customHeight="false" outlineLevel="0" collapsed="false">
      <c r="A101" s="18" t="n">
        <v>98</v>
      </c>
    </row>
    <row r="102" customFormat="false" ht="12" hidden="false" customHeight="false" outlineLevel="0" collapsed="false">
      <c r="A102" s="18" t="n">
        <v>99</v>
      </c>
    </row>
    <row r="103" customFormat="false" ht="12" hidden="false" customHeight="false" outlineLevel="0" collapsed="false">
      <c r="A103" s="18" t="n">
        <v>100</v>
      </c>
    </row>
    <row r="104" customFormat="false" ht="12" hidden="false" customHeight="false" outlineLevel="0" collapsed="false">
      <c r="A104" s="18" t="n">
        <v>101</v>
      </c>
    </row>
    <row r="105" customFormat="false" ht="12" hidden="false" customHeight="false" outlineLevel="0" collapsed="false">
      <c r="A105" s="18" t="n">
        <v>102</v>
      </c>
    </row>
    <row r="106" customFormat="false" ht="12" hidden="false" customHeight="false" outlineLevel="0" collapsed="false">
      <c r="A106" s="18" t="n">
        <v>103</v>
      </c>
    </row>
    <row r="107" customFormat="false" ht="12" hidden="false" customHeight="false" outlineLevel="0" collapsed="false">
      <c r="A107" s="18" t="n">
        <v>104</v>
      </c>
    </row>
    <row r="108" customFormat="false" ht="12" hidden="false" customHeight="false" outlineLevel="0" collapsed="false">
      <c r="A108" s="18" t="n">
        <v>105</v>
      </c>
    </row>
    <row r="109" customFormat="false" ht="12" hidden="false" customHeight="false" outlineLevel="0" collapsed="false">
      <c r="A109" s="18" t="n">
        <v>106</v>
      </c>
    </row>
    <row r="110" customFormat="false" ht="12" hidden="false" customHeight="false" outlineLevel="0" collapsed="false">
      <c r="A110" s="18" t="n">
        <v>107</v>
      </c>
    </row>
    <row r="111" customFormat="false" ht="12" hidden="false" customHeight="false" outlineLevel="0" collapsed="false">
      <c r="A111" s="18" t="n">
        <v>108</v>
      </c>
    </row>
    <row r="112" customFormat="false" ht="12" hidden="false" customHeight="false" outlineLevel="0" collapsed="false">
      <c r="A112" s="18" t="n">
        <v>109</v>
      </c>
    </row>
    <row r="113" customFormat="false" ht="12" hidden="false" customHeight="false" outlineLevel="0" collapsed="false">
      <c r="A113" s="18" t="n">
        <v>110</v>
      </c>
    </row>
    <row r="114" customFormat="false" ht="12" hidden="false" customHeight="false" outlineLevel="0" collapsed="false">
      <c r="A114" s="18" t="n">
        <v>111</v>
      </c>
    </row>
    <row r="115" customFormat="false" ht="12" hidden="false" customHeight="false" outlineLevel="0" collapsed="false">
      <c r="A115" s="18" t="n">
        <v>112</v>
      </c>
    </row>
    <row r="116" customFormat="false" ht="12" hidden="false" customHeight="false" outlineLevel="0" collapsed="false">
      <c r="A116" s="18" t="n">
        <v>113</v>
      </c>
    </row>
    <row r="117" customFormat="false" ht="12" hidden="false" customHeight="false" outlineLevel="0" collapsed="false">
      <c r="A117" s="18" t="n">
        <v>114</v>
      </c>
    </row>
    <row r="118" customFormat="false" ht="12" hidden="false" customHeight="false" outlineLevel="0" collapsed="false">
      <c r="A118" s="18" t="n">
        <v>115</v>
      </c>
    </row>
    <row r="119" customFormat="false" ht="12" hidden="false" customHeight="false" outlineLevel="0" collapsed="false">
      <c r="A119" s="18" t="n">
        <v>116</v>
      </c>
      <c r="B119" s="21"/>
      <c r="C119" s="21"/>
      <c r="D119" s="21"/>
      <c r="E119" s="21"/>
      <c r="F119" s="21"/>
      <c r="G119" s="21"/>
    </row>
    <row r="120" customFormat="false" ht="12" hidden="false" customHeight="false" outlineLevel="0" collapsed="false">
      <c r="A120" s="18" t="n">
        <v>117</v>
      </c>
      <c r="B120" s="21"/>
      <c r="C120" s="21"/>
      <c r="D120" s="21"/>
      <c r="E120" s="21"/>
      <c r="F120" s="21"/>
      <c r="G120" s="21"/>
    </row>
    <row r="121" customFormat="false" ht="12" hidden="false" customHeight="false" outlineLevel="0" collapsed="false">
      <c r="A121" s="18" t="n">
        <v>118</v>
      </c>
      <c r="B121" s="21"/>
      <c r="C121" s="21"/>
      <c r="D121" s="21"/>
      <c r="E121" s="21"/>
      <c r="F121" s="21"/>
      <c r="G121" s="21"/>
    </row>
    <row r="122" customFormat="false" ht="12" hidden="false" customHeight="false" outlineLevel="0" collapsed="false">
      <c r="A122" s="18" t="n">
        <v>119</v>
      </c>
      <c r="B122" s="21"/>
      <c r="C122" s="21"/>
      <c r="D122" s="21"/>
      <c r="E122" s="21"/>
      <c r="F122" s="21"/>
      <c r="G122" s="21"/>
    </row>
    <row r="123" customFormat="false" ht="12" hidden="false" customHeight="false" outlineLevel="0" collapsed="false">
      <c r="A123" s="18" t="n">
        <v>120</v>
      </c>
      <c r="B123" s="21"/>
      <c r="C123" s="21"/>
      <c r="D123" s="21"/>
      <c r="E123" s="21"/>
      <c r="F123" s="21"/>
      <c r="G123" s="21"/>
    </row>
    <row r="124" customFormat="false" ht="12" hidden="false" customHeight="false" outlineLevel="0" collapsed="false">
      <c r="A124" s="18" t="n">
        <v>121</v>
      </c>
      <c r="B124" s="21"/>
      <c r="C124" s="21"/>
      <c r="D124" s="21"/>
      <c r="E124" s="21"/>
      <c r="F124" s="21"/>
      <c r="G124" s="21"/>
    </row>
    <row r="125" customFormat="false" ht="12" hidden="false" customHeight="false" outlineLevel="0" collapsed="false">
      <c r="A125" s="18" t="n">
        <v>122</v>
      </c>
      <c r="B125" s="21"/>
      <c r="C125" s="21"/>
      <c r="D125" s="21"/>
      <c r="E125" s="21"/>
      <c r="F125" s="21"/>
      <c r="G125" s="21"/>
    </row>
    <row r="126" customFormat="false" ht="12" hidden="false" customHeight="false" outlineLevel="0" collapsed="false">
      <c r="A126" s="18" t="n">
        <v>123</v>
      </c>
      <c r="B126" s="21"/>
      <c r="C126" s="21"/>
      <c r="D126" s="21"/>
      <c r="E126" s="21"/>
      <c r="F126" s="21"/>
      <c r="G126" s="21"/>
    </row>
    <row r="127" customFormat="false" ht="12" hidden="false" customHeight="false" outlineLevel="0" collapsed="false">
      <c r="A127" s="18" t="n">
        <v>124</v>
      </c>
      <c r="B127" s="21"/>
      <c r="C127" s="21"/>
      <c r="D127" s="21"/>
      <c r="E127" s="21"/>
      <c r="F127" s="21"/>
      <c r="G127" s="21"/>
    </row>
    <row r="128" customFormat="false" ht="12" hidden="false" customHeight="false" outlineLevel="0" collapsed="false">
      <c r="A128" s="18" t="n">
        <v>125</v>
      </c>
      <c r="B128" s="21"/>
      <c r="C128" s="21"/>
      <c r="D128" s="21"/>
      <c r="E128" s="21"/>
      <c r="F128" s="21"/>
      <c r="G128" s="21"/>
    </row>
    <row r="129" customFormat="false" ht="12" hidden="false" customHeight="false" outlineLevel="0" collapsed="false">
      <c r="A129" s="18" t="n">
        <v>126</v>
      </c>
      <c r="B129" s="21"/>
      <c r="C129" s="21"/>
      <c r="D129" s="21"/>
      <c r="E129" s="21"/>
      <c r="F129" s="21"/>
      <c r="G129" s="21"/>
    </row>
    <row r="130" customFormat="false" ht="12" hidden="false" customHeight="false" outlineLevel="0" collapsed="false">
      <c r="A130" s="18" t="n">
        <v>127</v>
      </c>
      <c r="B130" s="21"/>
      <c r="C130" s="21"/>
      <c r="D130" s="21"/>
      <c r="E130" s="21"/>
      <c r="F130" s="21"/>
      <c r="G130" s="21"/>
    </row>
    <row r="131" customFormat="false" ht="12" hidden="false" customHeight="false" outlineLevel="0" collapsed="false">
      <c r="A131" s="18" t="n">
        <v>128</v>
      </c>
      <c r="B131" s="21"/>
      <c r="C131" s="21"/>
      <c r="D131" s="21"/>
      <c r="E131" s="21"/>
      <c r="F131" s="21"/>
      <c r="G131" s="21"/>
    </row>
    <row r="132" customFormat="false" ht="12" hidden="false" customHeight="false" outlineLevel="0" collapsed="false">
      <c r="A132" s="18" t="n">
        <v>129</v>
      </c>
      <c r="B132" s="21"/>
      <c r="C132" s="21"/>
      <c r="D132" s="21"/>
      <c r="E132" s="21"/>
      <c r="F132" s="21"/>
      <c r="G132" s="21"/>
    </row>
    <row r="133" customFormat="false" ht="12" hidden="false" customHeight="false" outlineLevel="0" collapsed="false">
      <c r="A133" s="18" t="n">
        <v>130</v>
      </c>
      <c r="B133" s="21"/>
      <c r="C133" s="21"/>
      <c r="D133" s="21"/>
      <c r="E133" s="21"/>
      <c r="F133" s="21"/>
      <c r="G133" s="21"/>
    </row>
    <row r="134" customFormat="false" ht="12" hidden="false" customHeight="false" outlineLevel="0" collapsed="false">
      <c r="A134" s="18" t="n">
        <v>131</v>
      </c>
      <c r="B134" s="21"/>
      <c r="C134" s="21"/>
      <c r="D134" s="21"/>
      <c r="E134" s="21"/>
      <c r="F134" s="21"/>
      <c r="G134" s="21"/>
    </row>
    <row r="135" customFormat="false" ht="12" hidden="false" customHeight="false" outlineLevel="0" collapsed="false">
      <c r="A135" s="18" t="n">
        <v>132</v>
      </c>
      <c r="B135" s="21"/>
      <c r="C135" s="21"/>
      <c r="D135" s="21"/>
      <c r="E135" s="21"/>
      <c r="F135" s="21"/>
      <c r="G135" s="21"/>
    </row>
    <row r="136" customFormat="false" ht="12" hidden="false" customHeight="false" outlineLevel="0" collapsed="false">
      <c r="A136" s="18" t="n">
        <v>133</v>
      </c>
      <c r="B136" s="21"/>
      <c r="C136" s="21"/>
      <c r="D136" s="21"/>
      <c r="E136" s="21"/>
      <c r="F136" s="21"/>
      <c r="G136" s="21"/>
    </row>
    <row r="137" customFormat="false" ht="12" hidden="false" customHeight="false" outlineLevel="0" collapsed="false">
      <c r="A137" s="18" t="n">
        <v>134</v>
      </c>
      <c r="B137" s="21"/>
      <c r="C137" s="21"/>
      <c r="D137" s="21"/>
      <c r="E137" s="21"/>
      <c r="F137" s="21"/>
      <c r="G137" s="21"/>
    </row>
    <row r="138" customFormat="false" ht="12" hidden="false" customHeight="false" outlineLevel="0" collapsed="false">
      <c r="A138" s="18" t="n">
        <v>135</v>
      </c>
      <c r="B138" s="21"/>
      <c r="C138" s="21"/>
      <c r="D138" s="21"/>
      <c r="E138" s="21"/>
      <c r="F138" s="21"/>
      <c r="G138" s="21"/>
    </row>
    <row r="139" customFormat="false" ht="12" hidden="false" customHeight="false" outlineLevel="0" collapsed="false">
      <c r="A139" s="18" t="n">
        <v>136</v>
      </c>
      <c r="B139" s="21"/>
      <c r="C139" s="21"/>
      <c r="D139" s="21"/>
      <c r="E139" s="21"/>
      <c r="F139" s="21"/>
      <c r="G139" s="21"/>
    </row>
    <row r="140" customFormat="false" ht="12" hidden="false" customHeight="false" outlineLevel="0" collapsed="false">
      <c r="A140" s="18" t="n">
        <v>137</v>
      </c>
      <c r="B140" s="21"/>
      <c r="C140" s="21"/>
      <c r="D140" s="21"/>
      <c r="E140" s="21"/>
      <c r="F140" s="21"/>
      <c r="G140" s="21"/>
    </row>
    <row r="141" customFormat="false" ht="12" hidden="false" customHeight="false" outlineLevel="0" collapsed="false">
      <c r="A141" s="18" t="n">
        <v>138</v>
      </c>
      <c r="B141" s="21"/>
      <c r="C141" s="21"/>
      <c r="D141" s="21"/>
      <c r="E141" s="21"/>
      <c r="F141" s="21"/>
      <c r="G141" s="21"/>
    </row>
    <row r="142" customFormat="false" ht="12" hidden="false" customHeight="false" outlineLevel="0" collapsed="false">
      <c r="A142" s="18" t="n">
        <v>139</v>
      </c>
      <c r="B142" s="21"/>
      <c r="C142" s="21"/>
      <c r="D142" s="21"/>
      <c r="E142" s="21"/>
      <c r="F142" s="21"/>
      <c r="G142" s="21"/>
    </row>
    <row r="143" customFormat="false" ht="12" hidden="false" customHeight="false" outlineLevel="0" collapsed="false">
      <c r="A143" s="18" t="n">
        <v>140</v>
      </c>
      <c r="B143" s="21"/>
      <c r="C143" s="21"/>
      <c r="D143" s="21"/>
      <c r="E143" s="21"/>
      <c r="F143" s="21"/>
      <c r="G143" s="21"/>
    </row>
    <row r="144" customFormat="false" ht="12" hidden="false" customHeight="false" outlineLevel="0" collapsed="false">
      <c r="A144" s="18" t="n">
        <v>141</v>
      </c>
      <c r="B144" s="21"/>
      <c r="C144" s="21"/>
      <c r="D144" s="21"/>
      <c r="E144" s="21"/>
      <c r="F144" s="21"/>
      <c r="G144" s="21"/>
    </row>
    <row r="145" customFormat="false" ht="12" hidden="false" customHeight="false" outlineLevel="0" collapsed="false">
      <c r="A145" s="18" t="n">
        <v>142</v>
      </c>
      <c r="B145" s="21"/>
      <c r="C145" s="21"/>
      <c r="D145" s="21"/>
      <c r="E145" s="21"/>
      <c r="F145" s="21"/>
      <c r="G145" s="21"/>
    </row>
    <row r="146" customFormat="false" ht="12" hidden="false" customHeight="false" outlineLevel="0" collapsed="false">
      <c r="A146" s="18" t="n">
        <v>143</v>
      </c>
      <c r="B146" s="21"/>
      <c r="C146" s="21"/>
      <c r="D146" s="21"/>
      <c r="E146" s="21"/>
      <c r="F146" s="21"/>
      <c r="G146" s="21"/>
    </row>
    <row r="147" customFormat="false" ht="12" hidden="false" customHeight="false" outlineLevel="0" collapsed="false">
      <c r="A147" s="18" t="n">
        <v>144</v>
      </c>
      <c r="B147" s="21"/>
      <c r="C147" s="21"/>
      <c r="D147" s="21"/>
      <c r="E147" s="21"/>
      <c r="F147" s="21"/>
      <c r="G147" s="21"/>
    </row>
    <row r="148" customFormat="false" ht="12" hidden="false" customHeight="false" outlineLevel="0" collapsed="false">
      <c r="A148" s="18" t="n">
        <v>145</v>
      </c>
      <c r="B148" s="21"/>
      <c r="C148" s="21"/>
      <c r="D148" s="21"/>
      <c r="E148" s="21"/>
      <c r="F148" s="21"/>
      <c r="G148" s="21"/>
    </row>
    <row r="149" customFormat="false" ht="12" hidden="false" customHeight="false" outlineLevel="0" collapsed="false">
      <c r="A149" s="18" t="n">
        <v>146</v>
      </c>
      <c r="B149" s="21"/>
      <c r="C149" s="21"/>
      <c r="D149" s="21"/>
      <c r="E149" s="21"/>
      <c r="F149" s="21"/>
      <c r="G149" s="21"/>
    </row>
    <row r="150" customFormat="false" ht="12" hidden="false" customHeight="false" outlineLevel="0" collapsed="false">
      <c r="A150" s="18" t="n">
        <v>147</v>
      </c>
      <c r="B150" s="21"/>
      <c r="C150" s="21"/>
      <c r="D150" s="21"/>
      <c r="E150" s="21"/>
      <c r="F150" s="21"/>
      <c r="G150" s="21"/>
    </row>
    <row r="151" customFormat="false" ht="12" hidden="false" customHeight="false" outlineLevel="0" collapsed="false">
      <c r="A151" s="18" t="n">
        <v>148</v>
      </c>
      <c r="B151" s="21"/>
      <c r="C151" s="21"/>
      <c r="D151" s="21"/>
      <c r="E151" s="21"/>
      <c r="F151" s="21"/>
      <c r="G151" s="21"/>
    </row>
    <row r="152" customFormat="false" ht="12" hidden="false" customHeight="false" outlineLevel="0" collapsed="false">
      <c r="A152" s="18" t="n">
        <v>149</v>
      </c>
      <c r="B152" s="21"/>
      <c r="C152" s="21"/>
      <c r="D152" s="21"/>
      <c r="E152" s="21"/>
      <c r="F152" s="21"/>
      <c r="G152" s="21"/>
    </row>
    <row r="153" customFormat="false" ht="12" hidden="false" customHeight="false" outlineLevel="0" collapsed="false">
      <c r="A153" s="18" t="n">
        <v>150</v>
      </c>
      <c r="B153" s="21"/>
      <c r="C153" s="21"/>
      <c r="D153" s="21"/>
      <c r="E153" s="21"/>
      <c r="F153" s="21"/>
      <c r="G153" s="21"/>
    </row>
    <row r="154" customFormat="false" ht="12" hidden="false" customHeight="false" outlineLevel="0" collapsed="false">
      <c r="A154" s="18" t="n">
        <v>151</v>
      </c>
      <c r="B154" s="21"/>
      <c r="C154" s="21"/>
      <c r="D154" s="21"/>
      <c r="E154" s="21"/>
      <c r="F154" s="21"/>
      <c r="G154" s="21"/>
    </row>
    <row r="155" customFormat="false" ht="12" hidden="false" customHeight="false" outlineLevel="0" collapsed="false">
      <c r="A155" s="18" t="n">
        <v>152</v>
      </c>
      <c r="B155" s="21"/>
      <c r="C155" s="21"/>
      <c r="D155" s="21"/>
      <c r="E155" s="21"/>
      <c r="F155" s="21"/>
      <c r="G155" s="21"/>
    </row>
    <row r="156" customFormat="false" ht="12" hidden="false" customHeight="false" outlineLevel="0" collapsed="false">
      <c r="A156" s="18" t="n">
        <v>153</v>
      </c>
      <c r="B156" s="21"/>
      <c r="C156" s="21"/>
      <c r="D156" s="21"/>
      <c r="E156" s="21"/>
      <c r="F156" s="21"/>
      <c r="G156" s="21"/>
    </row>
    <row r="157" customFormat="false" ht="12" hidden="false" customHeight="false" outlineLevel="0" collapsed="false">
      <c r="A157" s="18" t="n">
        <v>154</v>
      </c>
      <c r="B157" s="21"/>
      <c r="C157" s="21"/>
      <c r="D157" s="21"/>
      <c r="E157" s="21"/>
      <c r="F157" s="21"/>
      <c r="G157" s="21"/>
    </row>
    <row r="158" customFormat="false" ht="12" hidden="false" customHeight="false" outlineLevel="0" collapsed="false">
      <c r="A158" s="18" t="n">
        <v>155</v>
      </c>
      <c r="B158" s="21"/>
      <c r="C158" s="21"/>
      <c r="D158" s="21"/>
      <c r="E158" s="21"/>
      <c r="F158" s="21"/>
      <c r="G158" s="21"/>
    </row>
    <row r="159" customFormat="false" ht="12" hidden="false" customHeight="false" outlineLevel="0" collapsed="false">
      <c r="A159" s="18" t="n">
        <v>156</v>
      </c>
      <c r="B159" s="21"/>
      <c r="C159" s="21"/>
      <c r="D159" s="21"/>
      <c r="E159" s="21"/>
      <c r="F159" s="21"/>
      <c r="G159" s="21"/>
    </row>
    <row r="160" customFormat="false" ht="12" hidden="false" customHeight="false" outlineLevel="0" collapsed="false">
      <c r="A160" s="18" t="n">
        <v>157</v>
      </c>
      <c r="B160" s="21"/>
      <c r="C160" s="21"/>
      <c r="D160" s="21"/>
      <c r="E160" s="21"/>
      <c r="F160" s="21"/>
      <c r="G160" s="21"/>
    </row>
    <row r="161" customFormat="false" ht="12" hidden="false" customHeight="false" outlineLevel="0" collapsed="false">
      <c r="A161" s="18" t="n">
        <v>158</v>
      </c>
      <c r="B161" s="21"/>
      <c r="C161" s="21"/>
      <c r="D161" s="21"/>
      <c r="E161" s="21"/>
      <c r="F161" s="21"/>
      <c r="G161" s="21"/>
    </row>
    <row r="162" customFormat="false" ht="12" hidden="false" customHeight="false" outlineLevel="0" collapsed="false">
      <c r="A162" s="18" t="n">
        <v>159</v>
      </c>
      <c r="B162" s="21"/>
      <c r="C162" s="21"/>
      <c r="D162" s="21"/>
      <c r="E162" s="21"/>
      <c r="F162" s="21"/>
      <c r="G162" s="21"/>
    </row>
    <row r="163" customFormat="false" ht="12" hidden="false" customHeight="false" outlineLevel="0" collapsed="false">
      <c r="A163" s="18" t="n">
        <v>160</v>
      </c>
      <c r="B163" s="21"/>
      <c r="C163" s="21"/>
      <c r="D163" s="21"/>
      <c r="E163" s="21"/>
      <c r="F163" s="21"/>
      <c r="G163" s="21"/>
    </row>
    <row r="164" customFormat="false" ht="12" hidden="false" customHeight="false" outlineLevel="0" collapsed="false">
      <c r="A164" s="18" t="n">
        <v>161</v>
      </c>
      <c r="B164" s="21"/>
      <c r="C164" s="21"/>
      <c r="D164" s="21"/>
      <c r="E164" s="21"/>
      <c r="F164" s="21"/>
      <c r="G164" s="21"/>
    </row>
    <row r="165" customFormat="false" ht="12" hidden="false" customHeight="false" outlineLevel="0" collapsed="false">
      <c r="A165" s="18" t="n">
        <v>162</v>
      </c>
      <c r="B165" s="21"/>
      <c r="C165" s="21"/>
      <c r="D165" s="21"/>
      <c r="E165" s="21"/>
      <c r="F165" s="21"/>
      <c r="G165" s="21"/>
    </row>
    <row r="166" customFormat="false" ht="12" hidden="false" customHeight="false" outlineLevel="0" collapsed="false">
      <c r="A166" s="18" t="n">
        <v>163</v>
      </c>
      <c r="B166" s="21"/>
      <c r="C166" s="21"/>
      <c r="D166" s="21"/>
      <c r="E166" s="21"/>
      <c r="F166" s="21"/>
      <c r="G166" s="21"/>
    </row>
    <row r="167" customFormat="false" ht="12" hidden="false" customHeight="false" outlineLevel="0" collapsed="false">
      <c r="A167" s="18" t="n">
        <v>164</v>
      </c>
      <c r="B167" s="21"/>
      <c r="C167" s="21"/>
      <c r="D167" s="21"/>
      <c r="E167" s="21"/>
      <c r="F167" s="21"/>
      <c r="G167" s="21"/>
    </row>
    <row r="168" customFormat="false" ht="12" hidden="false" customHeight="false" outlineLevel="0" collapsed="false">
      <c r="A168" s="18" t="n">
        <v>165</v>
      </c>
      <c r="B168" s="21"/>
      <c r="C168" s="21"/>
      <c r="D168" s="21"/>
      <c r="E168" s="21"/>
      <c r="F168" s="21"/>
      <c r="G168" s="21"/>
    </row>
    <row r="169" customFormat="false" ht="12" hidden="false" customHeight="false" outlineLevel="0" collapsed="false">
      <c r="A169" s="18" t="n">
        <v>166</v>
      </c>
      <c r="B169" s="21"/>
      <c r="C169" s="21"/>
      <c r="D169" s="21"/>
      <c r="E169" s="21"/>
      <c r="F169" s="21"/>
      <c r="G169" s="21"/>
    </row>
    <row r="170" customFormat="false" ht="12" hidden="false" customHeight="false" outlineLevel="0" collapsed="false">
      <c r="A170" s="18" t="n">
        <v>167</v>
      </c>
      <c r="B170" s="21"/>
      <c r="C170" s="21"/>
      <c r="D170" s="21"/>
      <c r="E170" s="21"/>
      <c r="F170" s="21"/>
      <c r="G170" s="21"/>
    </row>
    <row r="171" customFormat="false" ht="12" hidden="false" customHeight="false" outlineLevel="0" collapsed="false">
      <c r="A171" s="18" t="n">
        <v>168</v>
      </c>
      <c r="B171" s="21"/>
      <c r="C171" s="21"/>
      <c r="D171" s="21"/>
      <c r="E171" s="21"/>
      <c r="F171" s="21"/>
      <c r="G171" s="21"/>
    </row>
    <row r="172" customFormat="false" ht="12" hidden="false" customHeight="false" outlineLevel="0" collapsed="false">
      <c r="A172" s="18" t="n">
        <v>169</v>
      </c>
      <c r="B172" s="21"/>
      <c r="C172" s="21"/>
      <c r="D172" s="21"/>
      <c r="E172" s="21"/>
      <c r="F172" s="21"/>
      <c r="G172" s="21"/>
    </row>
    <row r="173" customFormat="false" ht="12" hidden="false" customHeight="false" outlineLevel="0" collapsed="false">
      <c r="A173" s="18" t="n">
        <v>170</v>
      </c>
      <c r="B173" s="21"/>
      <c r="C173" s="21"/>
      <c r="D173" s="21"/>
      <c r="E173" s="21"/>
      <c r="F173" s="21"/>
      <c r="G173" s="21"/>
    </row>
    <row r="174" customFormat="false" ht="12" hidden="false" customHeight="false" outlineLevel="0" collapsed="false">
      <c r="A174" s="18" t="n">
        <v>171</v>
      </c>
      <c r="B174" s="21"/>
      <c r="C174" s="21"/>
      <c r="D174" s="21"/>
      <c r="E174" s="21"/>
      <c r="F174" s="21"/>
      <c r="G174" s="21"/>
    </row>
    <row r="175" customFormat="false" ht="12" hidden="false" customHeight="false" outlineLevel="0" collapsed="false">
      <c r="A175" s="18" t="n">
        <v>172</v>
      </c>
      <c r="B175" s="21"/>
      <c r="C175" s="21"/>
      <c r="D175" s="21"/>
      <c r="E175" s="21"/>
      <c r="F175" s="21"/>
      <c r="G175" s="21"/>
    </row>
    <row r="176" customFormat="false" ht="12" hidden="false" customHeight="false" outlineLevel="0" collapsed="false">
      <c r="A176" s="18" t="n">
        <v>173</v>
      </c>
      <c r="B176" s="21"/>
      <c r="C176" s="21"/>
      <c r="D176" s="21"/>
      <c r="E176" s="21"/>
      <c r="F176" s="21"/>
      <c r="G176" s="21"/>
    </row>
    <row r="177" customFormat="false" ht="12" hidden="false" customHeight="false" outlineLevel="0" collapsed="false">
      <c r="A177" s="18" t="n">
        <v>174</v>
      </c>
      <c r="B177" s="21"/>
      <c r="C177" s="21"/>
      <c r="D177" s="21"/>
      <c r="E177" s="21"/>
      <c r="F177" s="21"/>
      <c r="G177" s="21"/>
    </row>
    <row r="178" customFormat="false" ht="12" hidden="false" customHeight="false" outlineLevel="0" collapsed="false">
      <c r="A178" s="18" t="n">
        <v>175</v>
      </c>
      <c r="B178" s="21"/>
      <c r="C178" s="21"/>
      <c r="D178" s="21"/>
      <c r="E178" s="21"/>
      <c r="F178" s="21"/>
      <c r="G178" s="21"/>
    </row>
    <row r="179" customFormat="false" ht="12" hidden="false" customHeight="false" outlineLevel="0" collapsed="false">
      <c r="A179" s="18" t="n">
        <v>176</v>
      </c>
      <c r="B179" s="21"/>
      <c r="C179" s="21"/>
      <c r="D179" s="21"/>
      <c r="E179" s="21"/>
      <c r="F179" s="21"/>
      <c r="G179" s="21"/>
    </row>
    <row r="180" customFormat="false" ht="12" hidden="false" customHeight="false" outlineLevel="0" collapsed="false">
      <c r="A180" s="18" t="n">
        <v>177</v>
      </c>
      <c r="B180" s="21"/>
      <c r="C180" s="21"/>
      <c r="D180" s="21"/>
      <c r="E180" s="21"/>
      <c r="F180" s="21"/>
      <c r="G180" s="21"/>
    </row>
    <row r="181" customFormat="false" ht="12" hidden="false" customHeight="false" outlineLevel="0" collapsed="false">
      <c r="A181" s="18" t="n">
        <v>178</v>
      </c>
      <c r="B181" s="21"/>
      <c r="C181" s="21"/>
      <c r="D181" s="21"/>
      <c r="E181" s="21"/>
      <c r="F181" s="21"/>
      <c r="G181" s="21"/>
    </row>
    <row r="182" customFormat="false" ht="12" hidden="false" customHeight="false" outlineLevel="0" collapsed="false">
      <c r="A182" s="18" t="n">
        <v>179</v>
      </c>
      <c r="B182" s="21"/>
      <c r="C182" s="21"/>
      <c r="D182" s="21"/>
      <c r="E182" s="21"/>
      <c r="F182" s="21"/>
      <c r="G182" s="21"/>
    </row>
    <row r="183" customFormat="false" ht="12" hidden="false" customHeight="false" outlineLevel="0" collapsed="false">
      <c r="A183" s="18" t="n">
        <v>180</v>
      </c>
      <c r="B183" s="21"/>
      <c r="C183" s="21"/>
      <c r="D183" s="21"/>
      <c r="E183" s="21"/>
      <c r="F183" s="21"/>
      <c r="G183" s="21"/>
    </row>
    <row r="184" customFormat="false" ht="12" hidden="false" customHeight="false" outlineLevel="0" collapsed="false">
      <c r="A184" s="18" t="n">
        <v>181</v>
      </c>
      <c r="B184" s="21"/>
      <c r="C184" s="21"/>
      <c r="D184" s="21"/>
      <c r="E184" s="21"/>
      <c r="F184" s="21"/>
      <c r="G184" s="21"/>
    </row>
    <row r="185" customFormat="false" ht="12" hidden="false" customHeight="false" outlineLevel="0" collapsed="false">
      <c r="A185" s="18" t="n">
        <v>182</v>
      </c>
      <c r="B185" s="21"/>
      <c r="C185" s="21"/>
      <c r="D185" s="21"/>
      <c r="E185" s="21"/>
      <c r="F185" s="21"/>
      <c r="G185" s="21"/>
    </row>
    <row r="186" customFormat="false" ht="12" hidden="false" customHeight="false" outlineLevel="0" collapsed="false">
      <c r="A186" s="18" t="n">
        <v>183</v>
      </c>
      <c r="B186" s="21"/>
      <c r="C186" s="21"/>
      <c r="D186" s="21"/>
      <c r="E186" s="21"/>
      <c r="F186" s="21"/>
      <c r="G186" s="21"/>
    </row>
    <row r="187" customFormat="false" ht="12" hidden="false" customHeight="false" outlineLevel="0" collapsed="false">
      <c r="A187" s="18" t="n">
        <v>184</v>
      </c>
      <c r="B187" s="21"/>
      <c r="C187" s="21"/>
      <c r="D187" s="21"/>
      <c r="E187" s="21"/>
      <c r="F187" s="21"/>
      <c r="G187" s="21"/>
    </row>
    <row r="188" customFormat="false" ht="12" hidden="false" customHeight="false" outlineLevel="0" collapsed="false">
      <c r="A188" s="18" t="n">
        <v>185</v>
      </c>
      <c r="B188" s="21"/>
      <c r="C188" s="21"/>
      <c r="D188" s="21"/>
      <c r="E188" s="21"/>
      <c r="F188" s="21"/>
      <c r="G188" s="21"/>
    </row>
    <row r="189" customFormat="false" ht="12" hidden="false" customHeight="false" outlineLevel="0" collapsed="false">
      <c r="A189" s="18" t="n">
        <v>186</v>
      </c>
      <c r="B189" s="21"/>
      <c r="C189" s="21"/>
      <c r="D189" s="21"/>
      <c r="E189" s="21"/>
      <c r="F189" s="21"/>
      <c r="G189" s="21"/>
    </row>
    <row r="190" customFormat="false" ht="12" hidden="false" customHeight="false" outlineLevel="0" collapsed="false">
      <c r="A190" s="18" t="n">
        <v>187</v>
      </c>
      <c r="B190" s="21"/>
      <c r="C190" s="21"/>
      <c r="D190" s="21"/>
      <c r="E190" s="21"/>
      <c r="F190" s="21"/>
      <c r="G190" s="21"/>
    </row>
    <row r="191" customFormat="false" ht="12" hidden="false" customHeight="false" outlineLevel="0" collapsed="false">
      <c r="A191" s="18" t="n">
        <v>188</v>
      </c>
      <c r="B191" s="21"/>
      <c r="C191" s="21"/>
      <c r="D191" s="21"/>
      <c r="E191" s="21"/>
      <c r="F191" s="21"/>
      <c r="G191" s="21"/>
    </row>
    <row r="192" customFormat="false" ht="12" hidden="false" customHeight="false" outlineLevel="0" collapsed="false">
      <c r="A192" s="18" t="n">
        <v>189</v>
      </c>
      <c r="B192" s="21"/>
      <c r="C192" s="21"/>
      <c r="D192" s="21"/>
      <c r="E192" s="21"/>
      <c r="F192" s="21"/>
      <c r="G192" s="21"/>
    </row>
    <row r="193" customFormat="false" ht="12" hidden="false" customHeight="false" outlineLevel="0" collapsed="false">
      <c r="A193" s="18" t="n">
        <v>190</v>
      </c>
      <c r="B193" s="21"/>
      <c r="C193" s="21"/>
      <c r="D193" s="21"/>
      <c r="E193" s="21"/>
      <c r="F193" s="21"/>
      <c r="G193" s="21"/>
    </row>
    <row r="194" customFormat="false" ht="12" hidden="false" customHeight="false" outlineLevel="0" collapsed="false">
      <c r="A194" s="18" t="n">
        <v>191</v>
      </c>
      <c r="B194" s="21"/>
      <c r="C194" s="21"/>
      <c r="D194" s="21"/>
      <c r="E194" s="21"/>
      <c r="F194" s="21"/>
      <c r="G194" s="21"/>
    </row>
    <row r="195" customFormat="false" ht="12" hidden="false" customHeight="false" outlineLevel="0" collapsed="false">
      <c r="A195" s="18" t="n">
        <v>192</v>
      </c>
      <c r="B195" s="21"/>
      <c r="C195" s="21"/>
      <c r="D195" s="21"/>
      <c r="E195" s="21"/>
      <c r="F195" s="21"/>
      <c r="G195" s="21"/>
    </row>
    <row r="196" customFormat="false" ht="12" hidden="false" customHeight="false" outlineLevel="0" collapsed="false">
      <c r="A196" s="18" t="n">
        <v>193</v>
      </c>
      <c r="B196" s="21"/>
      <c r="C196" s="21"/>
      <c r="D196" s="21"/>
      <c r="E196" s="21"/>
      <c r="F196" s="21"/>
      <c r="G196" s="21"/>
    </row>
    <row r="197" customFormat="false" ht="12" hidden="false" customHeight="false" outlineLevel="0" collapsed="false">
      <c r="A197" s="18" t="n">
        <v>194</v>
      </c>
      <c r="B197" s="21"/>
      <c r="C197" s="21"/>
      <c r="D197" s="21"/>
      <c r="E197" s="21"/>
      <c r="F197" s="21"/>
      <c r="G197" s="21"/>
    </row>
    <row r="198" customFormat="false" ht="12" hidden="false" customHeight="false" outlineLevel="0" collapsed="false">
      <c r="A198" s="18" t="n">
        <v>195</v>
      </c>
      <c r="B198" s="21"/>
      <c r="C198" s="21"/>
      <c r="D198" s="21"/>
      <c r="E198" s="21"/>
      <c r="F198" s="21"/>
      <c r="G198" s="21"/>
    </row>
    <row r="199" customFormat="false" ht="12" hidden="false" customHeight="false" outlineLevel="0" collapsed="false">
      <c r="A199" s="18" t="n">
        <v>196</v>
      </c>
      <c r="B199" s="21"/>
      <c r="C199" s="21"/>
      <c r="D199" s="21"/>
      <c r="E199" s="21"/>
      <c r="F199" s="21"/>
      <c r="G199" s="21"/>
    </row>
    <row r="200" customFormat="false" ht="12" hidden="false" customHeight="false" outlineLevel="0" collapsed="false">
      <c r="A200" s="18" t="n">
        <v>197</v>
      </c>
      <c r="B200" s="21"/>
      <c r="C200" s="21"/>
      <c r="D200" s="21"/>
      <c r="E200" s="21"/>
      <c r="F200" s="21"/>
      <c r="G200" s="21"/>
    </row>
    <row r="201" customFormat="false" ht="12" hidden="false" customHeight="false" outlineLevel="0" collapsed="false">
      <c r="A201" s="18" t="n">
        <v>198</v>
      </c>
      <c r="B201" s="21"/>
      <c r="C201" s="21"/>
      <c r="D201" s="21"/>
      <c r="E201" s="21"/>
      <c r="F201" s="21"/>
      <c r="G201" s="21"/>
    </row>
    <row r="202" customFormat="false" ht="12" hidden="false" customHeight="false" outlineLevel="0" collapsed="false">
      <c r="A202" s="18" t="n">
        <v>199</v>
      </c>
      <c r="B202" s="21"/>
      <c r="C202" s="21"/>
      <c r="D202" s="21"/>
      <c r="E202" s="21"/>
      <c r="F202" s="21"/>
      <c r="G202" s="21"/>
    </row>
    <row r="203" customFormat="false" ht="12" hidden="false" customHeight="false" outlineLevel="0" collapsed="false">
      <c r="A203" s="18" t="n">
        <v>200</v>
      </c>
      <c r="B203" s="21"/>
      <c r="C203" s="21"/>
      <c r="D203" s="21"/>
      <c r="E203" s="21"/>
      <c r="F203" s="21"/>
      <c r="G203" s="21"/>
    </row>
    <row r="204" s="18" customFormat="true" ht="12" hidden="false" customHeight="false" outlineLevel="0" collapsed="false"/>
    <row r="205" s="18" customFormat="true" ht="12" hidden="false" customHeight="false" outlineLevel="0" collapsed="false"/>
    <row r="206" s="18" customFormat="true" ht="12" hidden="false" customHeight="false" outlineLevel="0" collapsed="false"/>
    <row r="207" s="18" customFormat="true" ht="12" hidden="false" customHeight="false" outlineLevel="0" collapsed="false"/>
    <row r="208" s="18" customFormat="true" ht="12" hidden="false" customHeight="false" outlineLevel="0" collapsed="false"/>
    <row r="209" s="18" customFormat="true" ht="12" hidden="false" customHeight="false" outlineLevel="0" collapsed="false"/>
    <row r="210" s="18" customFormat="true" ht="12" hidden="false" customHeight="false" outlineLevel="0" collapsed="false"/>
    <row r="211" s="18" customFormat="true" ht="12" hidden="false" customHeight="false" outlineLevel="0" collapsed="false"/>
    <row r="212" s="18" customFormat="true" ht="12" hidden="false" customHeight="false" outlineLevel="0" collapsed="false"/>
    <row r="213" s="18" customFormat="true" ht="12" hidden="false" customHeight="false" outlineLevel="0" collapsed="false"/>
    <row r="214" s="18" customFormat="true" ht="12" hidden="false" customHeight="false" outlineLevel="0" collapsed="false"/>
    <row r="215" s="18" customFormat="true" ht="12" hidden="false" customHeight="false" outlineLevel="0" collapsed="false"/>
    <row r="216" s="18" customFormat="true" ht="12" hidden="false" customHeight="false" outlineLevel="0" collapsed="false"/>
    <row r="217" s="18" customFormat="true" ht="12" hidden="false" customHeight="false" outlineLevel="0" collapsed="false"/>
    <row r="218" s="18" customFormat="true" ht="12" hidden="false" customHeight="false" outlineLevel="0" collapsed="false"/>
    <row r="219" s="18" customFormat="true" ht="12" hidden="false" customHeight="false" outlineLevel="0" collapsed="false"/>
    <row r="220" s="18" customFormat="true" ht="12" hidden="false" customHeight="false" outlineLevel="0" collapsed="false"/>
    <row r="221" s="18" customFormat="true" ht="12" hidden="false" customHeight="false" outlineLevel="0" collapsed="false"/>
    <row r="222" s="18" customFormat="true" ht="12" hidden="false" customHeight="false" outlineLevel="0" collapsed="false"/>
    <row r="223" s="18" customFormat="true" ht="12" hidden="false" customHeight="false" outlineLevel="0" collapsed="false"/>
    <row r="224" s="18" customFormat="true" ht="12" hidden="false" customHeight="false" outlineLevel="0" collapsed="false"/>
    <row r="225" s="18" customFormat="true" ht="12" hidden="false" customHeight="false" outlineLevel="0" collapsed="false"/>
    <row r="226" s="18" customFormat="true" ht="12" hidden="false" customHeight="false" outlineLevel="0" collapsed="false"/>
    <row r="227" s="18" customFormat="true" ht="12" hidden="false" customHeight="false" outlineLevel="0" collapsed="false"/>
    <row r="228" s="18" customFormat="true" ht="12" hidden="false" customHeight="false" outlineLevel="0" collapsed="false"/>
    <row r="229" s="18" customFormat="true" ht="12" hidden="false" customHeight="false" outlineLevel="0" collapsed="false"/>
    <row r="230" s="18" customFormat="true" ht="12" hidden="false" customHeight="false" outlineLevel="0" collapsed="false"/>
    <row r="231" s="18" customFormat="true" ht="12" hidden="false" customHeight="false" outlineLevel="0" collapsed="false"/>
    <row r="232" s="18" customFormat="true" ht="12" hidden="false" customHeight="false" outlineLevel="0" collapsed="false"/>
    <row r="233" s="18" customFormat="true" ht="12" hidden="false" customHeight="false" outlineLevel="0" collapsed="false"/>
    <row r="234" s="18" customFormat="true" ht="12" hidden="false" customHeight="false" outlineLevel="0" collapsed="false"/>
    <row r="235" s="18" customFormat="true" ht="12" hidden="false" customHeight="false" outlineLevel="0" collapsed="false"/>
    <row r="236" s="18" customFormat="true" ht="12" hidden="false" customHeight="false" outlineLevel="0" collapsed="false"/>
    <row r="237" s="18" customFormat="true" ht="12" hidden="false" customHeight="false" outlineLevel="0" collapsed="false"/>
    <row r="238" s="18" customFormat="true" ht="12" hidden="false" customHeight="false" outlineLevel="0" collapsed="false"/>
    <row r="239" s="18" customFormat="true" ht="12" hidden="false" customHeight="false" outlineLevel="0" collapsed="false"/>
    <row r="240" s="18" customFormat="true" ht="12" hidden="false" customHeight="false" outlineLevel="0" collapsed="false"/>
    <row r="241" s="18" customFormat="true" ht="12" hidden="false" customHeight="false" outlineLevel="0" collapsed="false"/>
    <row r="242" s="18" customFormat="true" ht="12" hidden="false" customHeight="false" outlineLevel="0" collapsed="false"/>
    <row r="243" s="18" customFormat="true" ht="12" hidden="false" customHeight="false" outlineLevel="0" collapsed="false"/>
    <row r="244" s="18" customFormat="true" ht="12" hidden="false" customHeight="false" outlineLevel="0" collapsed="false"/>
    <row r="245" s="18" customFormat="true" ht="12" hidden="false" customHeight="false" outlineLevel="0" collapsed="false"/>
    <row r="246" s="18" customFormat="true" ht="12" hidden="false" customHeight="false" outlineLevel="0" collapsed="false"/>
    <row r="247" s="18" customFormat="true" ht="12" hidden="false" customHeight="false" outlineLevel="0" collapsed="false"/>
    <row r="248" s="18" customFormat="true" ht="12" hidden="false" customHeight="false" outlineLevel="0" collapsed="false"/>
    <row r="249" s="18" customFormat="true" ht="12" hidden="false" customHeight="false" outlineLevel="0" collapsed="false"/>
    <row r="250" s="18" customFormat="true" ht="12" hidden="false" customHeight="false" outlineLevel="0" collapsed="false"/>
    <row r="251" s="18" customFormat="true" ht="12" hidden="false" customHeight="false" outlineLevel="0" collapsed="false"/>
    <row r="252" s="18" customFormat="true" ht="12" hidden="false" customHeight="false" outlineLevel="0" collapsed="false"/>
    <row r="253" s="18" customFormat="true" ht="12" hidden="false" customHeight="false" outlineLevel="0" collapsed="false"/>
    <row r="254" s="18" customFormat="true" ht="12" hidden="false" customHeight="false" outlineLevel="0" collapsed="false"/>
    <row r="255" s="18" customFormat="true" ht="12" hidden="false" customHeight="false" outlineLevel="0" collapsed="false"/>
    <row r="256" s="18" customFormat="true" ht="12" hidden="false" customHeight="false" outlineLevel="0" collapsed="false"/>
    <row r="257" s="18" customFormat="true" ht="12" hidden="false" customHeight="false" outlineLevel="0" collapsed="false"/>
    <row r="258" s="18" customFormat="true" ht="12" hidden="false" customHeight="false" outlineLevel="0" collapsed="false"/>
    <row r="259" s="18" customFormat="true" ht="12" hidden="false" customHeight="false" outlineLevel="0" collapsed="false"/>
    <row r="260" s="18" customFormat="true" ht="12" hidden="false" customHeight="false" outlineLevel="0" collapsed="false"/>
    <row r="261" s="18" customFormat="true" ht="12" hidden="false" customHeight="false" outlineLevel="0" collapsed="false"/>
    <row r="262" s="18" customFormat="true" ht="12" hidden="false" customHeight="false" outlineLevel="0" collapsed="false"/>
    <row r="263" s="18" customFormat="true" ht="12" hidden="false" customHeight="false" outlineLevel="0" collapsed="false"/>
    <row r="264" s="18" customFormat="true" ht="12" hidden="false" customHeight="false" outlineLevel="0" collapsed="false"/>
    <row r="265" s="18" customFormat="true" ht="12" hidden="false" customHeight="false" outlineLevel="0" collapsed="false"/>
    <row r="266" s="18" customFormat="true" ht="12" hidden="false" customHeight="false" outlineLevel="0" collapsed="false"/>
    <row r="267" s="18" customFormat="true" ht="12" hidden="false" customHeight="false" outlineLevel="0" collapsed="false"/>
    <row r="268" s="18" customFormat="true" ht="12" hidden="false" customHeight="false" outlineLevel="0" collapsed="false"/>
    <row r="269" s="18" customFormat="true" ht="12" hidden="false" customHeight="false" outlineLevel="0" collapsed="false"/>
    <row r="270" s="18" customFormat="true" ht="12" hidden="false" customHeight="false" outlineLevel="0" collapsed="false"/>
    <row r="271" s="18" customFormat="true" ht="12"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267"/>
  <sheetViews>
    <sheetView showFormulas="false" showGridLines="true" showRowColHeaders="true" showZeros="true" rightToLeft="false" tabSelected="false" showOutlineSymbols="true" defaultGridColor="true" view="normal" topLeftCell="A1" colorId="64" zoomScale="100" zoomScaleNormal="100" zoomScalePageLayoutView="160" workbookViewId="0">
      <selection pane="topLeft" activeCell="C4" activeCellId="0" sqref="C4"/>
    </sheetView>
  </sheetViews>
  <sheetFormatPr defaultColWidth="4.703125" defaultRowHeight="15" zeroHeight="false" outlineLevelRow="0" outlineLevelCol="0"/>
  <cols>
    <col collapsed="false" customWidth="true" hidden="false" outlineLevel="0" max="1" min="1" style="22" width="4.56"/>
    <col collapsed="false" customWidth="true" hidden="false" outlineLevel="0" max="2" min="2" style="22" width="29.56"/>
    <col collapsed="false" customWidth="true" hidden="false" outlineLevel="0" max="5" min="3" style="22" width="7.7"/>
    <col collapsed="false" customWidth="true" hidden="false" outlineLevel="0" max="17" min="6" style="22" width="5.12"/>
    <col collapsed="false" customWidth="true" hidden="false" outlineLevel="0" max="18" min="18" style="23" width="2.56"/>
    <col collapsed="false" customWidth="false" hidden="false" outlineLevel="0" max="36" min="19" style="23" width="4.7"/>
    <col collapsed="false" customWidth="false" hidden="false" outlineLevel="0" max="257" min="37" style="22" width="4.7"/>
  </cols>
  <sheetData>
    <row r="1" customFormat="false" ht="15" hidden="false" customHeight="false" outlineLevel="0" collapsed="false">
      <c r="A1" s="23"/>
      <c r="B1" s="24" t="s">
        <v>81</v>
      </c>
      <c r="C1" s="24"/>
      <c r="D1" s="24"/>
      <c r="E1" s="24"/>
      <c r="F1" s="23"/>
      <c r="G1" s="23"/>
      <c r="H1" s="23"/>
      <c r="I1" s="23"/>
      <c r="J1" s="23"/>
      <c r="K1" s="23"/>
      <c r="L1" s="23"/>
      <c r="M1" s="23"/>
      <c r="N1" s="23"/>
      <c r="O1" s="23"/>
      <c r="P1" s="23"/>
      <c r="Q1" s="23"/>
    </row>
    <row r="2" customFormat="false" ht="15" hidden="false" customHeight="false" outlineLevel="0" collapsed="false">
      <c r="A2" s="23"/>
      <c r="B2" s="23"/>
      <c r="C2" s="25" t="s">
        <v>82</v>
      </c>
      <c r="D2" s="25" t="s">
        <v>83</v>
      </c>
      <c r="E2" s="25" t="s">
        <v>84</v>
      </c>
      <c r="F2" s="26" t="str">
        <f aca="false">IF('SET-UP'!F3="","",'SET-UP'!F3)</f>
        <v>Judge A1</v>
      </c>
      <c r="G2" s="26"/>
      <c r="H2" s="26" t="str">
        <f aca="false">IF('SET-UP'!F4="","",'SET-UP'!F4)</f>
        <v>Judge A2</v>
      </c>
      <c r="I2" s="26"/>
      <c r="J2" s="26" t="str">
        <f aca="false">IF('SET-UP'!F5="","",'SET-UP'!F5)</f>
        <v>Judge A3</v>
      </c>
      <c r="K2" s="26"/>
      <c r="L2" s="26" t="str">
        <f aca="false">IF('SET-UP'!F6="","",'SET-UP'!F6)</f>
        <v>Judge A4</v>
      </c>
      <c r="M2" s="26"/>
      <c r="N2" s="26" t="str">
        <f aca="false">IF('SET-UP'!F7="","",'SET-UP'!F7)</f>
        <v>Judge A5</v>
      </c>
      <c r="O2" s="26"/>
      <c r="P2" s="26" t="str">
        <f aca="false">IF('SET-UP'!F8="","",'SET-UP'!F8)</f>
        <v>Judge A6</v>
      </c>
      <c r="Q2" s="26"/>
    </row>
    <row r="3" customFormat="false" ht="15" hidden="false" customHeight="false" outlineLevel="0" collapsed="false">
      <c r="A3" s="23"/>
      <c r="B3" s="23" t="str">
        <f aca="false">IF(PLAYER!B3="","",PLAYER!B3)</f>
        <v>Player Name</v>
      </c>
      <c r="C3" s="27" t="str">
        <f aca="false">'SET-UP'!B23</f>
        <v>Stop</v>
      </c>
      <c r="D3" s="27" t="str">
        <f aca="false">'SET-UP'!B24</f>
        <v>Discard</v>
      </c>
      <c r="E3" s="27" t="str">
        <f aca="false">'SET-UP'!B25</f>
        <v>Cut</v>
      </c>
      <c r="F3" s="27" t="s">
        <v>85</v>
      </c>
      <c r="G3" s="27" t="s">
        <v>86</v>
      </c>
      <c r="H3" s="27" t="s">
        <v>85</v>
      </c>
      <c r="I3" s="27" t="s">
        <v>86</v>
      </c>
      <c r="J3" s="27" t="s">
        <v>85</v>
      </c>
      <c r="K3" s="27" t="s">
        <v>86</v>
      </c>
      <c r="L3" s="27" t="s">
        <v>85</v>
      </c>
      <c r="M3" s="27" t="s">
        <v>86</v>
      </c>
      <c r="N3" s="27" t="s">
        <v>85</v>
      </c>
      <c r="O3" s="27" t="s">
        <v>86</v>
      </c>
      <c r="P3" s="27" t="s">
        <v>85</v>
      </c>
      <c r="Q3" s="27" t="s">
        <v>86</v>
      </c>
    </row>
    <row r="4" customFormat="false" ht="15" hidden="false" customHeight="false" outlineLevel="0" collapsed="false">
      <c r="A4" s="23" t="n">
        <v>1</v>
      </c>
      <c r="B4" s="23" t="str">
        <f aca="false">IF(PLAYER!B4="","",PLAYER!B4)</f>
        <v/>
      </c>
    </row>
    <row r="5" customFormat="false" ht="15" hidden="false" customHeight="false" outlineLevel="0" collapsed="false">
      <c r="A5" s="23" t="n">
        <v>2</v>
      </c>
      <c r="B5" s="23" t="str">
        <f aca="false">IF(PLAYER!B5="","",PLAYER!B5)</f>
        <v/>
      </c>
      <c r="Q5" s="28"/>
    </row>
    <row r="6" customFormat="false" ht="15" hidden="false" customHeight="false" outlineLevel="0" collapsed="false">
      <c r="A6" s="23" t="n">
        <v>3</v>
      </c>
      <c r="B6" s="23" t="str">
        <f aca="false">IF(PLAYER!B6="","",PLAYER!B6)</f>
        <v/>
      </c>
      <c r="Q6" s="28"/>
    </row>
    <row r="7" customFormat="false" ht="15" hidden="false" customHeight="false" outlineLevel="0" collapsed="false">
      <c r="A7" s="23" t="n">
        <v>4</v>
      </c>
      <c r="B7" s="23" t="str">
        <f aca="false">IF(PLAYER!B7="","",PLAYER!B7)</f>
        <v/>
      </c>
      <c r="Q7" s="28"/>
    </row>
    <row r="8" customFormat="false" ht="15" hidden="false" customHeight="false" outlineLevel="0" collapsed="false">
      <c r="A8" s="23" t="n">
        <v>5</v>
      </c>
      <c r="B8" s="23" t="str">
        <f aca="false">IF(PLAYER!B8="","",PLAYER!B8)</f>
        <v/>
      </c>
      <c r="Q8" s="28"/>
    </row>
    <row r="9" customFormat="false" ht="15" hidden="false" customHeight="false" outlineLevel="0" collapsed="false">
      <c r="A9" s="23" t="n">
        <v>6</v>
      </c>
      <c r="B9" s="23" t="str">
        <f aca="false">IF(PLAYER!B9="","",PLAYER!B9)</f>
        <v/>
      </c>
      <c r="Q9" s="28"/>
    </row>
    <row r="10" customFormat="false" ht="15" hidden="false" customHeight="false" outlineLevel="0" collapsed="false">
      <c r="A10" s="23" t="n">
        <v>7</v>
      </c>
      <c r="B10" s="23" t="str">
        <f aca="false">IF(PLAYER!B10="","",PLAYER!B10)</f>
        <v/>
      </c>
      <c r="C10" s="28"/>
      <c r="D10" s="28"/>
      <c r="E10" s="28"/>
      <c r="F10" s="29"/>
      <c r="G10" s="29"/>
      <c r="H10" s="29"/>
      <c r="I10" s="29"/>
      <c r="J10" s="29"/>
      <c r="K10" s="29"/>
      <c r="L10" s="29"/>
      <c r="M10" s="29"/>
      <c r="N10" s="29"/>
      <c r="O10" s="29"/>
      <c r="P10" s="28"/>
      <c r="Q10" s="28"/>
    </row>
    <row r="11" customFormat="false" ht="15" hidden="false" customHeight="false" outlineLevel="0" collapsed="false">
      <c r="A11" s="23" t="n">
        <v>8</v>
      </c>
      <c r="B11" s="23" t="str">
        <f aca="false">IF(PLAYER!B11="","",PLAYER!B11)</f>
        <v/>
      </c>
      <c r="C11" s="28"/>
      <c r="D11" s="28"/>
      <c r="E11" s="28"/>
      <c r="F11" s="28"/>
      <c r="G11" s="28"/>
      <c r="H11" s="28"/>
      <c r="I11" s="28"/>
      <c r="J11" s="28"/>
      <c r="K11" s="28"/>
      <c r="L11" s="28"/>
      <c r="M11" s="28"/>
      <c r="N11" s="28"/>
      <c r="O11" s="28"/>
      <c r="P11" s="28"/>
      <c r="Q11" s="28"/>
    </row>
    <row r="12" customFormat="false" ht="15" hidden="false" customHeight="false" outlineLevel="0" collapsed="false">
      <c r="A12" s="23" t="n">
        <v>9</v>
      </c>
      <c r="B12" s="23" t="str">
        <f aca="false">IF(PLAYER!B12="","",PLAYER!B12)</f>
        <v/>
      </c>
      <c r="C12" s="28"/>
      <c r="D12" s="28"/>
      <c r="E12" s="28"/>
      <c r="F12" s="28"/>
      <c r="G12" s="28"/>
      <c r="H12" s="28"/>
      <c r="I12" s="28"/>
      <c r="J12" s="28"/>
      <c r="K12" s="28"/>
      <c r="L12" s="28"/>
      <c r="M12" s="28"/>
      <c r="N12" s="28"/>
      <c r="O12" s="28"/>
      <c r="P12" s="28"/>
      <c r="Q12" s="28"/>
    </row>
    <row r="13" customFormat="false" ht="15" hidden="false" customHeight="false" outlineLevel="0" collapsed="false">
      <c r="A13" s="23" t="n">
        <v>10</v>
      </c>
      <c r="B13" s="23" t="str">
        <f aca="false">IF(PLAYER!B13="","",PLAYER!B13)</f>
        <v/>
      </c>
      <c r="C13" s="28"/>
      <c r="D13" s="28"/>
      <c r="E13" s="28"/>
      <c r="F13" s="28"/>
      <c r="G13" s="28"/>
      <c r="H13" s="28"/>
      <c r="I13" s="28"/>
      <c r="J13" s="28"/>
      <c r="K13" s="28"/>
      <c r="L13" s="28"/>
      <c r="M13" s="28"/>
      <c r="N13" s="28"/>
      <c r="O13" s="28"/>
      <c r="P13" s="28"/>
      <c r="Q13" s="28"/>
    </row>
    <row r="14" customFormat="false" ht="15" hidden="false" customHeight="false" outlineLevel="0" collapsed="false">
      <c r="A14" s="23" t="n">
        <v>11</v>
      </c>
      <c r="B14" s="23" t="str">
        <f aca="false">IF(PLAYER!B14="","",PLAYER!B14)</f>
        <v/>
      </c>
      <c r="C14" s="28"/>
      <c r="D14" s="28"/>
      <c r="E14" s="28"/>
      <c r="F14" s="28"/>
      <c r="G14" s="28"/>
      <c r="H14" s="28"/>
      <c r="I14" s="28"/>
      <c r="J14" s="28"/>
      <c r="K14" s="28"/>
      <c r="L14" s="28"/>
      <c r="M14" s="28"/>
      <c r="N14" s="28"/>
      <c r="O14" s="28"/>
      <c r="P14" s="28"/>
      <c r="Q14" s="28"/>
    </row>
    <row r="15" customFormat="false" ht="15" hidden="false" customHeight="false" outlineLevel="0" collapsed="false">
      <c r="A15" s="23" t="n">
        <v>12</v>
      </c>
      <c r="B15" s="23" t="str">
        <f aca="false">IF(PLAYER!B15="","",PLAYER!B15)</f>
        <v/>
      </c>
      <c r="C15" s="28"/>
      <c r="D15" s="28"/>
      <c r="E15" s="28"/>
      <c r="F15" s="28"/>
      <c r="G15" s="28"/>
      <c r="H15" s="28"/>
      <c r="I15" s="28"/>
      <c r="J15" s="28"/>
      <c r="K15" s="28"/>
      <c r="L15" s="28"/>
      <c r="M15" s="28"/>
      <c r="N15" s="28"/>
      <c r="O15" s="28"/>
      <c r="P15" s="28"/>
      <c r="Q15" s="28"/>
    </row>
    <row r="16" customFormat="false" ht="15" hidden="false" customHeight="false" outlineLevel="0" collapsed="false">
      <c r="A16" s="23" t="n">
        <v>13</v>
      </c>
      <c r="B16" s="23" t="str">
        <f aca="false">IF(PLAYER!B16="","",PLAYER!B16)</f>
        <v/>
      </c>
      <c r="C16" s="28"/>
      <c r="D16" s="28"/>
      <c r="E16" s="28"/>
      <c r="F16" s="28"/>
      <c r="G16" s="28"/>
      <c r="H16" s="28"/>
      <c r="I16" s="28"/>
      <c r="J16" s="28"/>
      <c r="K16" s="28"/>
      <c r="L16" s="28"/>
      <c r="M16" s="28"/>
      <c r="N16" s="28"/>
      <c r="O16" s="28"/>
      <c r="P16" s="28"/>
      <c r="Q16" s="28"/>
    </row>
    <row r="17" customFormat="false" ht="15" hidden="false" customHeight="false" outlineLevel="0" collapsed="false">
      <c r="A17" s="23" t="n">
        <v>14</v>
      </c>
      <c r="B17" s="23" t="str">
        <f aca="false">IF(PLAYER!B17="","",PLAYER!B17)</f>
        <v/>
      </c>
      <c r="C17" s="28"/>
      <c r="D17" s="28"/>
      <c r="E17" s="28"/>
      <c r="F17" s="28"/>
      <c r="G17" s="28"/>
      <c r="H17" s="28"/>
      <c r="I17" s="28"/>
      <c r="J17" s="28"/>
      <c r="K17" s="28"/>
      <c r="L17" s="28"/>
      <c r="M17" s="28"/>
      <c r="N17" s="28"/>
      <c r="O17" s="28"/>
      <c r="P17" s="28"/>
      <c r="Q17" s="28"/>
    </row>
    <row r="18" customFormat="false" ht="15" hidden="false" customHeight="false" outlineLevel="0" collapsed="false">
      <c r="A18" s="23" t="n">
        <v>15</v>
      </c>
      <c r="B18" s="23" t="str">
        <f aca="false">IF(PLAYER!B18="","",PLAYER!B18)</f>
        <v/>
      </c>
      <c r="C18" s="28"/>
      <c r="D18" s="28"/>
      <c r="E18" s="28"/>
      <c r="F18" s="28"/>
      <c r="G18" s="28"/>
      <c r="H18" s="28"/>
      <c r="I18" s="28"/>
      <c r="J18" s="28"/>
      <c r="K18" s="28"/>
      <c r="L18" s="28"/>
      <c r="M18" s="28"/>
      <c r="N18" s="28"/>
      <c r="O18" s="28"/>
      <c r="P18" s="28"/>
      <c r="Q18" s="28"/>
    </row>
    <row r="19" customFormat="false" ht="15" hidden="false" customHeight="false" outlineLevel="0" collapsed="false">
      <c r="A19" s="23" t="n">
        <v>16</v>
      </c>
      <c r="B19" s="23" t="str">
        <f aca="false">IF(PLAYER!B19="","",PLAYER!B19)</f>
        <v/>
      </c>
      <c r="C19" s="28"/>
      <c r="D19" s="28"/>
      <c r="E19" s="28"/>
      <c r="F19" s="28"/>
      <c r="G19" s="28"/>
      <c r="H19" s="28"/>
      <c r="I19" s="28"/>
      <c r="J19" s="28"/>
      <c r="K19" s="28"/>
      <c r="L19" s="28"/>
      <c r="M19" s="28"/>
      <c r="N19" s="28"/>
      <c r="O19" s="28"/>
      <c r="P19" s="28"/>
      <c r="Q19" s="28"/>
    </row>
    <row r="20" customFormat="false" ht="15" hidden="false" customHeight="false" outlineLevel="0" collapsed="false">
      <c r="A20" s="23" t="n">
        <v>17</v>
      </c>
      <c r="B20" s="23" t="str">
        <f aca="false">IF(PLAYER!B20="","",PLAYER!B20)</f>
        <v/>
      </c>
      <c r="C20" s="28"/>
      <c r="D20" s="28"/>
      <c r="E20" s="28"/>
      <c r="F20" s="28"/>
      <c r="G20" s="28"/>
      <c r="H20" s="28"/>
      <c r="I20" s="28"/>
      <c r="J20" s="28"/>
      <c r="K20" s="28"/>
      <c r="L20" s="28"/>
      <c r="M20" s="28"/>
      <c r="N20" s="28"/>
      <c r="O20" s="28"/>
      <c r="P20" s="28"/>
      <c r="Q20" s="28"/>
    </row>
    <row r="21" customFormat="false" ht="15" hidden="false" customHeight="false" outlineLevel="0" collapsed="false">
      <c r="A21" s="23" t="n">
        <v>18</v>
      </c>
      <c r="B21" s="23" t="str">
        <f aca="false">IF(PLAYER!B21="","",PLAYER!B21)</f>
        <v/>
      </c>
      <c r="C21" s="28"/>
      <c r="D21" s="28"/>
      <c r="E21" s="28"/>
      <c r="F21" s="28"/>
      <c r="G21" s="28"/>
      <c r="H21" s="28"/>
      <c r="I21" s="28"/>
      <c r="J21" s="28"/>
      <c r="K21" s="28"/>
      <c r="L21" s="28"/>
      <c r="M21" s="28"/>
      <c r="N21" s="28"/>
      <c r="O21" s="28"/>
      <c r="P21" s="28"/>
      <c r="Q21" s="28"/>
    </row>
    <row r="22" customFormat="false" ht="15" hidden="false" customHeight="false" outlineLevel="0" collapsed="false">
      <c r="A22" s="23" t="n">
        <v>19</v>
      </c>
      <c r="B22" s="23" t="str">
        <f aca="false">IF(PLAYER!B22="","",PLAYER!B22)</f>
        <v/>
      </c>
      <c r="C22" s="28"/>
      <c r="D22" s="28"/>
      <c r="E22" s="28"/>
      <c r="F22" s="28"/>
      <c r="G22" s="28"/>
      <c r="H22" s="28"/>
      <c r="I22" s="28"/>
      <c r="J22" s="28"/>
      <c r="K22" s="28"/>
      <c r="L22" s="28"/>
      <c r="M22" s="28"/>
      <c r="N22" s="28"/>
      <c r="O22" s="28"/>
      <c r="P22" s="28"/>
      <c r="Q22" s="28"/>
    </row>
    <row r="23" customFormat="false" ht="15" hidden="false" customHeight="false" outlineLevel="0" collapsed="false">
      <c r="A23" s="23" t="n">
        <v>20</v>
      </c>
      <c r="B23" s="23" t="str">
        <f aca="false">IF(PLAYER!B23="","",PLAYER!B23)</f>
        <v/>
      </c>
      <c r="C23" s="28"/>
      <c r="D23" s="28"/>
      <c r="E23" s="28"/>
      <c r="F23" s="28"/>
      <c r="G23" s="28"/>
      <c r="H23" s="28"/>
      <c r="I23" s="28"/>
      <c r="J23" s="28"/>
      <c r="K23" s="28"/>
      <c r="L23" s="28"/>
      <c r="M23" s="28"/>
      <c r="N23" s="28"/>
      <c r="O23" s="28"/>
      <c r="P23" s="28"/>
      <c r="Q23" s="28"/>
    </row>
    <row r="24" customFormat="false" ht="15" hidden="false" customHeight="false" outlineLevel="0" collapsed="false">
      <c r="A24" s="23" t="n">
        <v>21</v>
      </c>
      <c r="B24" s="23" t="str">
        <f aca="false">IF(PLAYER!B24="","",PLAYER!B24)</f>
        <v/>
      </c>
      <c r="C24" s="28"/>
      <c r="D24" s="28"/>
      <c r="E24" s="28"/>
      <c r="F24" s="28"/>
      <c r="G24" s="28"/>
      <c r="H24" s="28"/>
      <c r="I24" s="28"/>
      <c r="J24" s="28"/>
      <c r="K24" s="28"/>
      <c r="L24" s="28"/>
      <c r="M24" s="28"/>
      <c r="N24" s="28"/>
      <c r="O24" s="28"/>
      <c r="P24" s="28"/>
      <c r="Q24" s="28"/>
    </row>
    <row r="25" customFormat="false" ht="15" hidden="false" customHeight="false" outlineLevel="0" collapsed="false">
      <c r="A25" s="23" t="n">
        <v>22</v>
      </c>
      <c r="B25" s="23" t="str">
        <f aca="false">IF(PLAYER!B25="","",PLAYER!B25)</f>
        <v/>
      </c>
      <c r="C25" s="28"/>
      <c r="D25" s="28"/>
      <c r="E25" s="28"/>
      <c r="F25" s="28"/>
      <c r="G25" s="28"/>
      <c r="H25" s="28"/>
      <c r="I25" s="28"/>
      <c r="J25" s="28"/>
      <c r="K25" s="28"/>
      <c r="L25" s="28"/>
      <c r="M25" s="28"/>
      <c r="N25" s="28"/>
      <c r="O25" s="28"/>
      <c r="P25" s="28"/>
      <c r="Q25" s="28"/>
    </row>
    <row r="26" customFormat="false" ht="15" hidden="false" customHeight="false" outlineLevel="0" collapsed="false">
      <c r="A26" s="23" t="n">
        <v>23</v>
      </c>
      <c r="B26" s="23" t="str">
        <f aca="false">IF(PLAYER!B26="","",PLAYER!B26)</f>
        <v/>
      </c>
      <c r="C26" s="28"/>
      <c r="D26" s="28"/>
      <c r="E26" s="28"/>
      <c r="F26" s="28"/>
      <c r="G26" s="28"/>
      <c r="H26" s="28"/>
      <c r="I26" s="28"/>
      <c r="J26" s="28"/>
      <c r="K26" s="28"/>
      <c r="L26" s="28"/>
      <c r="M26" s="28"/>
      <c r="N26" s="28"/>
      <c r="O26" s="28"/>
      <c r="P26" s="28"/>
      <c r="Q26" s="28"/>
    </row>
    <row r="27" customFormat="false" ht="15" hidden="false" customHeight="false" outlineLevel="0" collapsed="false">
      <c r="A27" s="23" t="n">
        <v>24</v>
      </c>
      <c r="B27" s="23" t="str">
        <f aca="false">IF(PLAYER!B27="","",PLAYER!B27)</f>
        <v/>
      </c>
      <c r="C27" s="28"/>
      <c r="D27" s="28"/>
      <c r="E27" s="28"/>
      <c r="F27" s="28"/>
      <c r="G27" s="28"/>
      <c r="H27" s="28"/>
      <c r="I27" s="28"/>
      <c r="J27" s="28"/>
      <c r="K27" s="28"/>
      <c r="L27" s="28"/>
      <c r="M27" s="28"/>
      <c r="N27" s="28"/>
      <c r="O27" s="28"/>
      <c r="P27" s="28"/>
      <c r="Q27" s="28"/>
    </row>
    <row r="28" customFormat="false" ht="15" hidden="false" customHeight="false" outlineLevel="0" collapsed="false">
      <c r="A28" s="23" t="n">
        <v>25</v>
      </c>
      <c r="B28" s="23" t="str">
        <f aca="false">IF(PLAYER!B28="","",PLAYER!B28)</f>
        <v/>
      </c>
      <c r="C28" s="28"/>
      <c r="D28" s="28"/>
      <c r="E28" s="28"/>
      <c r="F28" s="28"/>
      <c r="G28" s="28"/>
      <c r="H28" s="28"/>
      <c r="I28" s="28"/>
      <c r="J28" s="28"/>
      <c r="K28" s="28"/>
      <c r="L28" s="28"/>
      <c r="M28" s="28"/>
      <c r="N28" s="28"/>
      <c r="O28" s="28"/>
      <c r="P28" s="28"/>
      <c r="Q28" s="28"/>
    </row>
    <row r="29" customFormat="false" ht="15" hidden="false" customHeight="false" outlineLevel="0" collapsed="false">
      <c r="A29" s="23" t="n">
        <v>26</v>
      </c>
      <c r="B29" s="23" t="str">
        <f aca="false">IF(PLAYER!B29="","",PLAYER!B29)</f>
        <v/>
      </c>
      <c r="C29" s="28"/>
      <c r="D29" s="28"/>
      <c r="E29" s="28"/>
      <c r="F29" s="28"/>
      <c r="G29" s="28"/>
      <c r="H29" s="28"/>
      <c r="I29" s="28"/>
      <c r="J29" s="28"/>
      <c r="K29" s="28"/>
      <c r="L29" s="28"/>
      <c r="M29" s="28"/>
      <c r="N29" s="28"/>
      <c r="O29" s="28"/>
      <c r="P29" s="28"/>
      <c r="Q29" s="28"/>
    </row>
    <row r="30" customFormat="false" ht="15" hidden="false" customHeight="false" outlineLevel="0" collapsed="false">
      <c r="A30" s="23" t="n">
        <v>27</v>
      </c>
      <c r="B30" s="23" t="str">
        <f aca="false">IF(PLAYER!B30="","",PLAYER!B30)</f>
        <v/>
      </c>
      <c r="C30" s="28"/>
      <c r="D30" s="28"/>
      <c r="E30" s="28"/>
      <c r="F30" s="28"/>
      <c r="G30" s="28"/>
      <c r="H30" s="28"/>
      <c r="I30" s="28"/>
      <c r="J30" s="28"/>
      <c r="K30" s="28"/>
      <c r="L30" s="28"/>
      <c r="M30" s="28"/>
      <c r="N30" s="28"/>
      <c r="O30" s="28"/>
      <c r="P30" s="28"/>
      <c r="Q30" s="28"/>
    </row>
    <row r="31" customFormat="false" ht="15" hidden="false" customHeight="false" outlineLevel="0" collapsed="false">
      <c r="A31" s="23" t="n">
        <v>28</v>
      </c>
      <c r="B31" s="23" t="str">
        <f aca="false">IF(PLAYER!B31="","",PLAYER!B31)</f>
        <v/>
      </c>
      <c r="C31" s="28"/>
      <c r="D31" s="28"/>
      <c r="E31" s="28"/>
      <c r="F31" s="28"/>
      <c r="G31" s="28"/>
      <c r="H31" s="28"/>
      <c r="I31" s="28"/>
      <c r="J31" s="28"/>
      <c r="K31" s="28"/>
      <c r="L31" s="28"/>
      <c r="M31" s="28"/>
      <c r="N31" s="28"/>
      <c r="O31" s="28"/>
      <c r="P31" s="28"/>
      <c r="Q31" s="28"/>
    </row>
    <row r="32" customFormat="false" ht="15" hidden="false" customHeight="false" outlineLevel="0" collapsed="false">
      <c r="A32" s="23" t="n">
        <v>29</v>
      </c>
      <c r="B32" s="23" t="str">
        <f aca="false">IF(PLAYER!B32="","",PLAYER!B32)</f>
        <v/>
      </c>
      <c r="C32" s="28"/>
      <c r="D32" s="28"/>
      <c r="E32" s="28"/>
      <c r="F32" s="28"/>
      <c r="G32" s="28"/>
      <c r="H32" s="28"/>
      <c r="I32" s="28"/>
      <c r="J32" s="28"/>
      <c r="K32" s="28"/>
      <c r="L32" s="28"/>
      <c r="M32" s="28"/>
      <c r="N32" s="28"/>
      <c r="O32" s="28"/>
      <c r="P32" s="28"/>
      <c r="Q32" s="28"/>
    </row>
    <row r="33" customFormat="false" ht="15" hidden="false" customHeight="false" outlineLevel="0" collapsed="false">
      <c r="A33" s="23" t="n">
        <v>30</v>
      </c>
      <c r="B33" s="23" t="str">
        <f aca="false">IF(PLAYER!B33="","",PLAYER!B33)</f>
        <v/>
      </c>
      <c r="C33" s="28"/>
      <c r="D33" s="28"/>
      <c r="E33" s="28"/>
      <c r="F33" s="28"/>
      <c r="G33" s="28"/>
      <c r="H33" s="28"/>
      <c r="I33" s="28"/>
      <c r="J33" s="28"/>
      <c r="K33" s="28"/>
      <c r="L33" s="28"/>
      <c r="M33" s="28"/>
      <c r="N33" s="28"/>
      <c r="O33" s="28"/>
      <c r="P33" s="28"/>
      <c r="Q33" s="28"/>
    </row>
    <row r="34" customFormat="false" ht="15" hidden="false" customHeight="false" outlineLevel="0" collapsed="false">
      <c r="A34" s="23" t="n">
        <v>31</v>
      </c>
      <c r="B34" s="23" t="str">
        <f aca="false">IF(PLAYER!B34="","",PLAYER!B34)</f>
        <v/>
      </c>
      <c r="C34" s="28"/>
      <c r="D34" s="28"/>
      <c r="E34" s="28"/>
      <c r="F34" s="28"/>
      <c r="G34" s="28"/>
      <c r="H34" s="28"/>
      <c r="I34" s="28"/>
      <c r="J34" s="28"/>
      <c r="K34" s="28"/>
      <c r="L34" s="28"/>
      <c r="M34" s="28"/>
      <c r="N34" s="28"/>
      <c r="O34" s="28"/>
      <c r="P34" s="28"/>
      <c r="Q34" s="28"/>
    </row>
    <row r="35" customFormat="false" ht="15" hidden="false" customHeight="false" outlineLevel="0" collapsed="false">
      <c r="A35" s="23" t="n">
        <v>32</v>
      </c>
      <c r="B35" s="23" t="str">
        <f aca="false">IF(PLAYER!B35="","",PLAYER!B35)</f>
        <v/>
      </c>
      <c r="C35" s="28"/>
      <c r="D35" s="28"/>
      <c r="E35" s="28"/>
      <c r="F35" s="28"/>
      <c r="G35" s="28"/>
      <c r="H35" s="28"/>
      <c r="I35" s="28"/>
      <c r="J35" s="28"/>
      <c r="K35" s="28"/>
      <c r="L35" s="28"/>
      <c r="M35" s="28"/>
      <c r="N35" s="28"/>
      <c r="O35" s="28"/>
      <c r="P35" s="28"/>
      <c r="Q35" s="28"/>
    </row>
    <row r="36" customFormat="false" ht="15" hidden="false" customHeight="false" outlineLevel="0" collapsed="false">
      <c r="A36" s="23" t="n">
        <v>33</v>
      </c>
      <c r="B36" s="23" t="str">
        <f aca="false">IF(PLAYER!B36="","",PLAYER!B36)</f>
        <v/>
      </c>
      <c r="C36" s="28"/>
      <c r="D36" s="28"/>
      <c r="E36" s="28"/>
      <c r="F36" s="28"/>
      <c r="G36" s="28"/>
      <c r="H36" s="28"/>
      <c r="I36" s="28"/>
      <c r="J36" s="28"/>
      <c r="K36" s="28"/>
      <c r="L36" s="28"/>
      <c r="M36" s="28"/>
      <c r="N36" s="28"/>
      <c r="O36" s="28"/>
      <c r="P36" s="28"/>
      <c r="Q36" s="28"/>
    </row>
    <row r="37" customFormat="false" ht="15" hidden="false" customHeight="false" outlineLevel="0" collapsed="false">
      <c r="A37" s="23" t="n">
        <v>34</v>
      </c>
      <c r="B37" s="23" t="str">
        <f aca="false">IF(PLAYER!B37="","",PLAYER!B37)</f>
        <v/>
      </c>
      <c r="C37" s="28"/>
      <c r="D37" s="28"/>
      <c r="E37" s="28"/>
      <c r="F37" s="28"/>
      <c r="G37" s="28"/>
      <c r="H37" s="28"/>
      <c r="I37" s="28"/>
      <c r="J37" s="28"/>
      <c r="K37" s="28"/>
      <c r="L37" s="28"/>
      <c r="M37" s="28"/>
      <c r="N37" s="28"/>
      <c r="O37" s="28"/>
      <c r="P37" s="28"/>
      <c r="Q37" s="28"/>
    </row>
    <row r="38" customFormat="false" ht="15" hidden="false" customHeight="false" outlineLevel="0" collapsed="false">
      <c r="A38" s="23" t="n">
        <v>35</v>
      </c>
      <c r="B38" s="23" t="str">
        <f aca="false">IF(PLAYER!B38="","",PLAYER!B38)</f>
        <v/>
      </c>
    </row>
    <row r="39" customFormat="false" ht="15" hidden="false" customHeight="false" outlineLevel="0" collapsed="false">
      <c r="A39" s="23" t="n">
        <v>36</v>
      </c>
      <c r="B39" s="23" t="str">
        <f aca="false">IF(PLAYER!B39="","",PLAYER!B39)</f>
        <v/>
      </c>
    </row>
    <row r="40" customFormat="false" ht="15" hidden="false" customHeight="false" outlineLevel="0" collapsed="false">
      <c r="A40" s="23" t="n">
        <v>37</v>
      </c>
      <c r="B40" s="23" t="str">
        <f aca="false">IF(PLAYER!B40="","",PLAYER!B40)</f>
        <v/>
      </c>
    </row>
    <row r="41" customFormat="false" ht="15" hidden="false" customHeight="false" outlineLevel="0" collapsed="false">
      <c r="A41" s="23" t="n">
        <v>38</v>
      </c>
      <c r="B41" s="23" t="str">
        <f aca="false">IF(PLAYER!B41="","",PLAYER!B41)</f>
        <v/>
      </c>
    </row>
    <row r="42" customFormat="false" ht="15" hidden="false" customHeight="false" outlineLevel="0" collapsed="false">
      <c r="A42" s="23" t="n">
        <v>39</v>
      </c>
      <c r="B42" s="23" t="str">
        <f aca="false">IF(PLAYER!B42="","",PLAYER!B42)</f>
        <v/>
      </c>
    </row>
    <row r="43" customFormat="false" ht="15" hidden="false" customHeight="false" outlineLevel="0" collapsed="false">
      <c r="A43" s="23" t="n">
        <v>40</v>
      </c>
      <c r="B43" s="23" t="str">
        <f aca="false">IF(PLAYER!B43="","",PLAYER!B43)</f>
        <v/>
      </c>
    </row>
    <row r="44" customFormat="false" ht="15" hidden="false" customHeight="false" outlineLevel="0" collapsed="false">
      <c r="A44" s="23" t="n">
        <v>41</v>
      </c>
      <c r="B44" s="23" t="str">
        <f aca="false">IF(PLAYER!B44="","",PLAYER!B44)</f>
        <v/>
      </c>
    </row>
    <row r="45" customFormat="false" ht="15" hidden="false" customHeight="false" outlineLevel="0" collapsed="false">
      <c r="A45" s="23" t="n">
        <v>42</v>
      </c>
      <c r="B45" s="23" t="str">
        <f aca="false">IF(PLAYER!B45="","",PLAYER!B45)</f>
        <v/>
      </c>
    </row>
    <row r="46" customFormat="false" ht="15" hidden="false" customHeight="false" outlineLevel="0" collapsed="false">
      <c r="A46" s="23" t="n">
        <v>43</v>
      </c>
      <c r="B46" s="23" t="str">
        <f aca="false">IF(PLAYER!B46="","",PLAYER!B46)</f>
        <v/>
      </c>
    </row>
    <row r="47" customFormat="false" ht="15" hidden="false" customHeight="false" outlineLevel="0" collapsed="false">
      <c r="A47" s="23" t="n">
        <v>44</v>
      </c>
      <c r="B47" s="23" t="str">
        <f aca="false">IF(PLAYER!B47="","",PLAYER!B47)</f>
        <v/>
      </c>
    </row>
    <row r="48" customFormat="false" ht="15" hidden="false" customHeight="false" outlineLevel="0" collapsed="false">
      <c r="A48" s="23" t="n">
        <v>45</v>
      </c>
      <c r="B48" s="23" t="str">
        <f aca="false">IF(PLAYER!B48="","",PLAYER!B48)</f>
        <v/>
      </c>
    </row>
    <row r="49" customFormat="false" ht="15" hidden="false" customHeight="false" outlineLevel="0" collapsed="false">
      <c r="A49" s="23" t="n">
        <v>46</v>
      </c>
      <c r="B49" s="23" t="str">
        <f aca="false">IF(PLAYER!B49="","",PLAYER!B49)</f>
        <v/>
      </c>
    </row>
    <row r="50" customFormat="false" ht="15" hidden="false" customHeight="false" outlineLevel="0" collapsed="false">
      <c r="A50" s="23" t="n">
        <v>47</v>
      </c>
      <c r="B50" s="23" t="str">
        <f aca="false">IF(PLAYER!B50="","",PLAYER!B50)</f>
        <v/>
      </c>
    </row>
    <row r="51" customFormat="false" ht="15" hidden="false" customHeight="false" outlineLevel="0" collapsed="false">
      <c r="A51" s="23" t="n">
        <v>48</v>
      </c>
      <c r="B51" s="23" t="str">
        <f aca="false">IF(PLAYER!B51="","",PLAYER!B51)</f>
        <v/>
      </c>
    </row>
    <row r="52" customFormat="false" ht="15" hidden="false" customHeight="false" outlineLevel="0" collapsed="false">
      <c r="A52" s="23" t="n">
        <v>49</v>
      </c>
      <c r="B52" s="23" t="str">
        <f aca="false">IF(PLAYER!B52="","",PLAYER!B52)</f>
        <v/>
      </c>
    </row>
    <row r="53" customFormat="false" ht="15" hidden="false" customHeight="false" outlineLevel="0" collapsed="false">
      <c r="A53" s="23" t="n">
        <v>50</v>
      </c>
      <c r="B53" s="23" t="str">
        <f aca="false">IF(PLAYER!B53="","",PLAYER!B53)</f>
        <v/>
      </c>
    </row>
    <row r="54" customFormat="false" ht="15" hidden="false" customHeight="false" outlineLevel="0" collapsed="false">
      <c r="A54" s="23" t="n">
        <v>51</v>
      </c>
      <c r="B54" s="23" t="str">
        <f aca="false">IF(PLAYER!B54="","",PLAYER!B54)</f>
        <v/>
      </c>
    </row>
    <row r="55" customFormat="false" ht="15" hidden="false" customHeight="false" outlineLevel="0" collapsed="false">
      <c r="A55" s="23" t="n">
        <v>52</v>
      </c>
      <c r="B55" s="23" t="str">
        <f aca="false">IF(PLAYER!B55="","",PLAYER!B55)</f>
        <v/>
      </c>
    </row>
    <row r="56" customFormat="false" ht="15" hidden="false" customHeight="false" outlineLevel="0" collapsed="false">
      <c r="A56" s="23" t="n">
        <v>53</v>
      </c>
      <c r="B56" s="23" t="str">
        <f aca="false">IF(PLAYER!B56="","",PLAYER!B56)</f>
        <v/>
      </c>
    </row>
    <row r="57" customFormat="false" ht="15" hidden="false" customHeight="false" outlineLevel="0" collapsed="false">
      <c r="A57" s="23" t="n">
        <v>54</v>
      </c>
      <c r="B57" s="23" t="str">
        <f aca="false">IF(PLAYER!B57="","",PLAYER!B57)</f>
        <v/>
      </c>
    </row>
    <row r="58" customFormat="false" ht="15" hidden="false" customHeight="false" outlineLevel="0" collapsed="false">
      <c r="A58" s="23" t="n">
        <v>55</v>
      </c>
      <c r="B58" s="23" t="str">
        <f aca="false">IF(PLAYER!B58="","",PLAYER!B58)</f>
        <v/>
      </c>
    </row>
    <row r="59" customFormat="false" ht="15" hidden="false" customHeight="false" outlineLevel="0" collapsed="false">
      <c r="A59" s="23" t="n">
        <v>56</v>
      </c>
      <c r="B59" s="23" t="str">
        <f aca="false">IF(PLAYER!B59="","",PLAYER!B59)</f>
        <v/>
      </c>
    </row>
    <row r="60" customFormat="false" ht="15" hidden="false" customHeight="false" outlineLevel="0" collapsed="false">
      <c r="A60" s="23" t="n">
        <v>57</v>
      </c>
      <c r="B60" s="23" t="str">
        <f aca="false">IF(PLAYER!B60="","",PLAYER!B60)</f>
        <v/>
      </c>
    </row>
    <row r="61" customFormat="false" ht="15" hidden="false" customHeight="false" outlineLevel="0" collapsed="false">
      <c r="A61" s="23" t="n">
        <v>58</v>
      </c>
      <c r="B61" s="23" t="str">
        <f aca="false">IF(PLAYER!B61="","",PLAYER!B61)</f>
        <v/>
      </c>
    </row>
    <row r="62" customFormat="false" ht="15" hidden="false" customHeight="false" outlineLevel="0" collapsed="false">
      <c r="A62" s="23" t="n">
        <v>59</v>
      </c>
      <c r="B62" s="23" t="str">
        <f aca="false">IF(PLAYER!B62="","",PLAYER!B62)</f>
        <v/>
      </c>
    </row>
    <row r="63" customFormat="false" ht="15" hidden="false" customHeight="false" outlineLevel="0" collapsed="false">
      <c r="A63" s="23" t="n">
        <v>60</v>
      </c>
      <c r="B63" s="23" t="str">
        <f aca="false">IF(PLAYER!B63="","",PLAYER!B63)</f>
        <v/>
      </c>
    </row>
    <row r="64" customFormat="false" ht="15" hidden="false" customHeight="false" outlineLevel="0" collapsed="false">
      <c r="A64" s="23" t="n">
        <v>61</v>
      </c>
      <c r="B64" s="23" t="str">
        <f aca="false">IF(PLAYER!B64="","",PLAYER!B64)</f>
        <v/>
      </c>
    </row>
    <row r="65" customFormat="false" ht="15" hidden="false" customHeight="false" outlineLevel="0" collapsed="false">
      <c r="A65" s="23" t="n">
        <v>62</v>
      </c>
      <c r="B65" s="23" t="str">
        <f aca="false">IF(PLAYER!B65="","",PLAYER!B65)</f>
        <v/>
      </c>
    </row>
    <row r="66" customFormat="false" ht="15" hidden="false" customHeight="false" outlineLevel="0" collapsed="false">
      <c r="A66" s="23" t="n">
        <v>63</v>
      </c>
      <c r="B66" s="23" t="str">
        <f aca="false">IF(PLAYER!B66="","",PLAYER!B66)</f>
        <v/>
      </c>
    </row>
    <row r="67" customFormat="false" ht="15" hidden="false" customHeight="false" outlineLevel="0" collapsed="false">
      <c r="A67" s="23" t="n">
        <v>64</v>
      </c>
      <c r="B67" s="23" t="str">
        <f aca="false">IF(PLAYER!B67="","",PLAYER!B67)</f>
        <v/>
      </c>
    </row>
    <row r="68" customFormat="false" ht="15" hidden="false" customHeight="false" outlineLevel="0" collapsed="false">
      <c r="A68" s="23" t="n">
        <v>65</v>
      </c>
      <c r="B68" s="23" t="str">
        <f aca="false">IF(PLAYER!B68="","",PLAYER!B68)</f>
        <v/>
      </c>
    </row>
    <row r="69" customFormat="false" ht="15" hidden="false" customHeight="false" outlineLevel="0" collapsed="false">
      <c r="A69" s="23" t="n">
        <v>66</v>
      </c>
      <c r="B69" s="23" t="str">
        <f aca="false">IF(PLAYER!B69="","",PLAYER!B69)</f>
        <v/>
      </c>
    </row>
    <row r="70" customFormat="false" ht="15" hidden="false" customHeight="false" outlineLevel="0" collapsed="false">
      <c r="A70" s="23" t="n">
        <v>67</v>
      </c>
      <c r="B70" s="23" t="str">
        <f aca="false">IF(PLAYER!B70="","",PLAYER!B70)</f>
        <v/>
      </c>
    </row>
    <row r="71" customFormat="false" ht="15" hidden="false" customHeight="false" outlineLevel="0" collapsed="false">
      <c r="A71" s="23" t="n">
        <v>68</v>
      </c>
      <c r="B71" s="23" t="str">
        <f aca="false">IF(PLAYER!B71="","",PLAYER!B71)</f>
        <v/>
      </c>
    </row>
    <row r="72" customFormat="false" ht="15" hidden="false" customHeight="false" outlineLevel="0" collapsed="false">
      <c r="A72" s="23" t="n">
        <v>69</v>
      </c>
      <c r="B72" s="23" t="str">
        <f aca="false">IF(PLAYER!B72="","",PLAYER!B72)</f>
        <v/>
      </c>
    </row>
    <row r="73" customFormat="false" ht="15" hidden="false" customHeight="false" outlineLevel="0" collapsed="false">
      <c r="A73" s="23" t="n">
        <v>70</v>
      </c>
      <c r="B73" s="23" t="str">
        <f aca="false">IF(PLAYER!B73="","",PLAYER!B73)</f>
        <v/>
      </c>
    </row>
    <row r="74" customFormat="false" ht="15" hidden="false" customHeight="false" outlineLevel="0" collapsed="false">
      <c r="A74" s="23" t="n">
        <v>71</v>
      </c>
      <c r="B74" s="23" t="str">
        <f aca="false">IF(PLAYER!B74="","",PLAYER!B74)</f>
        <v/>
      </c>
    </row>
    <row r="75" customFormat="false" ht="15" hidden="false" customHeight="false" outlineLevel="0" collapsed="false">
      <c r="A75" s="23" t="n">
        <v>72</v>
      </c>
      <c r="B75" s="23" t="str">
        <f aca="false">IF(PLAYER!B75="","",PLAYER!B75)</f>
        <v/>
      </c>
    </row>
    <row r="76" customFormat="false" ht="15" hidden="false" customHeight="false" outlineLevel="0" collapsed="false">
      <c r="A76" s="23" t="n">
        <v>73</v>
      </c>
      <c r="B76" s="23" t="str">
        <f aca="false">IF(PLAYER!B76="","",PLAYER!B76)</f>
        <v/>
      </c>
    </row>
    <row r="77" customFormat="false" ht="15" hidden="false" customHeight="false" outlineLevel="0" collapsed="false">
      <c r="A77" s="23" t="n">
        <v>74</v>
      </c>
      <c r="B77" s="23" t="str">
        <f aca="false">IF(PLAYER!B77="","",PLAYER!B77)</f>
        <v/>
      </c>
    </row>
    <row r="78" customFormat="false" ht="15" hidden="false" customHeight="false" outlineLevel="0" collapsed="false">
      <c r="A78" s="23" t="n">
        <v>75</v>
      </c>
      <c r="B78" s="23" t="str">
        <f aca="false">IF(PLAYER!B78="","",PLAYER!B78)</f>
        <v/>
      </c>
    </row>
    <row r="79" customFormat="false" ht="15" hidden="false" customHeight="false" outlineLevel="0" collapsed="false">
      <c r="A79" s="23" t="n">
        <v>76</v>
      </c>
      <c r="B79" s="23" t="str">
        <f aca="false">IF(PLAYER!B79="","",PLAYER!B79)</f>
        <v/>
      </c>
    </row>
    <row r="80" customFormat="false" ht="15" hidden="false" customHeight="false" outlineLevel="0" collapsed="false">
      <c r="A80" s="23" t="n">
        <v>77</v>
      </c>
      <c r="B80" s="23" t="str">
        <f aca="false">IF(PLAYER!B80="","",PLAYER!B80)</f>
        <v/>
      </c>
    </row>
    <row r="81" customFormat="false" ht="15" hidden="false" customHeight="false" outlineLevel="0" collapsed="false">
      <c r="A81" s="23" t="n">
        <v>78</v>
      </c>
      <c r="B81" s="23" t="str">
        <f aca="false">IF(PLAYER!B81="","",PLAYER!B81)</f>
        <v/>
      </c>
    </row>
    <row r="82" customFormat="false" ht="15" hidden="false" customHeight="false" outlineLevel="0" collapsed="false">
      <c r="A82" s="23" t="n">
        <v>79</v>
      </c>
      <c r="B82" s="23" t="str">
        <f aca="false">IF(PLAYER!B82="","",PLAYER!B82)</f>
        <v/>
      </c>
    </row>
    <row r="83" customFormat="false" ht="15" hidden="false" customHeight="false" outlineLevel="0" collapsed="false">
      <c r="A83" s="23" t="n">
        <v>80</v>
      </c>
      <c r="B83" s="23" t="str">
        <f aca="false">IF(PLAYER!B83="","",PLAYER!B83)</f>
        <v/>
      </c>
    </row>
    <row r="84" customFormat="false" ht="15" hidden="false" customHeight="false" outlineLevel="0" collapsed="false">
      <c r="A84" s="23" t="n">
        <v>81</v>
      </c>
      <c r="B84" s="23" t="str">
        <f aca="false">IF(PLAYER!B84="","",PLAYER!B84)</f>
        <v/>
      </c>
    </row>
    <row r="85" customFormat="false" ht="15" hidden="false" customHeight="false" outlineLevel="0" collapsed="false">
      <c r="A85" s="23" t="n">
        <v>82</v>
      </c>
      <c r="B85" s="23" t="str">
        <f aca="false">IF(PLAYER!B85="","",PLAYER!B85)</f>
        <v/>
      </c>
    </row>
    <row r="86" customFormat="false" ht="15" hidden="false" customHeight="false" outlineLevel="0" collapsed="false">
      <c r="A86" s="23" t="n">
        <v>83</v>
      </c>
      <c r="B86" s="23" t="str">
        <f aca="false">IF(PLAYER!B86="","",PLAYER!B86)</f>
        <v/>
      </c>
    </row>
    <row r="87" customFormat="false" ht="15" hidden="false" customHeight="false" outlineLevel="0" collapsed="false">
      <c r="A87" s="23" t="n">
        <v>84</v>
      </c>
      <c r="B87" s="23" t="str">
        <f aca="false">IF(PLAYER!B87="","",PLAYER!B87)</f>
        <v/>
      </c>
    </row>
    <row r="88" customFormat="false" ht="15" hidden="false" customHeight="false" outlineLevel="0" collapsed="false">
      <c r="A88" s="23" t="n">
        <v>85</v>
      </c>
      <c r="B88" s="23" t="str">
        <f aca="false">IF(PLAYER!B88="","",PLAYER!B88)</f>
        <v/>
      </c>
    </row>
    <row r="89" customFormat="false" ht="15" hidden="false" customHeight="false" outlineLevel="0" collapsed="false">
      <c r="A89" s="23" t="n">
        <v>86</v>
      </c>
      <c r="B89" s="23" t="str">
        <f aca="false">IF(PLAYER!B89="","",PLAYER!B89)</f>
        <v/>
      </c>
    </row>
    <row r="90" customFormat="false" ht="15" hidden="false" customHeight="false" outlineLevel="0" collapsed="false">
      <c r="A90" s="23" t="n">
        <v>87</v>
      </c>
      <c r="B90" s="23" t="str">
        <f aca="false">IF(PLAYER!B90="","",PLAYER!B90)</f>
        <v/>
      </c>
    </row>
    <row r="91" customFormat="false" ht="15" hidden="false" customHeight="false" outlineLevel="0" collapsed="false">
      <c r="A91" s="23" t="n">
        <v>88</v>
      </c>
      <c r="B91" s="23" t="str">
        <f aca="false">IF(PLAYER!B91="","",PLAYER!B91)</f>
        <v/>
      </c>
    </row>
    <row r="92" customFormat="false" ht="15" hidden="false" customHeight="false" outlineLevel="0" collapsed="false">
      <c r="A92" s="23" t="n">
        <v>89</v>
      </c>
      <c r="B92" s="23" t="str">
        <f aca="false">IF(PLAYER!B92="","",PLAYER!B92)</f>
        <v/>
      </c>
    </row>
    <row r="93" customFormat="false" ht="15" hidden="false" customHeight="false" outlineLevel="0" collapsed="false">
      <c r="A93" s="23" t="n">
        <v>90</v>
      </c>
      <c r="B93" s="23" t="str">
        <f aca="false">IF(PLAYER!B93="","",PLAYER!B93)</f>
        <v/>
      </c>
    </row>
    <row r="94" customFormat="false" ht="15" hidden="false" customHeight="false" outlineLevel="0" collapsed="false">
      <c r="A94" s="23" t="n">
        <v>91</v>
      </c>
      <c r="B94" s="23" t="str">
        <f aca="false">IF(PLAYER!B94="","",PLAYER!B94)</f>
        <v/>
      </c>
    </row>
    <row r="95" customFormat="false" ht="15" hidden="false" customHeight="false" outlineLevel="0" collapsed="false">
      <c r="A95" s="23" t="n">
        <v>92</v>
      </c>
      <c r="B95" s="23" t="str">
        <f aca="false">IF(PLAYER!B95="","",PLAYER!B95)</f>
        <v/>
      </c>
    </row>
    <row r="96" customFormat="false" ht="15" hidden="false" customHeight="false" outlineLevel="0" collapsed="false">
      <c r="A96" s="23" t="n">
        <v>93</v>
      </c>
      <c r="B96" s="23" t="str">
        <f aca="false">IF(PLAYER!B96="","",PLAYER!B96)</f>
        <v/>
      </c>
    </row>
    <row r="97" customFormat="false" ht="15" hidden="false" customHeight="false" outlineLevel="0" collapsed="false">
      <c r="A97" s="23" t="n">
        <v>94</v>
      </c>
      <c r="B97" s="23" t="str">
        <f aca="false">IF(PLAYER!B97="","",PLAYER!B97)</f>
        <v/>
      </c>
    </row>
    <row r="98" customFormat="false" ht="15" hidden="false" customHeight="false" outlineLevel="0" collapsed="false">
      <c r="A98" s="23" t="n">
        <v>95</v>
      </c>
      <c r="B98" s="23" t="str">
        <f aca="false">IF(PLAYER!B98="","",PLAYER!B98)</f>
        <v/>
      </c>
    </row>
    <row r="99" customFormat="false" ht="15" hidden="false" customHeight="false" outlineLevel="0" collapsed="false">
      <c r="A99" s="23" t="n">
        <v>96</v>
      </c>
      <c r="B99" s="23" t="str">
        <f aca="false">IF(PLAYER!B99="","",PLAYER!B99)</f>
        <v/>
      </c>
    </row>
    <row r="100" customFormat="false" ht="15" hidden="false" customHeight="false" outlineLevel="0" collapsed="false">
      <c r="A100" s="23" t="n">
        <v>97</v>
      </c>
      <c r="B100" s="23" t="str">
        <f aca="false">IF(PLAYER!B100="","",PLAYER!B100)</f>
        <v/>
      </c>
    </row>
    <row r="101" customFormat="false" ht="15" hidden="false" customHeight="false" outlineLevel="0" collapsed="false">
      <c r="A101" s="23" t="n">
        <v>98</v>
      </c>
      <c r="B101" s="23" t="str">
        <f aca="false">IF(PLAYER!B101="","",PLAYER!B101)</f>
        <v/>
      </c>
    </row>
    <row r="102" customFormat="false" ht="15" hidden="false" customHeight="false" outlineLevel="0" collapsed="false">
      <c r="A102" s="23" t="n">
        <v>99</v>
      </c>
      <c r="B102" s="23" t="str">
        <f aca="false">IF(PLAYER!B102="","",PLAYER!B102)</f>
        <v/>
      </c>
    </row>
    <row r="103" customFormat="false" ht="15" hidden="false" customHeight="false" outlineLevel="0" collapsed="false">
      <c r="A103" s="23" t="n">
        <v>100</v>
      </c>
      <c r="B103" s="23" t="str">
        <f aca="false">IF(PLAYER!B103="","",PLAYER!B103)</f>
        <v/>
      </c>
    </row>
    <row r="104" customFormat="false" ht="15" hidden="false" customHeight="false" outlineLevel="0" collapsed="false">
      <c r="A104" s="23" t="n">
        <v>101</v>
      </c>
      <c r="B104" s="23" t="str">
        <f aca="false">IF(PLAYER!B104="","",PLAYER!B104)</f>
        <v/>
      </c>
    </row>
    <row r="105" customFormat="false" ht="15" hidden="false" customHeight="false" outlineLevel="0" collapsed="false">
      <c r="A105" s="23" t="n">
        <v>102</v>
      </c>
      <c r="B105" s="23" t="str">
        <f aca="false">IF(PLAYER!B105="","",PLAYER!B105)</f>
        <v/>
      </c>
    </row>
    <row r="106" customFormat="false" ht="15" hidden="false" customHeight="false" outlineLevel="0" collapsed="false">
      <c r="A106" s="23" t="n">
        <v>103</v>
      </c>
      <c r="B106" s="23" t="str">
        <f aca="false">IF(PLAYER!B106="","",PLAYER!B106)</f>
        <v/>
      </c>
    </row>
    <row r="107" customFormat="false" ht="15" hidden="false" customHeight="false" outlineLevel="0" collapsed="false">
      <c r="A107" s="23" t="n">
        <v>104</v>
      </c>
      <c r="B107" s="23" t="str">
        <f aca="false">IF(PLAYER!B107="","",PLAYER!B107)</f>
        <v/>
      </c>
    </row>
    <row r="108" customFormat="false" ht="15" hidden="false" customHeight="false" outlineLevel="0" collapsed="false">
      <c r="A108" s="23" t="n">
        <v>105</v>
      </c>
      <c r="B108" s="23" t="str">
        <f aca="false">IF(PLAYER!B108="","",PLAYER!B108)</f>
        <v/>
      </c>
    </row>
    <row r="109" customFormat="false" ht="15" hidden="false" customHeight="false" outlineLevel="0" collapsed="false">
      <c r="A109" s="23" t="n">
        <v>106</v>
      </c>
      <c r="B109" s="23" t="str">
        <f aca="false">IF(PLAYER!B109="","",PLAYER!B109)</f>
        <v/>
      </c>
    </row>
    <row r="110" customFormat="false" ht="15" hidden="false" customHeight="false" outlineLevel="0" collapsed="false">
      <c r="A110" s="23" t="n">
        <v>107</v>
      </c>
      <c r="B110" s="23" t="str">
        <f aca="false">IF(PLAYER!B110="","",PLAYER!B110)</f>
        <v/>
      </c>
    </row>
    <row r="111" customFormat="false" ht="15" hidden="false" customHeight="false" outlineLevel="0" collapsed="false">
      <c r="A111" s="23" t="n">
        <v>108</v>
      </c>
      <c r="B111" s="23" t="str">
        <f aca="false">IF(PLAYER!B111="","",PLAYER!B111)</f>
        <v/>
      </c>
    </row>
    <row r="112" customFormat="false" ht="15" hidden="false" customHeight="false" outlineLevel="0" collapsed="false">
      <c r="A112" s="23" t="n">
        <v>109</v>
      </c>
      <c r="B112" s="23" t="str">
        <f aca="false">IF(PLAYER!B112="","",PLAYER!B112)</f>
        <v/>
      </c>
    </row>
    <row r="113" customFormat="false" ht="15" hidden="false" customHeight="false" outlineLevel="0" collapsed="false">
      <c r="A113" s="23" t="n">
        <v>110</v>
      </c>
      <c r="B113" s="23" t="str">
        <f aca="false">IF(PLAYER!B113="","",PLAYER!B113)</f>
        <v/>
      </c>
    </row>
    <row r="114" customFormat="false" ht="15" hidden="false" customHeight="false" outlineLevel="0" collapsed="false">
      <c r="A114" s="23" t="n">
        <v>111</v>
      </c>
      <c r="B114" s="23" t="str">
        <f aca="false">IF(PLAYER!B114="","",PLAYER!B114)</f>
        <v/>
      </c>
    </row>
    <row r="115" customFormat="false" ht="15" hidden="false" customHeight="false" outlineLevel="0" collapsed="false">
      <c r="A115" s="23" t="n">
        <v>112</v>
      </c>
      <c r="B115" s="23" t="str">
        <f aca="false">IF(PLAYER!B115="","",PLAYER!B115)</f>
        <v/>
      </c>
    </row>
    <row r="116" customFormat="false" ht="15" hidden="false" customHeight="false" outlineLevel="0" collapsed="false">
      <c r="A116" s="23" t="n">
        <v>113</v>
      </c>
      <c r="B116" s="23" t="str">
        <f aca="false">IF(PLAYER!B116="","",PLAYER!B116)</f>
        <v/>
      </c>
    </row>
    <row r="117" customFormat="false" ht="15" hidden="false" customHeight="false" outlineLevel="0" collapsed="false">
      <c r="A117" s="23" t="n">
        <v>114</v>
      </c>
      <c r="B117" s="23" t="str">
        <f aca="false">IF(PLAYER!B117="","",PLAYER!B117)</f>
        <v/>
      </c>
    </row>
    <row r="118" customFormat="false" ht="15" hidden="false" customHeight="false" outlineLevel="0" collapsed="false">
      <c r="A118" s="23" t="n">
        <v>115</v>
      </c>
      <c r="B118" s="23" t="str">
        <f aca="false">IF(PLAYER!B118="","",PLAYER!B118)</f>
        <v/>
      </c>
    </row>
    <row r="119" customFormat="false" ht="15" hidden="false" customHeight="false" outlineLevel="0" collapsed="false">
      <c r="A119" s="23" t="n">
        <v>116</v>
      </c>
      <c r="B119" s="23" t="str">
        <f aca="false">IF(PLAYER!B119="","",PLAYER!B119)</f>
        <v/>
      </c>
    </row>
    <row r="120" customFormat="false" ht="15" hidden="false" customHeight="false" outlineLevel="0" collapsed="false">
      <c r="A120" s="23" t="n">
        <v>117</v>
      </c>
      <c r="B120" s="23" t="str">
        <f aca="false">IF(PLAYER!B120="","",PLAYER!B120)</f>
        <v/>
      </c>
    </row>
    <row r="121" customFormat="false" ht="15" hidden="false" customHeight="false" outlineLevel="0" collapsed="false">
      <c r="A121" s="23" t="n">
        <v>118</v>
      </c>
      <c r="B121" s="23" t="str">
        <f aca="false">IF(PLAYER!B121="","",PLAYER!B121)</f>
        <v/>
      </c>
    </row>
    <row r="122" customFormat="false" ht="15" hidden="false" customHeight="false" outlineLevel="0" collapsed="false">
      <c r="A122" s="23" t="n">
        <v>119</v>
      </c>
      <c r="B122" s="23" t="str">
        <f aca="false">IF(PLAYER!B122="","",PLAYER!B122)</f>
        <v/>
      </c>
    </row>
    <row r="123" customFormat="false" ht="15" hidden="false" customHeight="false" outlineLevel="0" collapsed="false">
      <c r="A123" s="23" t="n">
        <v>120</v>
      </c>
      <c r="B123" s="23" t="str">
        <f aca="false">IF(PLAYER!B123="","",PLAYER!B123)</f>
        <v/>
      </c>
    </row>
    <row r="124" customFormat="false" ht="15" hidden="false" customHeight="false" outlineLevel="0" collapsed="false">
      <c r="A124" s="23" t="n">
        <v>121</v>
      </c>
      <c r="B124" s="23" t="str">
        <f aca="false">IF(PLAYER!B124="","",PLAYER!B124)</f>
        <v/>
      </c>
    </row>
    <row r="125" customFormat="false" ht="15" hidden="false" customHeight="false" outlineLevel="0" collapsed="false">
      <c r="A125" s="23" t="n">
        <v>122</v>
      </c>
      <c r="B125" s="23" t="str">
        <f aca="false">IF(PLAYER!B125="","",PLAYER!B125)</f>
        <v/>
      </c>
    </row>
    <row r="126" customFormat="false" ht="15" hidden="false" customHeight="false" outlineLevel="0" collapsed="false">
      <c r="A126" s="23" t="n">
        <v>123</v>
      </c>
      <c r="B126" s="23" t="str">
        <f aca="false">IF(PLAYER!B126="","",PLAYER!B126)</f>
        <v/>
      </c>
    </row>
    <row r="127" customFormat="false" ht="15" hidden="false" customHeight="false" outlineLevel="0" collapsed="false">
      <c r="A127" s="23" t="n">
        <v>124</v>
      </c>
      <c r="B127" s="23" t="str">
        <f aca="false">IF(PLAYER!B127="","",PLAYER!B127)</f>
        <v/>
      </c>
    </row>
    <row r="128" customFormat="false" ht="15" hidden="false" customHeight="false" outlineLevel="0" collapsed="false">
      <c r="A128" s="23" t="n">
        <v>125</v>
      </c>
      <c r="B128" s="23" t="str">
        <f aca="false">IF(PLAYER!B128="","",PLAYER!B128)</f>
        <v/>
      </c>
    </row>
    <row r="129" customFormat="false" ht="15" hidden="false" customHeight="false" outlineLevel="0" collapsed="false">
      <c r="A129" s="23" t="n">
        <v>126</v>
      </c>
      <c r="B129" s="23" t="str">
        <f aca="false">IF(PLAYER!B129="","",PLAYER!B129)</f>
        <v/>
      </c>
    </row>
    <row r="130" customFormat="false" ht="15" hidden="false" customHeight="false" outlineLevel="0" collapsed="false">
      <c r="A130" s="23" t="n">
        <v>127</v>
      </c>
      <c r="B130" s="23" t="str">
        <f aca="false">IF(PLAYER!B130="","",PLAYER!B130)</f>
        <v/>
      </c>
    </row>
    <row r="131" customFormat="false" ht="15" hidden="false" customHeight="false" outlineLevel="0" collapsed="false">
      <c r="A131" s="23" t="n">
        <v>128</v>
      </c>
      <c r="B131" s="23" t="str">
        <f aca="false">IF(PLAYER!B131="","",PLAYER!B131)</f>
        <v/>
      </c>
    </row>
    <row r="132" customFormat="false" ht="15" hidden="false" customHeight="false" outlineLevel="0" collapsed="false">
      <c r="A132" s="23" t="n">
        <v>129</v>
      </c>
      <c r="B132" s="23" t="str">
        <f aca="false">IF(PLAYER!B132="","",PLAYER!B132)</f>
        <v/>
      </c>
    </row>
    <row r="133" customFormat="false" ht="15" hidden="false" customHeight="false" outlineLevel="0" collapsed="false">
      <c r="A133" s="23" t="n">
        <v>130</v>
      </c>
      <c r="B133" s="23" t="str">
        <f aca="false">IF(PLAYER!B133="","",PLAYER!B133)</f>
        <v/>
      </c>
    </row>
    <row r="134" customFormat="false" ht="15" hidden="false" customHeight="false" outlineLevel="0" collapsed="false">
      <c r="A134" s="23" t="n">
        <v>131</v>
      </c>
      <c r="B134" s="23" t="str">
        <f aca="false">IF(PLAYER!B134="","",PLAYER!B134)</f>
        <v/>
      </c>
    </row>
    <row r="135" customFormat="false" ht="15" hidden="false" customHeight="false" outlineLevel="0" collapsed="false">
      <c r="A135" s="23" t="n">
        <v>132</v>
      </c>
      <c r="B135" s="23" t="str">
        <f aca="false">IF(PLAYER!B135="","",PLAYER!B135)</f>
        <v/>
      </c>
    </row>
    <row r="136" customFormat="false" ht="15" hidden="false" customHeight="false" outlineLevel="0" collapsed="false">
      <c r="A136" s="23" t="n">
        <v>133</v>
      </c>
      <c r="B136" s="23" t="str">
        <f aca="false">IF(PLAYER!B136="","",PLAYER!B136)</f>
        <v/>
      </c>
    </row>
    <row r="137" customFormat="false" ht="15" hidden="false" customHeight="false" outlineLevel="0" collapsed="false">
      <c r="A137" s="23" t="n">
        <v>134</v>
      </c>
      <c r="B137" s="23" t="str">
        <f aca="false">IF(PLAYER!B137="","",PLAYER!B137)</f>
        <v/>
      </c>
    </row>
    <row r="138" customFormat="false" ht="15" hidden="false" customHeight="false" outlineLevel="0" collapsed="false">
      <c r="A138" s="23" t="n">
        <v>135</v>
      </c>
      <c r="B138" s="23" t="str">
        <f aca="false">IF(PLAYER!B138="","",PLAYER!B138)</f>
        <v/>
      </c>
    </row>
    <row r="139" customFormat="false" ht="15" hidden="false" customHeight="false" outlineLevel="0" collapsed="false">
      <c r="A139" s="23" t="n">
        <v>136</v>
      </c>
      <c r="B139" s="23" t="str">
        <f aca="false">IF(PLAYER!B139="","",PLAYER!B139)</f>
        <v/>
      </c>
    </row>
    <row r="140" customFormat="false" ht="15" hidden="false" customHeight="false" outlineLevel="0" collapsed="false">
      <c r="A140" s="23" t="n">
        <v>137</v>
      </c>
      <c r="B140" s="23" t="str">
        <f aca="false">IF(PLAYER!B140="","",PLAYER!B140)</f>
        <v/>
      </c>
    </row>
    <row r="141" customFormat="false" ht="15" hidden="false" customHeight="false" outlineLevel="0" collapsed="false">
      <c r="A141" s="23" t="n">
        <v>138</v>
      </c>
      <c r="B141" s="23" t="str">
        <f aca="false">IF(PLAYER!B141="","",PLAYER!B141)</f>
        <v/>
      </c>
    </row>
    <row r="142" customFormat="false" ht="15" hidden="false" customHeight="false" outlineLevel="0" collapsed="false">
      <c r="A142" s="23" t="n">
        <v>139</v>
      </c>
      <c r="B142" s="23" t="str">
        <f aca="false">IF(PLAYER!B142="","",PLAYER!B142)</f>
        <v/>
      </c>
    </row>
    <row r="143" customFormat="false" ht="15" hidden="false" customHeight="false" outlineLevel="0" collapsed="false">
      <c r="A143" s="23" t="n">
        <v>140</v>
      </c>
      <c r="B143" s="23" t="str">
        <f aca="false">IF(PLAYER!B143="","",PLAYER!B143)</f>
        <v/>
      </c>
    </row>
    <row r="144" customFormat="false" ht="15" hidden="false" customHeight="false" outlineLevel="0" collapsed="false">
      <c r="A144" s="23" t="n">
        <v>141</v>
      </c>
      <c r="B144" s="23" t="str">
        <f aca="false">IF(PLAYER!B144="","",PLAYER!B144)</f>
        <v/>
      </c>
    </row>
    <row r="145" customFormat="false" ht="15" hidden="false" customHeight="false" outlineLevel="0" collapsed="false">
      <c r="A145" s="23" t="n">
        <v>142</v>
      </c>
      <c r="B145" s="23" t="str">
        <f aca="false">IF(PLAYER!B145="","",PLAYER!B145)</f>
        <v/>
      </c>
    </row>
    <row r="146" customFormat="false" ht="15" hidden="false" customHeight="false" outlineLevel="0" collapsed="false">
      <c r="A146" s="23" t="n">
        <v>143</v>
      </c>
      <c r="B146" s="23" t="str">
        <f aca="false">IF(PLAYER!B146="","",PLAYER!B146)</f>
        <v/>
      </c>
    </row>
    <row r="147" customFormat="false" ht="15" hidden="false" customHeight="false" outlineLevel="0" collapsed="false">
      <c r="A147" s="23" t="n">
        <v>144</v>
      </c>
      <c r="B147" s="23" t="str">
        <f aca="false">IF(PLAYER!B147="","",PLAYER!B147)</f>
        <v/>
      </c>
    </row>
    <row r="148" customFormat="false" ht="15" hidden="false" customHeight="false" outlineLevel="0" collapsed="false">
      <c r="A148" s="23" t="n">
        <v>145</v>
      </c>
      <c r="B148" s="23" t="str">
        <f aca="false">IF(PLAYER!B148="","",PLAYER!B148)</f>
        <v/>
      </c>
    </row>
    <row r="149" customFormat="false" ht="15" hidden="false" customHeight="false" outlineLevel="0" collapsed="false">
      <c r="A149" s="23" t="n">
        <v>146</v>
      </c>
      <c r="B149" s="23" t="str">
        <f aca="false">IF(PLAYER!B149="","",PLAYER!B149)</f>
        <v/>
      </c>
    </row>
    <row r="150" customFormat="false" ht="15" hidden="false" customHeight="false" outlineLevel="0" collapsed="false">
      <c r="A150" s="23" t="n">
        <v>147</v>
      </c>
      <c r="B150" s="23" t="str">
        <f aca="false">IF(PLAYER!B150="","",PLAYER!B150)</f>
        <v/>
      </c>
    </row>
    <row r="151" customFormat="false" ht="15" hidden="false" customHeight="false" outlineLevel="0" collapsed="false">
      <c r="A151" s="23" t="n">
        <v>148</v>
      </c>
      <c r="B151" s="23" t="str">
        <f aca="false">IF(PLAYER!B151="","",PLAYER!B151)</f>
        <v/>
      </c>
    </row>
    <row r="152" customFormat="false" ht="15" hidden="false" customHeight="false" outlineLevel="0" collapsed="false">
      <c r="A152" s="23" t="n">
        <v>149</v>
      </c>
      <c r="B152" s="23" t="str">
        <f aca="false">IF(PLAYER!B152="","",PLAYER!B152)</f>
        <v/>
      </c>
    </row>
    <row r="153" customFormat="false" ht="15" hidden="false" customHeight="false" outlineLevel="0" collapsed="false">
      <c r="A153" s="23" t="n">
        <v>150</v>
      </c>
      <c r="B153" s="23" t="str">
        <f aca="false">IF(PLAYER!B153="","",PLAYER!B153)</f>
        <v/>
      </c>
    </row>
    <row r="154" customFormat="false" ht="15" hidden="false" customHeight="false" outlineLevel="0" collapsed="false">
      <c r="A154" s="23" t="n">
        <v>151</v>
      </c>
      <c r="B154" s="23" t="str">
        <f aca="false">IF(PLAYER!B154="","",PLAYER!B154)</f>
        <v/>
      </c>
    </row>
    <row r="155" customFormat="false" ht="15" hidden="false" customHeight="false" outlineLevel="0" collapsed="false">
      <c r="A155" s="23" t="n">
        <v>152</v>
      </c>
      <c r="B155" s="23" t="str">
        <f aca="false">IF(PLAYER!B155="","",PLAYER!B155)</f>
        <v/>
      </c>
    </row>
    <row r="156" customFormat="false" ht="15" hidden="false" customHeight="false" outlineLevel="0" collapsed="false">
      <c r="A156" s="23" t="n">
        <v>153</v>
      </c>
      <c r="B156" s="23" t="str">
        <f aca="false">IF(PLAYER!B156="","",PLAYER!B156)</f>
        <v/>
      </c>
    </row>
    <row r="157" customFormat="false" ht="15" hidden="false" customHeight="false" outlineLevel="0" collapsed="false">
      <c r="A157" s="23" t="n">
        <v>154</v>
      </c>
      <c r="B157" s="23" t="str">
        <f aca="false">IF(PLAYER!B157="","",PLAYER!B157)</f>
        <v/>
      </c>
    </row>
    <row r="158" customFormat="false" ht="15" hidden="false" customHeight="false" outlineLevel="0" collapsed="false">
      <c r="A158" s="23" t="n">
        <v>155</v>
      </c>
      <c r="B158" s="23" t="str">
        <f aca="false">IF(PLAYER!B158="","",PLAYER!B158)</f>
        <v/>
      </c>
    </row>
    <row r="159" customFormat="false" ht="15" hidden="false" customHeight="false" outlineLevel="0" collapsed="false">
      <c r="A159" s="23" t="n">
        <v>156</v>
      </c>
      <c r="B159" s="23" t="str">
        <f aca="false">IF(PLAYER!B159="","",PLAYER!B159)</f>
        <v/>
      </c>
    </row>
    <row r="160" customFormat="false" ht="15" hidden="false" customHeight="false" outlineLevel="0" collapsed="false">
      <c r="A160" s="23" t="n">
        <v>157</v>
      </c>
      <c r="B160" s="23" t="str">
        <f aca="false">IF(PLAYER!B160="","",PLAYER!B160)</f>
        <v/>
      </c>
    </row>
    <row r="161" customFormat="false" ht="15" hidden="false" customHeight="false" outlineLevel="0" collapsed="false">
      <c r="A161" s="23" t="n">
        <v>158</v>
      </c>
      <c r="B161" s="23" t="str">
        <f aca="false">IF(PLAYER!B161="","",PLAYER!B161)</f>
        <v/>
      </c>
    </row>
    <row r="162" customFormat="false" ht="15" hidden="false" customHeight="false" outlineLevel="0" collapsed="false">
      <c r="A162" s="23" t="n">
        <v>159</v>
      </c>
      <c r="B162" s="23" t="str">
        <f aca="false">IF(PLAYER!B162="","",PLAYER!B162)</f>
        <v/>
      </c>
    </row>
    <row r="163" customFormat="false" ht="15" hidden="false" customHeight="false" outlineLevel="0" collapsed="false">
      <c r="A163" s="23" t="n">
        <v>160</v>
      </c>
      <c r="B163" s="23" t="str">
        <f aca="false">IF(PLAYER!B163="","",PLAYER!B163)</f>
        <v/>
      </c>
    </row>
    <row r="164" customFormat="false" ht="15" hidden="false" customHeight="false" outlineLevel="0" collapsed="false">
      <c r="A164" s="23" t="n">
        <v>161</v>
      </c>
      <c r="B164" s="23" t="str">
        <f aca="false">IF(PLAYER!B164="","",PLAYER!B164)</f>
        <v/>
      </c>
    </row>
    <row r="165" customFormat="false" ht="15" hidden="false" customHeight="false" outlineLevel="0" collapsed="false">
      <c r="A165" s="23" t="n">
        <v>162</v>
      </c>
      <c r="B165" s="23" t="str">
        <f aca="false">IF(PLAYER!B165="","",PLAYER!B165)</f>
        <v/>
      </c>
    </row>
    <row r="166" customFormat="false" ht="15" hidden="false" customHeight="false" outlineLevel="0" collapsed="false">
      <c r="A166" s="23" t="n">
        <v>163</v>
      </c>
      <c r="B166" s="23" t="str">
        <f aca="false">IF(PLAYER!B166="","",PLAYER!B166)</f>
        <v/>
      </c>
    </row>
    <row r="167" customFormat="false" ht="15" hidden="false" customHeight="false" outlineLevel="0" collapsed="false">
      <c r="A167" s="23" t="n">
        <v>164</v>
      </c>
      <c r="B167" s="23" t="str">
        <f aca="false">IF(PLAYER!B167="","",PLAYER!B167)</f>
        <v/>
      </c>
    </row>
    <row r="168" customFormat="false" ht="15" hidden="false" customHeight="false" outlineLevel="0" collapsed="false">
      <c r="A168" s="23" t="n">
        <v>165</v>
      </c>
      <c r="B168" s="23" t="str">
        <f aca="false">IF(PLAYER!B168="","",PLAYER!B168)</f>
        <v/>
      </c>
    </row>
    <row r="169" customFormat="false" ht="15" hidden="false" customHeight="false" outlineLevel="0" collapsed="false">
      <c r="A169" s="23" t="n">
        <v>166</v>
      </c>
      <c r="B169" s="23" t="str">
        <f aca="false">IF(PLAYER!B169="","",PLAYER!B169)</f>
        <v/>
      </c>
    </row>
    <row r="170" customFormat="false" ht="15" hidden="false" customHeight="false" outlineLevel="0" collapsed="false">
      <c r="A170" s="23" t="n">
        <v>167</v>
      </c>
      <c r="B170" s="23" t="str">
        <f aca="false">IF(PLAYER!B170="","",PLAYER!B170)</f>
        <v/>
      </c>
    </row>
    <row r="171" customFormat="false" ht="15" hidden="false" customHeight="false" outlineLevel="0" collapsed="false">
      <c r="A171" s="23" t="n">
        <v>168</v>
      </c>
      <c r="B171" s="23" t="str">
        <f aca="false">IF(PLAYER!B171="","",PLAYER!B171)</f>
        <v/>
      </c>
    </row>
    <row r="172" customFormat="false" ht="15" hidden="false" customHeight="false" outlineLevel="0" collapsed="false">
      <c r="A172" s="23" t="n">
        <v>169</v>
      </c>
      <c r="B172" s="23" t="str">
        <f aca="false">IF(PLAYER!B172="","",PLAYER!B172)</f>
        <v/>
      </c>
    </row>
    <row r="173" customFormat="false" ht="15" hidden="false" customHeight="false" outlineLevel="0" collapsed="false">
      <c r="A173" s="23" t="n">
        <v>170</v>
      </c>
      <c r="B173" s="23" t="str">
        <f aca="false">IF(PLAYER!B173="","",PLAYER!B173)</f>
        <v/>
      </c>
    </row>
    <row r="174" customFormat="false" ht="15" hidden="false" customHeight="false" outlineLevel="0" collapsed="false">
      <c r="A174" s="23" t="n">
        <v>171</v>
      </c>
      <c r="B174" s="23" t="str">
        <f aca="false">IF(PLAYER!B174="","",PLAYER!B174)</f>
        <v/>
      </c>
    </row>
    <row r="175" customFormat="false" ht="15" hidden="false" customHeight="false" outlineLevel="0" collapsed="false">
      <c r="A175" s="23" t="n">
        <v>172</v>
      </c>
      <c r="B175" s="23" t="str">
        <f aca="false">IF(PLAYER!B175="","",PLAYER!B175)</f>
        <v/>
      </c>
    </row>
    <row r="176" customFormat="false" ht="15" hidden="false" customHeight="false" outlineLevel="0" collapsed="false">
      <c r="A176" s="23" t="n">
        <v>173</v>
      </c>
      <c r="B176" s="23" t="str">
        <f aca="false">IF(PLAYER!B176="","",PLAYER!B176)</f>
        <v/>
      </c>
    </row>
    <row r="177" customFormat="false" ht="15" hidden="false" customHeight="false" outlineLevel="0" collapsed="false">
      <c r="A177" s="23" t="n">
        <v>174</v>
      </c>
      <c r="B177" s="23" t="str">
        <f aca="false">IF(PLAYER!B177="","",PLAYER!B177)</f>
        <v/>
      </c>
    </row>
    <row r="178" customFormat="false" ht="15" hidden="false" customHeight="false" outlineLevel="0" collapsed="false">
      <c r="A178" s="23" t="n">
        <v>175</v>
      </c>
      <c r="B178" s="23" t="str">
        <f aca="false">IF(PLAYER!B178="","",PLAYER!B178)</f>
        <v/>
      </c>
    </row>
    <row r="179" customFormat="false" ht="15" hidden="false" customHeight="false" outlineLevel="0" collapsed="false">
      <c r="A179" s="23" t="n">
        <v>176</v>
      </c>
      <c r="B179" s="23" t="str">
        <f aca="false">IF(PLAYER!B179="","",PLAYER!B179)</f>
        <v/>
      </c>
    </row>
    <row r="180" customFormat="false" ht="15" hidden="false" customHeight="false" outlineLevel="0" collapsed="false">
      <c r="A180" s="23" t="n">
        <v>177</v>
      </c>
      <c r="B180" s="23" t="str">
        <f aca="false">IF(PLAYER!B180="","",PLAYER!B180)</f>
        <v/>
      </c>
    </row>
    <row r="181" customFormat="false" ht="15" hidden="false" customHeight="false" outlineLevel="0" collapsed="false">
      <c r="A181" s="23" t="n">
        <v>178</v>
      </c>
      <c r="B181" s="23" t="str">
        <f aca="false">IF(PLAYER!B181="","",PLAYER!B181)</f>
        <v/>
      </c>
    </row>
    <row r="182" customFormat="false" ht="15" hidden="false" customHeight="false" outlineLevel="0" collapsed="false">
      <c r="A182" s="23" t="n">
        <v>179</v>
      </c>
      <c r="B182" s="23" t="str">
        <f aca="false">IF(PLAYER!B182="","",PLAYER!B182)</f>
        <v/>
      </c>
    </row>
    <row r="183" customFormat="false" ht="15" hidden="false" customHeight="false" outlineLevel="0" collapsed="false">
      <c r="A183" s="23" t="n">
        <v>180</v>
      </c>
      <c r="B183" s="23" t="str">
        <f aca="false">IF(PLAYER!B183="","",PLAYER!B183)</f>
        <v/>
      </c>
    </row>
    <row r="184" customFormat="false" ht="15" hidden="false" customHeight="false" outlineLevel="0" collapsed="false">
      <c r="A184" s="23" t="n">
        <v>181</v>
      </c>
      <c r="B184" s="23" t="str">
        <f aca="false">IF(PLAYER!B184="","",PLAYER!B184)</f>
        <v/>
      </c>
    </row>
    <row r="185" customFormat="false" ht="15" hidden="false" customHeight="false" outlineLevel="0" collapsed="false">
      <c r="A185" s="23" t="n">
        <v>182</v>
      </c>
      <c r="B185" s="23" t="str">
        <f aca="false">IF(PLAYER!B185="","",PLAYER!B185)</f>
        <v/>
      </c>
    </row>
    <row r="186" customFormat="false" ht="15" hidden="false" customHeight="false" outlineLevel="0" collapsed="false">
      <c r="A186" s="23" t="n">
        <v>183</v>
      </c>
      <c r="B186" s="23" t="str">
        <f aca="false">IF(PLAYER!B186="","",PLAYER!B186)</f>
        <v/>
      </c>
    </row>
    <row r="187" customFormat="false" ht="15" hidden="false" customHeight="false" outlineLevel="0" collapsed="false">
      <c r="A187" s="23" t="n">
        <v>184</v>
      </c>
      <c r="B187" s="23" t="str">
        <f aca="false">IF(PLAYER!B187="","",PLAYER!B187)</f>
        <v/>
      </c>
    </row>
    <row r="188" customFormat="false" ht="15" hidden="false" customHeight="false" outlineLevel="0" collapsed="false">
      <c r="A188" s="23" t="n">
        <v>185</v>
      </c>
      <c r="B188" s="23" t="str">
        <f aca="false">IF(PLAYER!B188="","",PLAYER!B188)</f>
        <v/>
      </c>
    </row>
    <row r="189" customFormat="false" ht="15" hidden="false" customHeight="false" outlineLevel="0" collapsed="false">
      <c r="A189" s="23" t="n">
        <v>186</v>
      </c>
      <c r="B189" s="23" t="str">
        <f aca="false">IF(PLAYER!B189="","",PLAYER!B189)</f>
        <v/>
      </c>
    </row>
    <row r="190" customFormat="false" ht="15" hidden="false" customHeight="false" outlineLevel="0" collapsed="false">
      <c r="A190" s="23" t="n">
        <v>187</v>
      </c>
      <c r="B190" s="23" t="str">
        <f aca="false">IF(PLAYER!B190="","",PLAYER!B190)</f>
        <v/>
      </c>
    </row>
    <row r="191" customFormat="false" ht="15" hidden="false" customHeight="false" outlineLevel="0" collapsed="false">
      <c r="A191" s="23" t="n">
        <v>188</v>
      </c>
      <c r="B191" s="23" t="str">
        <f aca="false">IF(PLAYER!B191="","",PLAYER!B191)</f>
        <v/>
      </c>
    </row>
    <row r="192" customFormat="false" ht="15" hidden="false" customHeight="false" outlineLevel="0" collapsed="false">
      <c r="A192" s="23" t="n">
        <v>189</v>
      </c>
      <c r="B192" s="23" t="str">
        <f aca="false">IF(PLAYER!B192="","",PLAYER!B192)</f>
        <v/>
      </c>
    </row>
    <row r="193" customFormat="false" ht="15" hidden="false" customHeight="false" outlineLevel="0" collapsed="false">
      <c r="A193" s="23" t="n">
        <v>190</v>
      </c>
      <c r="B193" s="23" t="str">
        <f aca="false">IF(PLAYER!B193="","",PLAYER!B193)</f>
        <v/>
      </c>
    </row>
    <row r="194" customFormat="false" ht="15" hidden="false" customHeight="false" outlineLevel="0" collapsed="false">
      <c r="A194" s="23" t="n">
        <v>191</v>
      </c>
      <c r="B194" s="23" t="str">
        <f aca="false">IF(PLAYER!B194="","",PLAYER!B194)</f>
        <v/>
      </c>
    </row>
    <row r="195" customFormat="false" ht="15" hidden="false" customHeight="false" outlineLevel="0" collapsed="false">
      <c r="A195" s="23" t="n">
        <v>192</v>
      </c>
      <c r="B195" s="23" t="str">
        <f aca="false">IF(PLAYER!B195="","",PLAYER!B195)</f>
        <v/>
      </c>
    </row>
    <row r="196" customFormat="false" ht="15" hidden="false" customHeight="false" outlineLevel="0" collapsed="false">
      <c r="A196" s="23" t="n">
        <v>193</v>
      </c>
      <c r="B196" s="23" t="str">
        <f aca="false">IF(PLAYER!B196="","",PLAYER!B196)</f>
        <v/>
      </c>
    </row>
    <row r="197" customFormat="false" ht="15" hidden="false" customHeight="false" outlineLevel="0" collapsed="false">
      <c r="A197" s="23" t="n">
        <v>194</v>
      </c>
      <c r="B197" s="23" t="str">
        <f aca="false">IF(PLAYER!B197="","",PLAYER!B197)</f>
        <v/>
      </c>
    </row>
    <row r="198" customFormat="false" ht="15" hidden="false" customHeight="false" outlineLevel="0" collapsed="false">
      <c r="A198" s="23" t="n">
        <v>195</v>
      </c>
      <c r="B198" s="23" t="str">
        <f aca="false">IF(PLAYER!B198="","",PLAYER!B198)</f>
        <v/>
      </c>
    </row>
    <row r="199" customFormat="false" ht="15" hidden="false" customHeight="false" outlineLevel="0" collapsed="false">
      <c r="A199" s="23" t="n">
        <v>196</v>
      </c>
      <c r="B199" s="23" t="str">
        <f aca="false">IF(PLAYER!B199="","",PLAYER!B199)</f>
        <v/>
      </c>
    </row>
    <row r="200" customFormat="false" ht="15" hidden="false" customHeight="false" outlineLevel="0" collapsed="false">
      <c r="A200" s="23" t="n">
        <v>197</v>
      </c>
      <c r="B200" s="23" t="str">
        <f aca="false">IF(PLAYER!B200="","",PLAYER!B200)</f>
        <v/>
      </c>
    </row>
    <row r="201" customFormat="false" ht="15" hidden="false" customHeight="false" outlineLevel="0" collapsed="false">
      <c r="A201" s="23" t="n">
        <v>198</v>
      </c>
      <c r="B201" s="23" t="str">
        <f aca="false">IF(PLAYER!B201="","",PLAYER!B201)</f>
        <v/>
      </c>
    </row>
    <row r="202" customFormat="false" ht="15" hidden="false" customHeight="false" outlineLevel="0" collapsed="false">
      <c r="A202" s="23" t="n">
        <v>199</v>
      </c>
      <c r="B202" s="23" t="str">
        <f aca="false">IF(PLAYER!B202="","",PLAYER!B202)</f>
        <v/>
      </c>
    </row>
    <row r="203" customFormat="false" ht="15" hidden="false" customHeight="false" outlineLevel="0" collapsed="false">
      <c r="A203" s="23" t="n">
        <v>200</v>
      </c>
      <c r="B203" s="23" t="str">
        <f aca="false">IF(PLAYER!B203="","",PLAYER!B203)</f>
        <v/>
      </c>
    </row>
    <row r="204" s="23" customFormat="true" ht="15" hidden="false" customHeight="false" outlineLevel="0" collapsed="false"/>
    <row r="205" s="23" customFormat="true" ht="15" hidden="false" customHeight="false" outlineLevel="0" collapsed="false"/>
    <row r="206" s="23" customFormat="true" ht="15" hidden="false" customHeight="false" outlineLevel="0" collapsed="false"/>
    <row r="207" s="23" customFormat="true" ht="15" hidden="false" customHeight="false" outlineLevel="0" collapsed="false"/>
    <row r="208" s="23" customFormat="true" ht="15" hidden="false" customHeight="false" outlineLevel="0" collapsed="false"/>
    <row r="209" s="23" customFormat="true" ht="15" hidden="false" customHeight="false" outlineLevel="0" collapsed="false"/>
    <row r="210" s="23" customFormat="true" ht="15" hidden="false" customHeight="false" outlineLevel="0" collapsed="false"/>
    <row r="211" s="23" customFormat="true" ht="15" hidden="false" customHeight="false" outlineLevel="0" collapsed="false"/>
    <row r="212" s="23" customFormat="true" ht="15" hidden="false" customHeight="false" outlineLevel="0" collapsed="false"/>
    <row r="213" s="23" customFormat="true" ht="15" hidden="false" customHeight="false" outlineLevel="0" collapsed="false"/>
    <row r="214" s="23" customFormat="true" ht="15" hidden="false" customHeight="false" outlineLevel="0" collapsed="false"/>
    <row r="215" s="23" customFormat="true" ht="15" hidden="false" customHeight="false" outlineLevel="0" collapsed="false"/>
    <row r="216" s="23" customFormat="true" ht="15" hidden="false" customHeight="false" outlineLevel="0" collapsed="false"/>
    <row r="217" s="23" customFormat="true" ht="15" hidden="false" customHeight="false" outlineLevel="0" collapsed="false"/>
    <row r="218" s="23" customFormat="true" ht="15" hidden="false" customHeight="false" outlineLevel="0" collapsed="false"/>
    <row r="219" s="23" customFormat="true" ht="15" hidden="false" customHeight="false" outlineLevel="0" collapsed="false"/>
    <row r="220" s="23" customFormat="true" ht="15" hidden="false" customHeight="false" outlineLevel="0" collapsed="false"/>
    <row r="221" s="23" customFormat="true" ht="15" hidden="false" customHeight="false" outlineLevel="0" collapsed="false"/>
    <row r="222" s="23" customFormat="true" ht="15" hidden="false" customHeight="false" outlineLevel="0" collapsed="false"/>
    <row r="223" s="23" customFormat="true" ht="15" hidden="false" customHeight="false" outlineLevel="0" collapsed="false"/>
    <row r="224" s="23" customFormat="true" ht="15" hidden="false" customHeight="false" outlineLevel="0" collapsed="false"/>
    <row r="225" s="23" customFormat="true" ht="15" hidden="false" customHeight="false" outlineLevel="0" collapsed="false"/>
    <row r="226" s="23" customFormat="true" ht="15" hidden="false" customHeight="false" outlineLevel="0" collapsed="false"/>
    <row r="227" s="23" customFormat="true" ht="15" hidden="false" customHeight="false" outlineLevel="0" collapsed="false"/>
    <row r="228" s="23" customFormat="true" ht="15" hidden="false" customHeight="false" outlineLevel="0" collapsed="false"/>
    <row r="229" s="23" customFormat="true" ht="15" hidden="false" customHeight="false" outlineLevel="0" collapsed="false"/>
    <row r="230" s="23" customFormat="true" ht="15" hidden="false" customHeight="false" outlineLevel="0" collapsed="false"/>
    <row r="231" s="23" customFormat="true" ht="15" hidden="false" customHeight="false" outlineLevel="0" collapsed="false"/>
    <row r="232" s="23" customFormat="true" ht="15" hidden="false" customHeight="false" outlineLevel="0" collapsed="false"/>
    <row r="233" s="23" customFormat="true" ht="15" hidden="false" customHeight="false" outlineLevel="0" collapsed="false"/>
    <row r="234" s="23" customFormat="true" ht="15" hidden="false" customHeight="false" outlineLevel="0" collapsed="false"/>
    <row r="235" s="23" customFormat="true" ht="15" hidden="false" customHeight="false" outlineLevel="0" collapsed="false"/>
    <row r="236" s="23" customFormat="true" ht="15" hidden="false" customHeight="false" outlineLevel="0" collapsed="false"/>
    <row r="237" s="23" customFormat="true" ht="15" hidden="false" customHeight="false" outlineLevel="0" collapsed="false"/>
    <row r="238" s="23" customFormat="true" ht="15" hidden="false" customHeight="false" outlineLevel="0" collapsed="false"/>
    <row r="239" s="23" customFormat="true" ht="15" hidden="false" customHeight="false" outlineLevel="0" collapsed="false"/>
    <row r="240" s="23" customFormat="true" ht="15" hidden="false" customHeight="false" outlineLevel="0" collapsed="false"/>
    <row r="241" s="23" customFormat="true" ht="15" hidden="false" customHeight="false" outlineLevel="0" collapsed="false"/>
    <row r="242" s="23" customFormat="true" ht="15" hidden="false" customHeight="false" outlineLevel="0" collapsed="false"/>
    <row r="243" s="23" customFormat="true" ht="15" hidden="false" customHeight="false" outlineLevel="0" collapsed="false"/>
    <row r="244" s="23" customFormat="true" ht="15" hidden="false" customHeight="false" outlineLevel="0" collapsed="false"/>
    <row r="245" s="23" customFormat="true" ht="15" hidden="false" customHeight="false" outlineLevel="0" collapsed="false"/>
    <row r="246" s="23" customFormat="true" ht="15" hidden="false" customHeight="false" outlineLevel="0" collapsed="false"/>
    <row r="247" s="23" customFormat="true" ht="15" hidden="false" customHeight="false" outlineLevel="0" collapsed="false"/>
    <row r="248" s="23" customFormat="true" ht="15" hidden="false" customHeight="false" outlineLevel="0" collapsed="false"/>
    <row r="249" s="23" customFormat="true" ht="15" hidden="false" customHeight="false" outlineLevel="0" collapsed="false"/>
    <row r="250" s="23" customFormat="true" ht="15" hidden="false" customHeight="false" outlineLevel="0" collapsed="false"/>
    <row r="251" s="23" customFormat="true" ht="15" hidden="false" customHeight="false" outlineLevel="0" collapsed="false"/>
    <row r="252" s="23" customFormat="true" ht="15" hidden="false" customHeight="false" outlineLevel="0" collapsed="false"/>
    <row r="253" s="23" customFormat="true" ht="15" hidden="false" customHeight="false" outlineLevel="0" collapsed="false"/>
    <row r="254" s="23" customFormat="true" ht="15" hidden="false" customHeight="false" outlineLevel="0" collapsed="false"/>
    <row r="255" s="23" customFormat="true" ht="15" hidden="false" customHeight="false" outlineLevel="0" collapsed="false"/>
    <row r="256" s="23" customFormat="true" ht="15" hidden="false" customHeight="false" outlineLevel="0" collapsed="false"/>
    <row r="257" s="23" customFormat="true" ht="15" hidden="false" customHeight="false" outlineLevel="0" collapsed="false"/>
    <row r="258" s="23" customFormat="true" ht="15" hidden="false" customHeight="false" outlineLevel="0" collapsed="false"/>
    <row r="259" s="23" customFormat="true" ht="15" hidden="false" customHeight="false" outlineLevel="0" collapsed="false"/>
    <row r="260" s="23" customFormat="true" ht="15" hidden="false" customHeight="false" outlineLevel="0" collapsed="false"/>
    <row r="261" s="23" customFormat="true" ht="15" hidden="false" customHeight="false" outlineLevel="0" collapsed="false"/>
    <row r="262" s="23" customFormat="true" ht="15" hidden="false" customHeight="false" outlineLevel="0" collapsed="false"/>
    <row r="263" s="23" customFormat="true" ht="15" hidden="false" customHeight="false" outlineLevel="0" collapsed="false"/>
    <row r="264" s="23" customFormat="true" ht="15" hidden="false" customHeight="false" outlineLevel="0" collapsed="false"/>
    <row r="265" s="23" customFormat="true" ht="15" hidden="false" customHeight="false" outlineLevel="0" collapsed="false"/>
    <row r="266" s="23" customFormat="true" ht="15" hidden="false" customHeight="false" outlineLevel="0" collapsed="false"/>
    <row r="267" s="23" customFormat="true" ht="15" hidden="false" customHeight="false" outlineLevel="0" collapsed="false"/>
  </sheetData>
  <mergeCells count="6">
    <mergeCell ref="F2:G2"/>
    <mergeCell ref="H2:I2"/>
    <mergeCell ref="J2:K2"/>
    <mergeCell ref="L2:M2"/>
    <mergeCell ref="N2:O2"/>
    <mergeCell ref="P2:Q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S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4.703125" defaultRowHeight="15" zeroHeight="false" outlineLevelRow="0" outlineLevelCol="0"/>
  <cols>
    <col collapsed="false" customWidth="true" hidden="false" outlineLevel="0" max="1" min="1" style="22" width="4.56"/>
    <col collapsed="false" customWidth="true" hidden="false" outlineLevel="0" max="2" min="2" style="22" width="25.42"/>
    <col collapsed="false" customWidth="false" hidden="false" outlineLevel="0" max="3" min="3" style="22" width="4.7"/>
    <col collapsed="false" customWidth="true" hidden="false" outlineLevel="0" max="5" min="4" style="22" width="4.84"/>
    <col collapsed="false" customWidth="false" hidden="false" outlineLevel="0" max="6" min="6" style="22" width="4.7"/>
    <col collapsed="false" customWidth="true" hidden="false" outlineLevel="0" max="7" min="7" style="22" width="5.12"/>
    <col collapsed="false" customWidth="true" hidden="false" outlineLevel="0" max="8" min="8" style="22" width="4.84"/>
    <col collapsed="false" customWidth="false" hidden="false" outlineLevel="0" max="9" min="9" style="22" width="4.7"/>
    <col collapsed="false" customWidth="true" hidden="false" outlineLevel="0" max="10" min="10" style="30" width="5.56"/>
    <col collapsed="false" customWidth="false" hidden="false" outlineLevel="0" max="11" min="11" style="22" width="4.7"/>
    <col collapsed="false" customWidth="true" hidden="false" outlineLevel="0" max="13" min="12" style="22" width="4.84"/>
    <col collapsed="false" customWidth="false" hidden="false" outlineLevel="0" max="14" min="14" style="22" width="4.7"/>
    <col collapsed="false" customWidth="true" hidden="false" outlineLevel="0" max="15" min="15" style="22" width="5.12"/>
    <col collapsed="false" customWidth="true" hidden="false" outlineLevel="0" max="16" min="16" style="22" width="4.84"/>
    <col collapsed="false" customWidth="false" hidden="false" outlineLevel="0" max="17" min="17" style="22" width="4.7"/>
    <col collapsed="false" customWidth="true" hidden="false" outlineLevel="0" max="18" min="18" style="30" width="5.56"/>
    <col collapsed="false" customWidth="false" hidden="false" outlineLevel="0" max="19" min="19" style="22" width="4.7"/>
    <col collapsed="false" customWidth="true" hidden="false" outlineLevel="0" max="21" min="20" style="22" width="4.84"/>
    <col collapsed="false" customWidth="false" hidden="false" outlineLevel="0" max="22" min="22" style="22" width="4.7"/>
    <col collapsed="false" customWidth="true" hidden="false" outlineLevel="0" max="23" min="23" style="22" width="5.12"/>
    <col collapsed="false" customWidth="true" hidden="false" outlineLevel="0" max="24" min="24" style="22" width="4.84"/>
    <col collapsed="false" customWidth="false" hidden="false" outlineLevel="0" max="25" min="25" style="22" width="4.7"/>
    <col collapsed="false" customWidth="true" hidden="false" outlineLevel="0" max="26" min="26" style="30" width="5.56"/>
    <col collapsed="false" customWidth="false" hidden="false" outlineLevel="0" max="27" min="27" style="22" width="4.7"/>
    <col collapsed="false" customWidth="true" hidden="false" outlineLevel="0" max="29" min="28" style="22" width="4.84"/>
    <col collapsed="false" customWidth="false" hidden="false" outlineLevel="0" max="30" min="30" style="22" width="4.7"/>
    <col collapsed="false" customWidth="true" hidden="false" outlineLevel="0" max="31" min="31" style="22" width="5.12"/>
    <col collapsed="false" customWidth="true" hidden="false" outlineLevel="0" max="32" min="32" style="22" width="4.84"/>
    <col collapsed="false" customWidth="false" hidden="false" outlineLevel="0" max="33" min="33" style="22" width="4.7"/>
    <col collapsed="false" customWidth="true" hidden="false" outlineLevel="0" max="34" min="34" style="30" width="5.56"/>
    <col collapsed="false" customWidth="false" hidden="false" outlineLevel="0" max="35" min="35" style="22" width="4.7"/>
    <col collapsed="false" customWidth="true" hidden="false" outlineLevel="0" max="37" min="36" style="22" width="4.84"/>
    <col collapsed="false" customWidth="false" hidden="false" outlineLevel="0" max="38" min="38" style="22" width="4.7"/>
    <col collapsed="false" customWidth="true" hidden="false" outlineLevel="0" max="39" min="39" style="22" width="5.12"/>
    <col collapsed="false" customWidth="true" hidden="false" outlineLevel="0" max="40" min="40" style="22" width="4.84"/>
    <col collapsed="false" customWidth="false" hidden="false" outlineLevel="0" max="41" min="41" style="22" width="4.7"/>
    <col collapsed="false" customWidth="true" hidden="false" outlineLevel="0" max="42" min="42" style="30" width="5.56"/>
    <col collapsed="false" customWidth="false" hidden="false" outlineLevel="0" max="43" min="43" style="22" width="4.7"/>
    <col collapsed="false" customWidth="true" hidden="false" outlineLevel="0" max="45" min="44" style="22" width="4.84"/>
    <col collapsed="false" customWidth="false" hidden="false" outlineLevel="0" max="46" min="46" style="22" width="4.7"/>
    <col collapsed="false" customWidth="true" hidden="false" outlineLevel="0" max="47" min="47" style="22" width="5.12"/>
    <col collapsed="false" customWidth="true" hidden="false" outlineLevel="0" max="48" min="48" style="22" width="4.84"/>
    <col collapsed="false" customWidth="false" hidden="false" outlineLevel="0" max="49" min="49" style="22" width="4.7"/>
    <col collapsed="false" customWidth="true" hidden="false" outlineLevel="0" max="50" min="50" style="22" width="5.56"/>
    <col collapsed="false" customWidth="false" hidden="false" outlineLevel="0" max="257" min="51" style="22" width="4.7"/>
  </cols>
  <sheetData>
    <row r="1" customFormat="false" ht="15" hidden="false" customHeight="false" outlineLevel="0" collapsed="false">
      <c r="A1" s="23"/>
      <c r="B1" s="24" t="s">
        <v>87</v>
      </c>
      <c r="C1" s="23"/>
      <c r="D1" s="23"/>
      <c r="E1" s="23"/>
      <c r="F1" s="23"/>
      <c r="G1" s="23"/>
      <c r="H1" s="23"/>
      <c r="I1" s="23"/>
      <c r="J1" s="31"/>
      <c r="K1" s="32"/>
      <c r="L1" s="32"/>
      <c r="M1" s="32"/>
      <c r="N1" s="32"/>
      <c r="O1" s="32"/>
      <c r="P1" s="32"/>
      <c r="Q1" s="32"/>
      <c r="R1" s="33"/>
      <c r="S1" s="23"/>
      <c r="T1" s="23"/>
      <c r="U1" s="23"/>
      <c r="V1" s="23"/>
      <c r="W1" s="23"/>
      <c r="X1" s="23"/>
      <c r="Y1" s="23"/>
      <c r="Z1" s="31"/>
      <c r="AA1" s="32"/>
      <c r="AB1" s="32"/>
      <c r="AC1" s="32"/>
      <c r="AD1" s="32"/>
      <c r="AE1" s="32"/>
      <c r="AF1" s="32"/>
      <c r="AG1" s="32"/>
      <c r="AH1" s="33"/>
      <c r="AI1" s="23"/>
      <c r="AJ1" s="23"/>
      <c r="AK1" s="23"/>
      <c r="AL1" s="23"/>
      <c r="AM1" s="23"/>
      <c r="AN1" s="23"/>
      <c r="AO1" s="23"/>
      <c r="AP1" s="31"/>
      <c r="AQ1" s="32"/>
      <c r="AR1" s="32"/>
      <c r="AS1" s="32"/>
      <c r="AT1" s="32"/>
      <c r="AU1" s="32"/>
      <c r="AV1" s="32"/>
      <c r="AW1" s="32"/>
      <c r="AX1" s="32"/>
      <c r="AY1" s="23"/>
      <c r="AZ1" s="23"/>
      <c r="BA1" s="23"/>
      <c r="BB1" s="23"/>
      <c r="BC1" s="23"/>
      <c r="BD1" s="23"/>
      <c r="BE1" s="23"/>
      <c r="BF1" s="23"/>
      <c r="BG1" s="23"/>
      <c r="BH1" s="23"/>
      <c r="BI1" s="23"/>
      <c r="BJ1" s="23"/>
      <c r="BK1" s="23"/>
      <c r="BL1" s="23"/>
      <c r="BM1" s="23"/>
      <c r="BN1" s="23"/>
      <c r="BO1" s="23"/>
      <c r="BP1" s="23"/>
      <c r="BQ1" s="23"/>
      <c r="BR1" s="23"/>
      <c r="BS1" s="23"/>
    </row>
    <row r="2" customFormat="false" ht="15" hidden="false" customHeight="false" outlineLevel="0" collapsed="false">
      <c r="A2" s="23"/>
      <c r="B2" s="23"/>
      <c r="C2" s="26" t="str">
        <f aca="false">'SET-UP'!F16</f>
        <v>Judge B1</v>
      </c>
      <c r="D2" s="26"/>
      <c r="E2" s="26"/>
      <c r="F2" s="26"/>
      <c r="G2" s="26"/>
      <c r="H2" s="26"/>
      <c r="I2" s="26"/>
      <c r="J2" s="26"/>
      <c r="K2" s="34" t="str">
        <f aca="false">'SET-UP'!F17</f>
        <v>Judge B2</v>
      </c>
      <c r="L2" s="34"/>
      <c r="M2" s="34"/>
      <c r="N2" s="34"/>
      <c r="O2" s="34"/>
      <c r="P2" s="34"/>
      <c r="Q2" s="34"/>
      <c r="R2" s="34"/>
      <c r="S2" s="26" t="str">
        <f aca="false">'SET-UP'!F18</f>
        <v>Judge B3</v>
      </c>
      <c r="T2" s="26"/>
      <c r="U2" s="26"/>
      <c r="V2" s="26"/>
      <c r="W2" s="26"/>
      <c r="X2" s="26"/>
      <c r="Y2" s="26"/>
      <c r="Z2" s="26"/>
      <c r="AA2" s="34" t="str">
        <f aca="false">'SET-UP'!F19</f>
        <v>Judge B4</v>
      </c>
      <c r="AB2" s="34"/>
      <c r="AC2" s="34"/>
      <c r="AD2" s="34"/>
      <c r="AE2" s="34"/>
      <c r="AF2" s="34"/>
      <c r="AG2" s="34"/>
      <c r="AH2" s="34"/>
      <c r="AI2" s="26" t="str">
        <f aca="false">'SET-UP'!F20</f>
        <v>Judge B5</v>
      </c>
      <c r="AJ2" s="26"/>
      <c r="AK2" s="26"/>
      <c r="AL2" s="26"/>
      <c r="AM2" s="26"/>
      <c r="AN2" s="26"/>
      <c r="AO2" s="26"/>
      <c r="AP2" s="26"/>
      <c r="AQ2" s="34" t="str">
        <f aca="false">'SET-UP'!F21</f>
        <v>Judge B6</v>
      </c>
      <c r="AR2" s="34"/>
      <c r="AS2" s="34"/>
      <c r="AT2" s="34"/>
      <c r="AU2" s="34"/>
      <c r="AV2" s="34"/>
      <c r="AW2" s="34"/>
      <c r="AX2" s="34"/>
      <c r="AY2" s="23"/>
      <c r="AZ2" s="23"/>
      <c r="BA2" s="23"/>
      <c r="BB2" s="23"/>
      <c r="BC2" s="23"/>
      <c r="BD2" s="23"/>
      <c r="BE2" s="23"/>
      <c r="BF2" s="23"/>
      <c r="BG2" s="23"/>
      <c r="BH2" s="23"/>
      <c r="BI2" s="23"/>
      <c r="BJ2" s="23"/>
      <c r="BK2" s="23"/>
      <c r="BL2" s="23"/>
      <c r="BM2" s="23"/>
      <c r="BN2" s="23"/>
      <c r="BO2" s="23"/>
      <c r="BP2" s="23"/>
      <c r="BQ2" s="23"/>
      <c r="BR2" s="23"/>
      <c r="BS2" s="23"/>
    </row>
    <row r="3" customFormat="false" ht="15" hidden="false" customHeight="false" outlineLevel="0" collapsed="false">
      <c r="A3" s="23"/>
      <c r="B3" s="23" t="str">
        <f aca="false">IF(PLAYER!B3="","",PLAYER!B3)</f>
        <v>Player Name</v>
      </c>
      <c r="C3" s="35" t="str">
        <f aca="false">'SET-UP'!$B10</f>
        <v>EXE</v>
      </c>
      <c r="D3" s="35" t="str">
        <f aca="false">'SET-UP'!$B11</f>
        <v>CTL</v>
      </c>
      <c r="E3" s="35" t="str">
        <f aca="false">'SET-UP'!$B12</f>
        <v>TDV</v>
      </c>
      <c r="F3" s="35" t="str">
        <f aca="false">'SET-UP'!$B13</f>
        <v>SEM</v>
      </c>
      <c r="G3" s="35" t="str">
        <f aca="false">'SET-UP'!$B15</f>
        <v>MU1</v>
      </c>
      <c r="H3" s="35" t="str">
        <f aca="false">'SET-UP'!$B16</f>
        <v>MU2</v>
      </c>
      <c r="I3" s="35" t="str">
        <f aca="false">'SET-UP'!$B17</f>
        <v>BDY</v>
      </c>
      <c r="J3" s="36" t="str">
        <f aca="false">'SET-UP'!$B19</f>
        <v>SHW</v>
      </c>
      <c r="K3" s="35" t="str">
        <f aca="false">'SET-UP'!$B10</f>
        <v>EXE</v>
      </c>
      <c r="L3" s="35" t="str">
        <f aca="false">'SET-UP'!$B11</f>
        <v>CTL</v>
      </c>
      <c r="M3" s="35" t="str">
        <f aca="false">'SET-UP'!$B12</f>
        <v>TDV</v>
      </c>
      <c r="N3" s="35" t="str">
        <f aca="false">'SET-UP'!$B13</f>
        <v>SEM</v>
      </c>
      <c r="O3" s="35" t="str">
        <f aca="false">'SET-UP'!$B15</f>
        <v>MU1</v>
      </c>
      <c r="P3" s="35" t="str">
        <f aca="false">'SET-UP'!$B16</f>
        <v>MU2</v>
      </c>
      <c r="Q3" s="35" t="str">
        <f aca="false">'SET-UP'!$B17</f>
        <v>BDY</v>
      </c>
      <c r="R3" s="36" t="str">
        <f aca="false">'SET-UP'!$B19</f>
        <v>SHW</v>
      </c>
      <c r="S3" s="35" t="str">
        <f aca="false">'SET-UP'!$B10</f>
        <v>EXE</v>
      </c>
      <c r="T3" s="35" t="str">
        <f aca="false">'SET-UP'!$B11</f>
        <v>CTL</v>
      </c>
      <c r="U3" s="35" t="str">
        <f aca="false">'SET-UP'!$B12</f>
        <v>TDV</v>
      </c>
      <c r="V3" s="35" t="str">
        <f aca="false">'SET-UP'!$B13</f>
        <v>SEM</v>
      </c>
      <c r="W3" s="35" t="str">
        <f aca="false">'SET-UP'!$B15</f>
        <v>MU1</v>
      </c>
      <c r="X3" s="35" t="str">
        <f aca="false">'SET-UP'!$B16</f>
        <v>MU2</v>
      </c>
      <c r="Y3" s="35" t="str">
        <f aca="false">'SET-UP'!$B17</f>
        <v>BDY</v>
      </c>
      <c r="Z3" s="36" t="str">
        <f aca="false">'SET-UP'!$B19</f>
        <v>SHW</v>
      </c>
      <c r="AA3" s="35" t="str">
        <f aca="false">'SET-UP'!$B10</f>
        <v>EXE</v>
      </c>
      <c r="AB3" s="35" t="str">
        <f aca="false">'SET-UP'!$B11</f>
        <v>CTL</v>
      </c>
      <c r="AC3" s="35" t="str">
        <f aca="false">'SET-UP'!$B12</f>
        <v>TDV</v>
      </c>
      <c r="AD3" s="35" t="str">
        <f aca="false">'SET-UP'!$B13</f>
        <v>SEM</v>
      </c>
      <c r="AE3" s="35" t="str">
        <f aca="false">'SET-UP'!$B15</f>
        <v>MU1</v>
      </c>
      <c r="AF3" s="35" t="str">
        <f aca="false">'SET-UP'!$B16</f>
        <v>MU2</v>
      </c>
      <c r="AG3" s="35" t="str">
        <f aca="false">'SET-UP'!$B17</f>
        <v>BDY</v>
      </c>
      <c r="AH3" s="36" t="str">
        <f aca="false">'SET-UP'!$B19</f>
        <v>SHW</v>
      </c>
      <c r="AI3" s="35" t="str">
        <f aca="false">'SET-UP'!$B10</f>
        <v>EXE</v>
      </c>
      <c r="AJ3" s="35" t="str">
        <f aca="false">'SET-UP'!$B11</f>
        <v>CTL</v>
      </c>
      <c r="AK3" s="35" t="str">
        <f aca="false">'SET-UP'!$B12</f>
        <v>TDV</v>
      </c>
      <c r="AL3" s="35" t="str">
        <f aca="false">'SET-UP'!$B13</f>
        <v>SEM</v>
      </c>
      <c r="AM3" s="35" t="str">
        <f aca="false">'SET-UP'!$B15</f>
        <v>MU1</v>
      </c>
      <c r="AN3" s="35" t="str">
        <f aca="false">'SET-UP'!$B16</f>
        <v>MU2</v>
      </c>
      <c r="AO3" s="35" t="str">
        <f aca="false">'SET-UP'!$B17</f>
        <v>BDY</v>
      </c>
      <c r="AP3" s="36" t="str">
        <f aca="false">'SET-UP'!$B19</f>
        <v>SHW</v>
      </c>
      <c r="AQ3" s="35" t="str">
        <f aca="false">'SET-UP'!$B10</f>
        <v>EXE</v>
      </c>
      <c r="AR3" s="35" t="str">
        <f aca="false">'SET-UP'!$B11</f>
        <v>CTL</v>
      </c>
      <c r="AS3" s="35" t="str">
        <f aca="false">'SET-UP'!$B12</f>
        <v>TDV</v>
      </c>
      <c r="AT3" s="35" t="str">
        <f aca="false">'SET-UP'!$B13</f>
        <v>SEM</v>
      </c>
      <c r="AU3" s="35" t="str">
        <f aca="false">'SET-UP'!$B15</f>
        <v>MU1</v>
      </c>
      <c r="AV3" s="35" t="str">
        <f aca="false">'SET-UP'!$B16</f>
        <v>MU2</v>
      </c>
      <c r="AW3" s="35" t="str">
        <f aca="false">'SET-UP'!$B17</f>
        <v>BDY</v>
      </c>
      <c r="AX3" s="35" t="str">
        <f aca="false">'SET-UP'!$B19</f>
        <v>SHW</v>
      </c>
      <c r="AY3" s="23"/>
      <c r="AZ3" s="23"/>
      <c r="BA3" s="23"/>
      <c r="BB3" s="23"/>
      <c r="BC3" s="23"/>
      <c r="BD3" s="23"/>
      <c r="BE3" s="23"/>
      <c r="BF3" s="23"/>
      <c r="BG3" s="23"/>
      <c r="BH3" s="23"/>
      <c r="BI3" s="23"/>
      <c r="BJ3" s="23"/>
      <c r="BK3" s="23"/>
      <c r="BL3" s="23"/>
      <c r="BM3" s="23"/>
      <c r="BN3" s="23"/>
      <c r="BO3" s="23"/>
      <c r="BP3" s="23"/>
      <c r="BQ3" s="23"/>
      <c r="BR3" s="23"/>
      <c r="BS3" s="23"/>
    </row>
    <row r="4" customFormat="false" ht="15" hidden="false" customHeight="false" outlineLevel="0" collapsed="false">
      <c r="A4" s="23" t="n">
        <v>1</v>
      </c>
      <c r="B4" s="23" t="str">
        <f aca="false">IF(PLAYER!B4="","",PLAYER!B4)</f>
        <v/>
      </c>
      <c r="K4" s="29"/>
      <c r="L4" s="29"/>
      <c r="M4" s="29"/>
      <c r="N4" s="29"/>
      <c r="O4" s="29"/>
      <c r="P4" s="29"/>
      <c r="Q4" s="29"/>
      <c r="S4" s="29"/>
      <c r="T4" s="29"/>
      <c r="U4" s="29"/>
      <c r="V4" s="29"/>
      <c r="W4" s="29"/>
      <c r="X4" s="29"/>
      <c r="Y4" s="29"/>
      <c r="AA4" s="29"/>
      <c r="AB4" s="29"/>
      <c r="AC4" s="29"/>
      <c r="AD4" s="29"/>
      <c r="AE4" s="29"/>
      <c r="AF4" s="29"/>
      <c r="AG4" s="29"/>
      <c r="AI4" s="29"/>
      <c r="AJ4" s="29"/>
      <c r="AK4" s="29"/>
      <c r="AL4" s="29"/>
      <c r="AM4" s="29"/>
      <c r="AN4" s="29"/>
      <c r="AO4" s="29"/>
      <c r="AY4" s="23"/>
      <c r="AZ4" s="23"/>
      <c r="BA4" s="23"/>
      <c r="BB4" s="23"/>
      <c r="BC4" s="23"/>
      <c r="BD4" s="23"/>
      <c r="BE4" s="23"/>
      <c r="BF4" s="23"/>
      <c r="BG4" s="23"/>
      <c r="BH4" s="23"/>
      <c r="BI4" s="23"/>
      <c r="BJ4" s="23"/>
      <c r="BK4" s="23"/>
      <c r="BL4" s="23"/>
      <c r="BM4" s="23"/>
      <c r="BN4" s="23"/>
      <c r="BO4" s="23"/>
      <c r="BP4" s="23"/>
      <c r="BQ4" s="23"/>
      <c r="BR4" s="23"/>
      <c r="BS4" s="23"/>
    </row>
    <row r="5" customFormat="false" ht="15" hidden="false" customHeight="false" outlineLevel="0" collapsed="false">
      <c r="A5" s="23" t="n">
        <v>2</v>
      </c>
      <c r="B5" s="23" t="str">
        <f aca="false">IF(PLAYER!B5="","",PLAYER!B5)</f>
        <v/>
      </c>
      <c r="K5" s="29"/>
      <c r="L5" s="29"/>
      <c r="M5" s="29"/>
      <c r="N5" s="29"/>
      <c r="O5" s="29"/>
      <c r="P5" s="29"/>
      <c r="Q5" s="29"/>
      <c r="S5" s="29"/>
      <c r="T5" s="29"/>
      <c r="U5" s="29"/>
      <c r="V5" s="29"/>
      <c r="W5" s="29"/>
      <c r="X5" s="29"/>
      <c r="Y5" s="29"/>
      <c r="AA5" s="29"/>
      <c r="AB5" s="29"/>
      <c r="AC5" s="29"/>
      <c r="AD5" s="29"/>
      <c r="AE5" s="29"/>
      <c r="AF5" s="29"/>
      <c r="AG5" s="29"/>
      <c r="AI5" s="29"/>
      <c r="AJ5" s="29"/>
      <c r="AK5" s="29"/>
      <c r="AL5" s="29"/>
      <c r="AM5" s="29"/>
      <c r="AN5" s="29"/>
      <c r="AO5" s="29"/>
      <c r="AY5" s="23"/>
      <c r="AZ5" s="23"/>
      <c r="BA5" s="23"/>
      <c r="BB5" s="23"/>
      <c r="BC5" s="23"/>
      <c r="BD5" s="23"/>
      <c r="BE5" s="23"/>
      <c r="BF5" s="23"/>
      <c r="BG5" s="23"/>
      <c r="BH5" s="23"/>
      <c r="BI5" s="23"/>
      <c r="BJ5" s="23"/>
      <c r="BK5" s="23"/>
      <c r="BL5" s="23"/>
      <c r="BM5" s="23"/>
      <c r="BN5" s="23"/>
      <c r="BO5" s="23"/>
      <c r="BP5" s="23"/>
      <c r="BQ5" s="23"/>
      <c r="BR5" s="23"/>
      <c r="BS5" s="23"/>
    </row>
    <row r="6" customFormat="false" ht="15" hidden="false" customHeight="false" outlineLevel="0" collapsed="false">
      <c r="A6" s="23" t="n">
        <v>3</v>
      </c>
      <c r="B6" s="23" t="str">
        <f aca="false">IF(PLAYER!B6="","",PLAYER!B6)</f>
        <v/>
      </c>
      <c r="K6" s="29"/>
      <c r="L6" s="29"/>
      <c r="M6" s="29"/>
      <c r="N6" s="29"/>
      <c r="O6" s="29"/>
      <c r="P6" s="29"/>
      <c r="Q6" s="29"/>
      <c r="S6" s="29"/>
      <c r="T6" s="29"/>
      <c r="U6" s="29"/>
      <c r="V6" s="29"/>
      <c r="W6" s="29"/>
      <c r="X6" s="29"/>
      <c r="Y6" s="29"/>
      <c r="AA6" s="29"/>
      <c r="AB6" s="29"/>
      <c r="AC6" s="29"/>
      <c r="AD6" s="29"/>
      <c r="AE6" s="29"/>
      <c r="AF6" s="29"/>
      <c r="AG6" s="29"/>
      <c r="AI6" s="29"/>
      <c r="AJ6" s="29"/>
      <c r="AK6" s="29"/>
      <c r="AL6" s="29"/>
      <c r="AM6" s="29"/>
      <c r="AN6" s="29"/>
      <c r="AO6" s="29"/>
      <c r="AY6" s="23"/>
      <c r="AZ6" s="23"/>
      <c r="BA6" s="23"/>
      <c r="BB6" s="23"/>
      <c r="BC6" s="23"/>
      <c r="BD6" s="23"/>
      <c r="BE6" s="23"/>
      <c r="BF6" s="23"/>
      <c r="BG6" s="23"/>
      <c r="BH6" s="23"/>
      <c r="BI6" s="23"/>
      <c r="BJ6" s="23"/>
      <c r="BK6" s="23"/>
      <c r="BL6" s="23"/>
      <c r="BM6" s="23"/>
      <c r="BN6" s="23"/>
      <c r="BO6" s="23"/>
      <c r="BP6" s="23"/>
      <c r="BQ6" s="23"/>
      <c r="BR6" s="23"/>
      <c r="BS6" s="23"/>
    </row>
    <row r="7" customFormat="false" ht="15" hidden="false" customHeight="false" outlineLevel="0" collapsed="false">
      <c r="A7" s="23" t="n">
        <v>4</v>
      </c>
      <c r="B7" s="23" t="str">
        <f aca="false">IF(PLAYER!B7="","",PLAYER!B7)</f>
        <v/>
      </c>
      <c r="K7" s="29"/>
      <c r="L7" s="29"/>
      <c r="M7" s="29"/>
      <c r="N7" s="29"/>
      <c r="O7" s="29"/>
      <c r="P7" s="29"/>
      <c r="Q7" s="29"/>
      <c r="S7" s="29"/>
      <c r="T7" s="29"/>
      <c r="U7" s="29"/>
      <c r="V7" s="29"/>
      <c r="W7" s="29"/>
      <c r="X7" s="29"/>
      <c r="Y7" s="29"/>
      <c r="AA7" s="29"/>
      <c r="AB7" s="29"/>
      <c r="AC7" s="29"/>
      <c r="AD7" s="29"/>
      <c r="AE7" s="29"/>
      <c r="AF7" s="29"/>
      <c r="AG7" s="29"/>
      <c r="AI7" s="29"/>
      <c r="AJ7" s="29"/>
      <c r="AK7" s="29"/>
      <c r="AL7" s="29"/>
      <c r="AM7" s="29"/>
      <c r="AN7" s="29"/>
      <c r="AO7" s="29"/>
      <c r="AY7" s="23"/>
      <c r="AZ7" s="23"/>
      <c r="BA7" s="23"/>
      <c r="BB7" s="23"/>
      <c r="BC7" s="23"/>
      <c r="BD7" s="23"/>
      <c r="BE7" s="23"/>
      <c r="BF7" s="23"/>
      <c r="BG7" s="23"/>
      <c r="BH7" s="23"/>
      <c r="BI7" s="23"/>
      <c r="BJ7" s="23"/>
      <c r="BK7" s="23"/>
      <c r="BL7" s="23"/>
      <c r="BM7" s="23"/>
      <c r="BN7" s="23"/>
      <c r="BO7" s="23"/>
      <c r="BP7" s="23"/>
      <c r="BQ7" s="23"/>
      <c r="BR7" s="23"/>
      <c r="BS7" s="23"/>
    </row>
    <row r="8" customFormat="false" ht="15" hidden="false" customHeight="false" outlineLevel="0" collapsed="false">
      <c r="A8" s="23" t="n">
        <v>5</v>
      </c>
      <c r="B8" s="23" t="str">
        <f aca="false">IF(PLAYER!B8="","",PLAYER!B8)</f>
        <v/>
      </c>
      <c r="K8" s="29"/>
      <c r="L8" s="29"/>
      <c r="M8" s="29"/>
      <c r="N8" s="29"/>
      <c r="O8" s="29"/>
      <c r="P8" s="29"/>
      <c r="Q8" s="29"/>
      <c r="S8" s="29"/>
      <c r="T8" s="29"/>
      <c r="U8" s="29"/>
      <c r="V8" s="29"/>
      <c r="W8" s="29"/>
      <c r="X8" s="29"/>
      <c r="Y8" s="29"/>
      <c r="AA8" s="29"/>
      <c r="AB8" s="29"/>
      <c r="AC8" s="29"/>
      <c r="AD8" s="29"/>
      <c r="AE8" s="29"/>
      <c r="AF8" s="29"/>
      <c r="AG8" s="29"/>
      <c r="AI8" s="29"/>
      <c r="AJ8" s="29"/>
      <c r="AK8" s="29"/>
      <c r="AL8" s="29"/>
      <c r="AM8" s="29"/>
      <c r="AN8" s="29"/>
      <c r="AO8" s="29"/>
      <c r="AY8" s="23"/>
      <c r="AZ8" s="23"/>
      <c r="BA8" s="23"/>
      <c r="BB8" s="23"/>
      <c r="BC8" s="23"/>
      <c r="BD8" s="23"/>
      <c r="BE8" s="23"/>
      <c r="BF8" s="23"/>
      <c r="BG8" s="23"/>
      <c r="BH8" s="23"/>
      <c r="BI8" s="23"/>
      <c r="BJ8" s="23"/>
      <c r="BK8" s="23"/>
      <c r="BL8" s="23"/>
      <c r="BM8" s="23"/>
      <c r="BN8" s="23"/>
      <c r="BO8" s="23"/>
      <c r="BP8" s="23"/>
      <c r="BQ8" s="23"/>
      <c r="BR8" s="23"/>
      <c r="BS8" s="23"/>
    </row>
    <row r="9" customFormat="false" ht="15" hidden="false" customHeight="false" outlineLevel="0" collapsed="false">
      <c r="A9" s="23" t="n">
        <v>6</v>
      </c>
      <c r="B9" s="23" t="str">
        <f aca="false">IF(PLAYER!B9="","",PLAYER!B9)</f>
        <v/>
      </c>
      <c r="K9" s="29"/>
      <c r="L9" s="29"/>
      <c r="M9" s="29"/>
      <c r="N9" s="29"/>
      <c r="O9" s="29"/>
      <c r="P9" s="29"/>
      <c r="Q9" s="29"/>
      <c r="S9" s="29"/>
      <c r="T9" s="29"/>
      <c r="U9" s="29"/>
      <c r="V9" s="29"/>
      <c r="W9" s="29"/>
      <c r="X9" s="29"/>
      <c r="Y9" s="29"/>
      <c r="AA9" s="29"/>
      <c r="AB9" s="29"/>
      <c r="AC9" s="29"/>
      <c r="AD9" s="29"/>
      <c r="AE9" s="29"/>
      <c r="AF9" s="29"/>
      <c r="AG9" s="29"/>
      <c r="AI9" s="29"/>
      <c r="AJ9" s="29"/>
      <c r="AK9" s="29"/>
      <c r="AL9" s="29"/>
      <c r="AM9" s="29"/>
      <c r="AN9" s="29"/>
      <c r="AO9" s="29"/>
      <c r="AY9" s="23"/>
      <c r="AZ9" s="23"/>
      <c r="BA9" s="23"/>
      <c r="BB9" s="23"/>
      <c r="BC9" s="23"/>
      <c r="BD9" s="23"/>
      <c r="BE9" s="23"/>
      <c r="BF9" s="23"/>
      <c r="BG9" s="23"/>
      <c r="BH9" s="23"/>
      <c r="BI9" s="23"/>
      <c r="BJ9" s="23"/>
      <c r="BK9" s="23"/>
      <c r="BL9" s="23"/>
      <c r="BM9" s="23"/>
      <c r="BN9" s="23"/>
      <c r="BO9" s="23"/>
      <c r="BP9" s="23"/>
      <c r="BQ9" s="23"/>
      <c r="BR9" s="23"/>
      <c r="BS9" s="23"/>
    </row>
    <row r="10" customFormat="false" ht="15" hidden="false" customHeight="false" outlineLevel="0" collapsed="false">
      <c r="A10" s="23" t="n">
        <v>7</v>
      </c>
      <c r="B10" s="23" t="str">
        <f aca="false">IF(PLAYER!B10="","",PLAYER!B10)</f>
        <v/>
      </c>
      <c r="K10" s="29"/>
      <c r="L10" s="29"/>
      <c r="M10" s="29"/>
      <c r="N10" s="29"/>
      <c r="O10" s="29"/>
      <c r="P10" s="29"/>
      <c r="Q10" s="29"/>
      <c r="S10" s="29"/>
      <c r="T10" s="29"/>
      <c r="U10" s="29"/>
      <c r="V10" s="29"/>
      <c r="W10" s="29"/>
      <c r="X10" s="29"/>
      <c r="Y10" s="29"/>
      <c r="AA10" s="29"/>
      <c r="AB10" s="29"/>
      <c r="AC10" s="29"/>
      <c r="AD10" s="29"/>
      <c r="AE10" s="29"/>
      <c r="AF10" s="29"/>
      <c r="AG10" s="29"/>
      <c r="AI10" s="29"/>
      <c r="AJ10" s="29"/>
      <c r="AK10" s="29"/>
      <c r="AL10" s="29"/>
      <c r="AM10" s="29"/>
      <c r="AN10" s="29"/>
      <c r="AO10" s="29"/>
      <c r="AY10" s="23"/>
      <c r="AZ10" s="23"/>
      <c r="BA10" s="23"/>
      <c r="BB10" s="23"/>
      <c r="BC10" s="23"/>
      <c r="BD10" s="23"/>
      <c r="BE10" s="23"/>
      <c r="BF10" s="23"/>
      <c r="BG10" s="23"/>
      <c r="BH10" s="23"/>
      <c r="BI10" s="23"/>
      <c r="BJ10" s="23"/>
      <c r="BK10" s="23"/>
      <c r="BL10" s="23"/>
      <c r="BM10" s="23"/>
      <c r="BN10" s="23"/>
      <c r="BO10" s="23"/>
      <c r="BP10" s="23"/>
      <c r="BQ10" s="23"/>
      <c r="BR10" s="23"/>
      <c r="BS10" s="23"/>
    </row>
    <row r="11" customFormat="false" ht="15" hidden="false" customHeight="false" outlineLevel="0" collapsed="false">
      <c r="A11" s="23" t="n">
        <v>8</v>
      </c>
      <c r="B11" s="23" t="str">
        <f aca="false">IF(PLAYER!B11="","",PLAYER!B11)</f>
        <v/>
      </c>
      <c r="AY11" s="23"/>
      <c r="AZ11" s="23"/>
      <c r="BA11" s="23"/>
      <c r="BB11" s="23"/>
      <c r="BC11" s="23"/>
      <c r="BD11" s="23"/>
      <c r="BE11" s="23"/>
      <c r="BF11" s="23"/>
      <c r="BG11" s="23"/>
      <c r="BH11" s="23"/>
      <c r="BI11" s="23"/>
      <c r="BJ11" s="23"/>
      <c r="BK11" s="23"/>
      <c r="BL11" s="23"/>
      <c r="BM11" s="23"/>
      <c r="BN11" s="23"/>
      <c r="BO11" s="23"/>
      <c r="BP11" s="23"/>
      <c r="BQ11" s="23"/>
      <c r="BR11" s="23"/>
      <c r="BS11" s="23"/>
    </row>
    <row r="12" customFormat="false" ht="15" hidden="false" customHeight="false" outlineLevel="0" collapsed="false">
      <c r="A12" s="23" t="n">
        <v>9</v>
      </c>
      <c r="B12" s="23" t="str">
        <f aca="false">IF(PLAYER!B12="","",PLAYER!B12)</f>
        <v/>
      </c>
      <c r="AY12" s="23"/>
      <c r="AZ12" s="23"/>
      <c r="BA12" s="23"/>
      <c r="BB12" s="23"/>
      <c r="BC12" s="23"/>
      <c r="BD12" s="23"/>
      <c r="BE12" s="23"/>
      <c r="BF12" s="23"/>
      <c r="BG12" s="23"/>
      <c r="BH12" s="23"/>
      <c r="BI12" s="23"/>
      <c r="BJ12" s="23"/>
      <c r="BK12" s="23"/>
      <c r="BL12" s="23"/>
      <c r="BM12" s="23"/>
      <c r="BN12" s="23"/>
      <c r="BO12" s="23"/>
      <c r="BP12" s="23"/>
      <c r="BQ12" s="23"/>
      <c r="BR12" s="23"/>
      <c r="BS12" s="23"/>
    </row>
    <row r="13" customFormat="false" ht="15" hidden="false" customHeight="false" outlineLevel="0" collapsed="false">
      <c r="A13" s="23" t="n">
        <v>10</v>
      </c>
      <c r="B13" s="23" t="str">
        <f aca="false">IF(PLAYER!B13="","",PLAYER!B13)</f>
        <v/>
      </c>
      <c r="AY13" s="23"/>
      <c r="AZ13" s="23"/>
      <c r="BA13" s="23"/>
      <c r="BB13" s="23"/>
      <c r="BC13" s="23"/>
      <c r="BD13" s="23"/>
      <c r="BE13" s="23"/>
      <c r="BF13" s="23"/>
      <c r="BG13" s="23"/>
      <c r="BH13" s="23"/>
      <c r="BI13" s="23"/>
      <c r="BJ13" s="23"/>
      <c r="BK13" s="23"/>
      <c r="BL13" s="23"/>
      <c r="BM13" s="23"/>
      <c r="BN13" s="23"/>
      <c r="BO13" s="23"/>
      <c r="BP13" s="23"/>
      <c r="BQ13" s="23"/>
      <c r="BR13" s="23"/>
      <c r="BS13" s="23"/>
    </row>
    <row r="14" customFormat="false" ht="15" hidden="false" customHeight="false" outlineLevel="0" collapsed="false">
      <c r="A14" s="23" t="n">
        <v>11</v>
      </c>
      <c r="B14" s="23" t="str">
        <f aca="false">IF(PLAYER!B14="","",PLAYER!B14)</f>
        <v/>
      </c>
      <c r="AY14" s="23"/>
      <c r="AZ14" s="23"/>
      <c r="BA14" s="23"/>
      <c r="BB14" s="23"/>
      <c r="BC14" s="23"/>
      <c r="BD14" s="23"/>
      <c r="BE14" s="23"/>
      <c r="BF14" s="23"/>
      <c r="BG14" s="23"/>
      <c r="BH14" s="23"/>
      <c r="BI14" s="23"/>
      <c r="BJ14" s="23"/>
      <c r="BK14" s="23"/>
      <c r="BL14" s="23"/>
      <c r="BM14" s="23"/>
      <c r="BN14" s="23"/>
      <c r="BO14" s="23"/>
      <c r="BP14" s="23"/>
      <c r="BQ14" s="23"/>
      <c r="BR14" s="23"/>
      <c r="BS14" s="23"/>
    </row>
    <row r="15" customFormat="false" ht="15" hidden="false" customHeight="false" outlineLevel="0" collapsed="false">
      <c r="A15" s="23" t="n">
        <v>12</v>
      </c>
      <c r="B15" s="23" t="str">
        <f aca="false">IF(PLAYER!B15="","",PLAYER!B15)</f>
        <v/>
      </c>
      <c r="AY15" s="23"/>
      <c r="AZ15" s="23"/>
      <c r="BA15" s="23"/>
      <c r="BB15" s="23"/>
      <c r="BC15" s="23"/>
      <c r="BD15" s="23"/>
      <c r="BE15" s="23"/>
      <c r="BF15" s="23"/>
      <c r="BG15" s="23"/>
      <c r="BH15" s="23"/>
      <c r="BI15" s="23"/>
      <c r="BJ15" s="23"/>
      <c r="BK15" s="23"/>
      <c r="BL15" s="23"/>
      <c r="BM15" s="23"/>
      <c r="BN15" s="23"/>
      <c r="BO15" s="23"/>
      <c r="BP15" s="23"/>
      <c r="BQ15" s="23"/>
      <c r="BR15" s="23"/>
      <c r="BS15" s="23"/>
    </row>
    <row r="16" customFormat="false" ht="15" hidden="false" customHeight="false" outlineLevel="0" collapsed="false">
      <c r="A16" s="23" t="n">
        <v>13</v>
      </c>
      <c r="B16" s="23" t="str">
        <f aca="false">IF(PLAYER!B16="","",PLAYER!B16)</f>
        <v/>
      </c>
      <c r="AY16" s="23"/>
      <c r="AZ16" s="23"/>
      <c r="BA16" s="23"/>
      <c r="BB16" s="23"/>
      <c r="BC16" s="23"/>
      <c r="BD16" s="23"/>
      <c r="BE16" s="23"/>
      <c r="BF16" s="23"/>
      <c r="BG16" s="23"/>
      <c r="BH16" s="23"/>
      <c r="BI16" s="23"/>
      <c r="BJ16" s="23"/>
      <c r="BK16" s="23"/>
      <c r="BL16" s="23"/>
      <c r="BM16" s="23"/>
      <c r="BN16" s="23"/>
      <c r="BO16" s="23"/>
      <c r="BP16" s="23"/>
      <c r="BQ16" s="23"/>
      <c r="BR16" s="23"/>
      <c r="BS16" s="23"/>
    </row>
    <row r="17" customFormat="false" ht="15" hidden="false" customHeight="false" outlineLevel="0" collapsed="false">
      <c r="A17" s="23" t="n">
        <v>14</v>
      </c>
      <c r="B17" s="23" t="str">
        <f aca="false">IF(PLAYER!B17="","",PLAYER!B17)</f>
        <v/>
      </c>
      <c r="AY17" s="23"/>
      <c r="AZ17" s="23"/>
      <c r="BA17" s="23"/>
      <c r="BB17" s="23"/>
      <c r="BC17" s="23"/>
      <c r="BD17" s="23"/>
      <c r="BE17" s="23"/>
      <c r="BF17" s="23"/>
      <c r="BG17" s="23"/>
      <c r="BH17" s="23"/>
      <c r="BI17" s="23"/>
      <c r="BJ17" s="23"/>
      <c r="BK17" s="23"/>
      <c r="BL17" s="23"/>
      <c r="BM17" s="23"/>
      <c r="BN17" s="23"/>
      <c r="BO17" s="23"/>
      <c r="BP17" s="23"/>
      <c r="BQ17" s="23"/>
      <c r="BR17" s="23"/>
      <c r="BS17" s="23"/>
    </row>
    <row r="18" customFormat="false" ht="15" hidden="false" customHeight="false" outlineLevel="0" collapsed="false">
      <c r="A18" s="23" t="n">
        <v>15</v>
      </c>
      <c r="B18" s="23" t="str">
        <f aca="false">IF(PLAYER!B18="","",PLAYER!B18)</f>
        <v/>
      </c>
      <c r="AY18" s="23"/>
      <c r="AZ18" s="23"/>
      <c r="BA18" s="23"/>
      <c r="BB18" s="23"/>
      <c r="BC18" s="23"/>
      <c r="BD18" s="23"/>
      <c r="BE18" s="23"/>
      <c r="BF18" s="23"/>
      <c r="BG18" s="23"/>
      <c r="BH18" s="23"/>
      <c r="BI18" s="23"/>
      <c r="BJ18" s="23"/>
      <c r="BK18" s="23"/>
      <c r="BL18" s="23"/>
      <c r="BM18" s="23"/>
      <c r="BN18" s="23"/>
      <c r="BO18" s="23"/>
      <c r="BP18" s="23"/>
      <c r="BQ18" s="23"/>
      <c r="BR18" s="23"/>
      <c r="BS18" s="23"/>
    </row>
    <row r="19" customFormat="false" ht="15" hidden="false" customHeight="false" outlineLevel="0" collapsed="false">
      <c r="A19" s="23" t="n">
        <v>16</v>
      </c>
      <c r="B19" s="23" t="str">
        <f aca="false">IF(PLAYER!B19="","",PLAYER!B19)</f>
        <v/>
      </c>
      <c r="AY19" s="23"/>
      <c r="AZ19" s="23"/>
      <c r="BA19" s="23"/>
      <c r="BB19" s="23"/>
      <c r="BC19" s="23"/>
      <c r="BD19" s="23"/>
      <c r="BE19" s="23"/>
      <c r="BF19" s="23"/>
      <c r="BG19" s="23"/>
      <c r="BH19" s="23"/>
      <c r="BI19" s="23"/>
      <c r="BJ19" s="23"/>
      <c r="BK19" s="23"/>
      <c r="BL19" s="23"/>
      <c r="BM19" s="23"/>
      <c r="BN19" s="23"/>
      <c r="BO19" s="23"/>
      <c r="BP19" s="23"/>
      <c r="BQ19" s="23"/>
      <c r="BR19" s="23"/>
      <c r="BS19" s="23"/>
    </row>
    <row r="20" customFormat="false" ht="15" hidden="false" customHeight="false" outlineLevel="0" collapsed="false">
      <c r="A20" s="23" t="n">
        <v>17</v>
      </c>
      <c r="B20" s="23" t="str">
        <f aca="false">IF(PLAYER!B20="","",PLAYER!B20)</f>
        <v/>
      </c>
      <c r="AY20" s="23"/>
      <c r="AZ20" s="23"/>
      <c r="BA20" s="23"/>
      <c r="BB20" s="23"/>
      <c r="BC20" s="23"/>
      <c r="BD20" s="23"/>
      <c r="BE20" s="23"/>
      <c r="BF20" s="23"/>
      <c r="BG20" s="23"/>
      <c r="BH20" s="23"/>
      <c r="BI20" s="23"/>
      <c r="BJ20" s="23"/>
      <c r="BK20" s="23"/>
      <c r="BL20" s="23"/>
      <c r="BM20" s="23"/>
      <c r="BN20" s="23"/>
      <c r="BO20" s="23"/>
      <c r="BP20" s="23"/>
      <c r="BQ20" s="23"/>
      <c r="BR20" s="23"/>
      <c r="BS20" s="23"/>
    </row>
    <row r="21" customFormat="false" ht="15" hidden="false" customHeight="false" outlineLevel="0" collapsed="false">
      <c r="A21" s="23" t="n">
        <v>18</v>
      </c>
      <c r="B21" s="23" t="str">
        <f aca="false">IF(PLAYER!B21="","",PLAYER!B21)</f>
        <v/>
      </c>
      <c r="AY21" s="23"/>
      <c r="AZ21" s="23"/>
      <c r="BA21" s="23"/>
      <c r="BB21" s="23"/>
      <c r="BC21" s="23"/>
      <c r="BD21" s="23"/>
      <c r="BE21" s="23"/>
      <c r="BF21" s="23"/>
      <c r="BG21" s="23"/>
      <c r="BH21" s="23"/>
      <c r="BI21" s="23"/>
      <c r="BJ21" s="23"/>
      <c r="BK21" s="23"/>
      <c r="BL21" s="23"/>
      <c r="BM21" s="23"/>
      <c r="BN21" s="23"/>
      <c r="BO21" s="23"/>
      <c r="BP21" s="23"/>
      <c r="BQ21" s="23"/>
      <c r="BR21" s="23"/>
      <c r="BS21" s="23"/>
    </row>
    <row r="22" customFormat="false" ht="15" hidden="false" customHeight="false" outlineLevel="0" collapsed="false">
      <c r="A22" s="23" t="n">
        <v>19</v>
      </c>
      <c r="B22" s="23" t="str">
        <f aca="false">IF(PLAYER!B22="","",PLAYER!B22)</f>
        <v/>
      </c>
      <c r="AY22" s="23"/>
      <c r="AZ22" s="23"/>
      <c r="BA22" s="23"/>
      <c r="BB22" s="23"/>
      <c r="BC22" s="23"/>
      <c r="BD22" s="23"/>
      <c r="BE22" s="23"/>
      <c r="BF22" s="23"/>
      <c r="BG22" s="23"/>
      <c r="BH22" s="23"/>
      <c r="BI22" s="23"/>
      <c r="BJ22" s="23"/>
      <c r="BK22" s="23"/>
      <c r="BL22" s="23"/>
      <c r="BM22" s="23"/>
      <c r="BN22" s="23"/>
      <c r="BO22" s="23"/>
      <c r="BP22" s="23"/>
      <c r="BQ22" s="23"/>
      <c r="BR22" s="23"/>
      <c r="BS22" s="23"/>
    </row>
    <row r="23" customFormat="false" ht="15" hidden="false" customHeight="false" outlineLevel="0" collapsed="false">
      <c r="A23" s="23" t="n">
        <v>20</v>
      </c>
      <c r="B23" s="23" t="str">
        <f aca="false">IF(PLAYER!B23="","",PLAYER!B23)</f>
        <v/>
      </c>
      <c r="AY23" s="23"/>
      <c r="AZ23" s="23"/>
      <c r="BA23" s="23"/>
      <c r="BB23" s="23"/>
      <c r="BC23" s="23"/>
      <c r="BD23" s="23"/>
      <c r="BE23" s="23"/>
      <c r="BF23" s="23"/>
      <c r="BG23" s="23"/>
      <c r="BH23" s="23"/>
      <c r="BI23" s="23"/>
      <c r="BJ23" s="23"/>
      <c r="BK23" s="23"/>
      <c r="BL23" s="23"/>
      <c r="BM23" s="23"/>
      <c r="BN23" s="23"/>
      <c r="BO23" s="23"/>
      <c r="BP23" s="23"/>
      <c r="BQ23" s="23"/>
      <c r="BR23" s="23"/>
      <c r="BS23" s="23"/>
    </row>
    <row r="24" customFormat="false" ht="15" hidden="false" customHeight="false" outlineLevel="0" collapsed="false">
      <c r="A24" s="23" t="n">
        <v>21</v>
      </c>
      <c r="B24" s="23" t="str">
        <f aca="false">IF(PLAYER!B24="","",PLAYER!B24)</f>
        <v/>
      </c>
      <c r="AY24" s="23"/>
      <c r="AZ24" s="23"/>
      <c r="BA24" s="23"/>
      <c r="BB24" s="23"/>
      <c r="BC24" s="23"/>
      <c r="BD24" s="23"/>
      <c r="BE24" s="23"/>
      <c r="BF24" s="23"/>
      <c r="BG24" s="23"/>
      <c r="BH24" s="23"/>
      <c r="BI24" s="23"/>
      <c r="BJ24" s="23"/>
      <c r="BK24" s="23"/>
      <c r="BL24" s="23"/>
      <c r="BM24" s="23"/>
      <c r="BN24" s="23"/>
      <c r="BO24" s="23"/>
      <c r="BP24" s="23"/>
      <c r="BQ24" s="23"/>
      <c r="BR24" s="23"/>
      <c r="BS24" s="23"/>
    </row>
    <row r="25" customFormat="false" ht="15" hidden="false" customHeight="false" outlineLevel="0" collapsed="false">
      <c r="A25" s="23" t="n">
        <v>22</v>
      </c>
      <c r="B25" s="23" t="str">
        <f aca="false">IF(PLAYER!B25="","",PLAYER!B25)</f>
        <v/>
      </c>
      <c r="AY25" s="23"/>
      <c r="AZ25" s="23"/>
      <c r="BA25" s="23"/>
      <c r="BB25" s="23"/>
      <c r="BC25" s="23"/>
      <c r="BD25" s="23"/>
      <c r="BE25" s="23"/>
      <c r="BF25" s="23"/>
      <c r="BG25" s="23"/>
      <c r="BH25" s="23"/>
      <c r="BI25" s="23"/>
      <c r="BJ25" s="23"/>
      <c r="BK25" s="23"/>
      <c r="BL25" s="23"/>
      <c r="BM25" s="23"/>
      <c r="BN25" s="23"/>
      <c r="BO25" s="23"/>
      <c r="BP25" s="23"/>
      <c r="BQ25" s="23"/>
      <c r="BR25" s="23"/>
      <c r="BS25" s="23"/>
    </row>
    <row r="26" customFormat="false" ht="15" hidden="false" customHeight="false" outlineLevel="0" collapsed="false">
      <c r="A26" s="23" t="n">
        <v>23</v>
      </c>
      <c r="B26" s="23" t="str">
        <f aca="false">IF(PLAYER!B26="","",PLAYER!B26)</f>
        <v/>
      </c>
      <c r="AY26" s="23"/>
      <c r="AZ26" s="23"/>
      <c r="BA26" s="23"/>
      <c r="BB26" s="23"/>
      <c r="BC26" s="23"/>
      <c r="BD26" s="23"/>
      <c r="BE26" s="23"/>
      <c r="BF26" s="23"/>
      <c r="BG26" s="23"/>
      <c r="BH26" s="23"/>
      <c r="BI26" s="23"/>
      <c r="BJ26" s="23"/>
      <c r="BK26" s="23"/>
      <c r="BL26" s="23"/>
      <c r="BM26" s="23"/>
      <c r="BN26" s="23"/>
      <c r="BO26" s="23"/>
      <c r="BP26" s="23"/>
      <c r="BQ26" s="23"/>
      <c r="BR26" s="23"/>
      <c r="BS26" s="23"/>
    </row>
    <row r="27" customFormat="false" ht="15" hidden="false" customHeight="false" outlineLevel="0" collapsed="false">
      <c r="A27" s="23" t="n">
        <v>24</v>
      </c>
      <c r="B27" s="23" t="str">
        <f aca="false">IF(PLAYER!B27="","",PLAYER!B27)</f>
        <v/>
      </c>
      <c r="AY27" s="23"/>
      <c r="AZ27" s="23"/>
      <c r="BA27" s="23"/>
      <c r="BB27" s="23"/>
      <c r="BC27" s="23"/>
      <c r="BD27" s="23"/>
      <c r="BE27" s="23"/>
      <c r="BF27" s="23"/>
      <c r="BG27" s="23"/>
      <c r="BH27" s="23"/>
      <c r="BI27" s="23"/>
      <c r="BJ27" s="23"/>
      <c r="BK27" s="23"/>
      <c r="BL27" s="23"/>
      <c r="BM27" s="23"/>
      <c r="BN27" s="23"/>
      <c r="BO27" s="23"/>
      <c r="BP27" s="23"/>
      <c r="BQ27" s="23"/>
      <c r="BR27" s="23"/>
      <c r="BS27" s="23"/>
    </row>
    <row r="28" customFormat="false" ht="15" hidden="false" customHeight="false" outlineLevel="0" collapsed="false">
      <c r="A28" s="23" t="n">
        <v>25</v>
      </c>
      <c r="B28" s="23" t="str">
        <f aca="false">IF(PLAYER!B28="","",PLAYER!B28)</f>
        <v/>
      </c>
      <c r="AY28" s="23"/>
      <c r="AZ28" s="23"/>
      <c r="BA28" s="23"/>
      <c r="BB28" s="23"/>
      <c r="BC28" s="23"/>
      <c r="BD28" s="23"/>
      <c r="BE28" s="23"/>
      <c r="BF28" s="23"/>
      <c r="BG28" s="23"/>
      <c r="BH28" s="23"/>
      <c r="BI28" s="23"/>
      <c r="BJ28" s="23"/>
      <c r="BK28" s="23"/>
      <c r="BL28" s="23"/>
      <c r="BM28" s="23"/>
      <c r="BN28" s="23"/>
      <c r="BO28" s="23"/>
      <c r="BP28" s="23"/>
      <c r="BQ28" s="23"/>
      <c r="BR28" s="23"/>
      <c r="BS28" s="23"/>
    </row>
    <row r="29" customFormat="false" ht="15" hidden="false" customHeight="false" outlineLevel="0" collapsed="false">
      <c r="A29" s="23" t="n">
        <v>26</v>
      </c>
      <c r="B29" s="23" t="str">
        <f aca="false">IF(PLAYER!B29="","",PLAYER!B29)</f>
        <v/>
      </c>
      <c r="AY29" s="23"/>
      <c r="AZ29" s="23"/>
      <c r="BA29" s="23"/>
      <c r="BB29" s="23"/>
      <c r="BC29" s="23"/>
      <c r="BD29" s="23"/>
      <c r="BE29" s="23"/>
      <c r="BF29" s="23"/>
      <c r="BG29" s="23"/>
      <c r="BH29" s="23"/>
      <c r="BI29" s="23"/>
      <c r="BJ29" s="23"/>
      <c r="BK29" s="23"/>
      <c r="BL29" s="23"/>
      <c r="BM29" s="23"/>
      <c r="BN29" s="23"/>
      <c r="BO29" s="23"/>
      <c r="BP29" s="23"/>
      <c r="BQ29" s="23"/>
      <c r="BR29" s="23"/>
      <c r="BS29" s="23"/>
    </row>
    <row r="30" customFormat="false" ht="15" hidden="false" customHeight="false" outlineLevel="0" collapsed="false">
      <c r="A30" s="23" t="n">
        <v>27</v>
      </c>
      <c r="B30" s="23" t="str">
        <f aca="false">IF(PLAYER!B30="","",PLAYER!B30)</f>
        <v/>
      </c>
      <c r="AY30" s="23"/>
      <c r="AZ30" s="23"/>
      <c r="BA30" s="23"/>
      <c r="BB30" s="23"/>
      <c r="BC30" s="23"/>
      <c r="BD30" s="23"/>
      <c r="BE30" s="23"/>
      <c r="BF30" s="23"/>
      <c r="BG30" s="23"/>
      <c r="BH30" s="23"/>
      <c r="BI30" s="23"/>
      <c r="BJ30" s="23"/>
      <c r="BK30" s="23"/>
      <c r="BL30" s="23"/>
      <c r="BM30" s="23"/>
      <c r="BN30" s="23"/>
      <c r="BO30" s="23"/>
      <c r="BP30" s="23"/>
      <c r="BQ30" s="23"/>
      <c r="BR30" s="23"/>
      <c r="BS30" s="23"/>
    </row>
    <row r="31" customFormat="false" ht="15" hidden="false" customHeight="false" outlineLevel="0" collapsed="false">
      <c r="A31" s="23" t="n">
        <v>28</v>
      </c>
      <c r="B31" s="23" t="str">
        <f aca="false">IF(PLAYER!B31="","",PLAYER!B31)</f>
        <v/>
      </c>
      <c r="AY31" s="23"/>
      <c r="AZ31" s="23"/>
      <c r="BA31" s="23"/>
      <c r="BB31" s="23"/>
      <c r="BC31" s="23"/>
      <c r="BD31" s="23"/>
      <c r="BE31" s="23"/>
      <c r="BF31" s="23"/>
      <c r="BG31" s="23"/>
      <c r="BH31" s="23"/>
      <c r="BI31" s="23"/>
      <c r="BJ31" s="23"/>
      <c r="BK31" s="23"/>
      <c r="BL31" s="23"/>
      <c r="BM31" s="23"/>
      <c r="BN31" s="23"/>
      <c r="BO31" s="23"/>
      <c r="BP31" s="23"/>
      <c r="BQ31" s="23"/>
      <c r="BR31" s="23"/>
      <c r="BS31" s="23"/>
    </row>
    <row r="32" customFormat="false" ht="15" hidden="false" customHeight="false" outlineLevel="0" collapsed="false">
      <c r="A32" s="23" t="n">
        <v>29</v>
      </c>
      <c r="B32" s="23" t="str">
        <f aca="false">IF(PLAYER!B32="","",PLAYER!B32)</f>
        <v/>
      </c>
      <c r="AY32" s="23"/>
      <c r="AZ32" s="23"/>
      <c r="BA32" s="23"/>
      <c r="BB32" s="23"/>
      <c r="BC32" s="23"/>
      <c r="BD32" s="23"/>
      <c r="BE32" s="23"/>
      <c r="BF32" s="23"/>
      <c r="BG32" s="23"/>
      <c r="BH32" s="23"/>
      <c r="BI32" s="23"/>
      <c r="BJ32" s="23"/>
      <c r="BK32" s="23"/>
      <c r="BL32" s="23"/>
      <c r="BM32" s="23"/>
      <c r="BN32" s="23"/>
      <c r="BO32" s="23"/>
      <c r="BP32" s="23"/>
      <c r="BQ32" s="23"/>
      <c r="BR32" s="23"/>
      <c r="BS32" s="23"/>
    </row>
    <row r="33" customFormat="false" ht="15" hidden="false" customHeight="false" outlineLevel="0" collapsed="false">
      <c r="A33" s="23" t="n">
        <v>30</v>
      </c>
      <c r="B33" s="23" t="str">
        <f aca="false">IF(PLAYER!B33="","",PLAYER!B33)</f>
        <v/>
      </c>
      <c r="AY33" s="23"/>
      <c r="AZ33" s="23"/>
      <c r="BA33" s="23"/>
      <c r="BB33" s="23"/>
      <c r="BC33" s="23"/>
      <c r="BD33" s="23"/>
      <c r="BE33" s="23"/>
      <c r="BF33" s="23"/>
      <c r="BG33" s="23"/>
      <c r="BH33" s="23"/>
      <c r="BI33" s="23"/>
      <c r="BJ33" s="23"/>
      <c r="BK33" s="23"/>
      <c r="BL33" s="23"/>
      <c r="BM33" s="23"/>
      <c r="BN33" s="23"/>
      <c r="BO33" s="23"/>
      <c r="BP33" s="23"/>
      <c r="BQ33" s="23"/>
      <c r="BR33" s="23"/>
      <c r="BS33" s="23"/>
    </row>
    <row r="34" customFormat="false" ht="15" hidden="false" customHeight="false" outlineLevel="0" collapsed="false">
      <c r="A34" s="23" t="n">
        <v>31</v>
      </c>
      <c r="B34" s="23" t="str">
        <f aca="false">IF(PLAYER!B34="","",PLAYER!B34)</f>
        <v/>
      </c>
      <c r="AY34" s="23"/>
      <c r="AZ34" s="23"/>
      <c r="BA34" s="23"/>
      <c r="BB34" s="23"/>
      <c r="BC34" s="23"/>
      <c r="BD34" s="23"/>
      <c r="BE34" s="23"/>
      <c r="BF34" s="23"/>
      <c r="BG34" s="23"/>
      <c r="BH34" s="23"/>
      <c r="BI34" s="23"/>
      <c r="BJ34" s="23"/>
      <c r="BK34" s="23"/>
      <c r="BL34" s="23"/>
      <c r="BM34" s="23"/>
      <c r="BN34" s="23"/>
      <c r="BO34" s="23"/>
      <c r="BP34" s="23"/>
      <c r="BQ34" s="23"/>
      <c r="BR34" s="23"/>
      <c r="BS34" s="23"/>
    </row>
    <row r="35" customFormat="false" ht="15" hidden="false" customHeight="false" outlineLevel="0" collapsed="false">
      <c r="A35" s="23" t="n">
        <v>32</v>
      </c>
      <c r="B35" s="23" t="str">
        <f aca="false">IF(PLAYER!B35="","",PLAYER!B35)</f>
        <v/>
      </c>
      <c r="AY35" s="23"/>
      <c r="AZ35" s="23"/>
      <c r="BA35" s="23"/>
      <c r="BB35" s="23"/>
      <c r="BC35" s="23"/>
      <c r="BD35" s="23"/>
      <c r="BE35" s="23"/>
      <c r="BF35" s="23"/>
      <c r="BG35" s="23"/>
      <c r="BH35" s="23"/>
      <c r="BI35" s="23"/>
      <c r="BJ35" s="23"/>
      <c r="BK35" s="23"/>
      <c r="BL35" s="23"/>
      <c r="BM35" s="23"/>
      <c r="BN35" s="23"/>
      <c r="BO35" s="23"/>
      <c r="BP35" s="23"/>
      <c r="BQ35" s="23"/>
      <c r="BR35" s="23"/>
      <c r="BS35" s="23"/>
    </row>
    <row r="36" customFormat="false" ht="15" hidden="false" customHeight="false" outlineLevel="0" collapsed="false">
      <c r="A36" s="23" t="n">
        <v>33</v>
      </c>
      <c r="B36" s="23" t="str">
        <f aca="false">IF(PLAYER!B36="","",PLAYER!B36)</f>
        <v/>
      </c>
      <c r="AY36" s="23"/>
      <c r="AZ36" s="23"/>
      <c r="BA36" s="23"/>
      <c r="BB36" s="23"/>
      <c r="BC36" s="23"/>
      <c r="BD36" s="23"/>
      <c r="BE36" s="23"/>
      <c r="BF36" s="23"/>
      <c r="BG36" s="23"/>
      <c r="BH36" s="23"/>
      <c r="BI36" s="23"/>
      <c r="BJ36" s="23"/>
      <c r="BK36" s="23"/>
      <c r="BL36" s="23"/>
      <c r="BM36" s="23"/>
      <c r="BN36" s="23"/>
      <c r="BO36" s="23"/>
      <c r="BP36" s="23"/>
      <c r="BQ36" s="23"/>
      <c r="BR36" s="23"/>
      <c r="BS36" s="23"/>
    </row>
    <row r="37" customFormat="false" ht="15" hidden="false" customHeight="false" outlineLevel="0" collapsed="false">
      <c r="A37" s="23" t="n">
        <v>34</v>
      </c>
      <c r="B37" s="23" t="str">
        <f aca="false">IF(PLAYER!B37="","",PLAYER!B37)</f>
        <v/>
      </c>
      <c r="AY37" s="23"/>
      <c r="AZ37" s="23"/>
      <c r="BA37" s="23"/>
      <c r="BB37" s="23"/>
      <c r="BC37" s="23"/>
      <c r="BD37" s="23"/>
      <c r="BE37" s="23"/>
      <c r="BF37" s="23"/>
      <c r="BG37" s="23"/>
      <c r="BH37" s="23"/>
      <c r="BI37" s="23"/>
      <c r="BJ37" s="23"/>
      <c r="BK37" s="23"/>
      <c r="BL37" s="23"/>
      <c r="BM37" s="23"/>
      <c r="BN37" s="23"/>
      <c r="BO37" s="23"/>
      <c r="BP37" s="23"/>
      <c r="BQ37" s="23"/>
      <c r="BR37" s="23"/>
      <c r="BS37" s="23"/>
    </row>
    <row r="38" customFormat="false" ht="15" hidden="false" customHeight="false" outlineLevel="0" collapsed="false">
      <c r="A38" s="23" t="n">
        <v>35</v>
      </c>
      <c r="B38" s="23" t="str">
        <f aca="false">IF(PLAYER!B38="","",PLAYER!B38)</f>
        <v/>
      </c>
      <c r="AY38" s="23"/>
      <c r="AZ38" s="23"/>
      <c r="BA38" s="23"/>
      <c r="BB38" s="23"/>
      <c r="BC38" s="23"/>
      <c r="BD38" s="23"/>
      <c r="BE38" s="23"/>
      <c r="BF38" s="23"/>
      <c r="BG38" s="23"/>
      <c r="BH38" s="23"/>
      <c r="BI38" s="23"/>
      <c r="BJ38" s="23"/>
      <c r="BK38" s="23"/>
      <c r="BL38" s="23"/>
      <c r="BM38" s="23"/>
      <c r="BN38" s="23"/>
      <c r="BO38" s="23"/>
      <c r="BP38" s="23"/>
      <c r="BQ38" s="23"/>
      <c r="BR38" s="23"/>
      <c r="BS38" s="23"/>
    </row>
    <row r="39" customFormat="false" ht="15" hidden="false" customHeight="false" outlineLevel="0" collapsed="false">
      <c r="A39" s="23" t="n">
        <v>36</v>
      </c>
      <c r="B39" s="23" t="str">
        <f aca="false">IF(PLAYER!B39="","",PLAYER!B39)</f>
        <v/>
      </c>
      <c r="AY39" s="23"/>
      <c r="AZ39" s="23"/>
      <c r="BA39" s="23"/>
      <c r="BB39" s="23"/>
      <c r="BC39" s="23"/>
      <c r="BD39" s="23"/>
      <c r="BE39" s="23"/>
      <c r="BF39" s="23"/>
      <c r="BG39" s="23"/>
      <c r="BH39" s="23"/>
      <c r="BI39" s="23"/>
      <c r="BJ39" s="23"/>
      <c r="BK39" s="23"/>
      <c r="BL39" s="23"/>
      <c r="BM39" s="23"/>
      <c r="BN39" s="23"/>
      <c r="BO39" s="23"/>
      <c r="BP39" s="23"/>
      <c r="BQ39" s="23"/>
      <c r="BR39" s="23"/>
      <c r="BS39" s="23"/>
    </row>
    <row r="40" customFormat="false" ht="15" hidden="false" customHeight="false" outlineLevel="0" collapsed="false">
      <c r="A40" s="23" t="n">
        <v>37</v>
      </c>
      <c r="B40" s="23" t="str">
        <f aca="false">IF(PLAYER!B40="","",PLAYER!B40)</f>
        <v/>
      </c>
      <c r="AY40" s="23"/>
      <c r="AZ40" s="23"/>
      <c r="BA40" s="23"/>
      <c r="BB40" s="23"/>
      <c r="BC40" s="23"/>
      <c r="BD40" s="23"/>
      <c r="BE40" s="23"/>
      <c r="BF40" s="23"/>
      <c r="BG40" s="23"/>
      <c r="BH40" s="23"/>
      <c r="BI40" s="23"/>
      <c r="BJ40" s="23"/>
      <c r="BK40" s="23"/>
      <c r="BL40" s="23"/>
      <c r="BM40" s="23"/>
      <c r="BN40" s="23"/>
      <c r="BO40" s="23"/>
      <c r="BP40" s="23"/>
      <c r="BQ40" s="23"/>
      <c r="BR40" s="23"/>
      <c r="BS40" s="23"/>
    </row>
    <row r="41" customFormat="false" ht="15" hidden="false" customHeight="false" outlineLevel="0" collapsed="false">
      <c r="A41" s="23" t="n">
        <v>38</v>
      </c>
      <c r="B41" s="23" t="str">
        <f aca="false">IF(PLAYER!B41="","",PLAYER!B41)</f>
        <v/>
      </c>
      <c r="AY41" s="23"/>
      <c r="AZ41" s="23"/>
      <c r="BA41" s="23"/>
      <c r="BB41" s="23"/>
      <c r="BC41" s="23"/>
      <c r="BD41" s="23"/>
      <c r="BE41" s="23"/>
      <c r="BF41" s="23"/>
      <c r="BG41" s="23"/>
      <c r="BH41" s="23"/>
      <c r="BI41" s="23"/>
      <c r="BJ41" s="23"/>
      <c r="BK41" s="23"/>
      <c r="BL41" s="23"/>
      <c r="BM41" s="23"/>
      <c r="BN41" s="23"/>
      <c r="BO41" s="23"/>
      <c r="BP41" s="23"/>
      <c r="BQ41" s="23"/>
      <c r="BR41" s="23"/>
      <c r="BS41" s="23"/>
    </row>
    <row r="42" customFormat="false" ht="15" hidden="false" customHeight="false" outlineLevel="0" collapsed="false">
      <c r="A42" s="23" t="n">
        <v>39</v>
      </c>
      <c r="B42" s="23" t="str">
        <f aca="false">IF(PLAYER!B42="","",PLAYER!B42)</f>
        <v/>
      </c>
      <c r="AY42" s="23"/>
      <c r="AZ42" s="23"/>
      <c r="BA42" s="23"/>
      <c r="BB42" s="23"/>
      <c r="BC42" s="23"/>
      <c r="BD42" s="23"/>
      <c r="BE42" s="23"/>
      <c r="BF42" s="23"/>
      <c r="BG42" s="23"/>
      <c r="BH42" s="23"/>
      <c r="BI42" s="23"/>
      <c r="BJ42" s="23"/>
      <c r="BK42" s="23"/>
      <c r="BL42" s="23"/>
      <c r="BM42" s="23"/>
      <c r="BN42" s="23"/>
      <c r="BO42" s="23"/>
      <c r="BP42" s="23"/>
      <c r="BQ42" s="23"/>
      <c r="BR42" s="23"/>
      <c r="BS42" s="23"/>
    </row>
    <row r="43" customFormat="false" ht="15" hidden="false" customHeight="false" outlineLevel="0" collapsed="false">
      <c r="A43" s="23" t="n">
        <v>40</v>
      </c>
      <c r="B43" s="23" t="str">
        <f aca="false">IF(PLAYER!B43="","",PLAYER!B43)</f>
        <v/>
      </c>
      <c r="AY43" s="23"/>
      <c r="AZ43" s="23"/>
      <c r="BA43" s="23"/>
      <c r="BB43" s="23"/>
      <c r="BC43" s="23"/>
      <c r="BD43" s="23"/>
      <c r="BE43" s="23"/>
      <c r="BF43" s="23"/>
      <c r="BG43" s="23"/>
      <c r="BH43" s="23"/>
      <c r="BI43" s="23"/>
      <c r="BJ43" s="23"/>
      <c r="BK43" s="23"/>
      <c r="BL43" s="23"/>
      <c r="BM43" s="23"/>
      <c r="BN43" s="23"/>
      <c r="BO43" s="23"/>
      <c r="BP43" s="23"/>
      <c r="BQ43" s="23"/>
      <c r="BR43" s="23"/>
      <c r="BS43" s="23"/>
    </row>
    <row r="44" customFormat="false" ht="15" hidden="false" customHeight="false" outlineLevel="0" collapsed="false">
      <c r="A44" s="23" t="n">
        <v>41</v>
      </c>
      <c r="B44" s="23" t="str">
        <f aca="false">IF(PLAYER!B44="","",PLAYER!B44)</f>
        <v/>
      </c>
      <c r="AY44" s="23"/>
      <c r="AZ44" s="23"/>
      <c r="BA44" s="23"/>
      <c r="BB44" s="23"/>
      <c r="BC44" s="23"/>
      <c r="BD44" s="23"/>
      <c r="BE44" s="23"/>
      <c r="BF44" s="23"/>
      <c r="BG44" s="23"/>
      <c r="BH44" s="23"/>
      <c r="BI44" s="23"/>
      <c r="BJ44" s="23"/>
      <c r="BK44" s="23"/>
      <c r="BL44" s="23"/>
      <c r="BM44" s="23"/>
      <c r="BN44" s="23"/>
      <c r="BO44" s="23"/>
      <c r="BP44" s="23"/>
      <c r="BQ44" s="23"/>
      <c r="BR44" s="23"/>
      <c r="BS44" s="23"/>
    </row>
    <row r="45" customFormat="false" ht="15" hidden="false" customHeight="false" outlineLevel="0" collapsed="false">
      <c r="A45" s="23" t="n">
        <v>42</v>
      </c>
      <c r="B45" s="23" t="str">
        <f aca="false">IF(PLAYER!B45="","",PLAYER!B45)</f>
        <v/>
      </c>
      <c r="AY45" s="23"/>
      <c r="AZ45" s="23"/>
      <c r="BA45" s="23"/>
      <c r="BB45" s="23"/>
      <c r="BC45" s="23"/>
      <c r="BD45" s="23"/>
      <c r="BE45" s="23"/>
      <c r="BF45" s="23"/>
      <c r="BG45" s="23"/>
      <c r="BH45" s="23"/>
      <c r="BI45" s="23"/>
      <c r="BJ45" s="23"/>
      <c r="BK45" s="23"/>
      <c r="BL45" s="23"/>
      <c r="BM45" s="23"/>
      <c r="BN45" s="23"/>
      <c r="BO45" s="23"/>
      <c r="BP45" s="23"/>
      <c r="BQ45" s="23"/>
      <c r="BR45" s="23"/>
      <c r="BS45" s="23"/>
    </row>
    <row r="46" customFormat="false" ht="15" hidden="false" customHeight="false" outlineLevel="0" collapsed="false">
      <c r="A46" s="23" t="n">
        <v>43</v>
      </c>
      <c r="B46" s="23" t="str">
        <f aca="false">IF(PLAYER!B46="","",PLAYER!B46)</f>
        <v/>
      </c>
      <c r="AY46" s="23"/>
      <c r="AZ46" s="23"/>
      <c r="BA46" s="23"/>
      <c r="BB46" s="23"/>
      <c r="BC46" s="23"/>
      <c r="BD46" s="23"/>
      <c r="BE46" s="23"/>
      <c r="BF46" s="23"/>
      <c r="BG46" s="23"/>
      <c r="BH46" s="23"/>
      <c r="BI46" s="23"/>
      <c r="BJ46" s="23"/>
      <c r="BK46" s="23"/>
      <c r="BL46" s="23"/>
      <c r="BM46" s="23"/>
      <c r="BN46" s="23"/>
      <c r="BO46" s="23"/>
      <c r="BP46" s="23"/>
      <c r="BQ46" s="23"/>
      <c r="BR46" s="23"/>
      <c r="BS46" s="23"/>
    </row>
    <row r="47" customFormat="false" ht="15" hidden="false" customHeight="false" outlineLevel="0" collapsed="false">
      <c r="A47" s="23" t="n">
        <v>44</v>
      </c>
      <c r="B47" s="23" t="str">
        <f aca="false">IF(PLAYER!B47="","",PLAYER!B47)</f>
        <v/>
      </c>
      <c r="AY47" s="23"/>
      <c r="AZ47" s="23"/>
      <c r="BA47" s="23"/>
      <c r="BB47" s="23"/>
      <c r="BC47" s="23"/>
      <c r="BD47" s="23"/>
      <c r="BE47" s="23"/>
      <c r="BF47" s="23"/>
      <c r="BG47" s="23"/>
      <c r="BH47" s="23"/>
      <c r="BI47" s="23"/>
      <c r="BJ47" s="23"/>
      <c r="BK47" s="23"/>
      <c r="BL47" s="23"/>
      <c r="BM47" s="23"/>
      <c r="BN47" s="23"/>
      <c r="BO47" s="23"/>
      <c r="BP47" s="23"/>
      <c r="BQ47" s="23"/>
      <c r="BR47" s="23"/>
      <c r="BS47" s="23"/>
    </row>
    <row r="48" customFormat="false" ht="15" hidden="false" customHeight="false" outlineLevel="0" collapsed="false">
      <c r="A48" s="23" t="n">
        <v>45</v>
      </c>
      <c r="B48" s="23" t="str">
        <f aca="false">IF(PLAYER!B48="","",PLAYER!B48)</f>
        <v/>
      </c>
      <c r="AY48" s="23"/>
      <c r="AZ48" s="23"/>
      <c r="BA48" s="23"/>
      <c r="BB48" s="23"/>
      <c r="BC48" s="23"/>
      <c r="BD48" s="23"/>
      <c r="BE48" s="23"/>
      <c r="BF48" s="23"/>
      <c r="BG48" s="23"/>
      <c r="BH48" s="23"/>
      <c r="BI48" s="23"/>
      <c r="BJ48" s="23"/>
      <c r="BK48" s="23"/>
      <c r="BL48" s="23"/>
      <c r="BM48" s="23"/>
      <c r="BN48" s="23"/>
      <c r="BO48" s="23"/>
      <c r="BP48" s="23"/>
      <c r="BQ48" s="23"/>
      <c r="BR48" s="23"/>
      <c r="BS48" s="23"/>
    </row>
    <row r="49" customFormat="false" ht="15" hidden="false" customHeight="false" outlineLevel="0" collapsed="false">
      <c r="A49" s="23" t="n">
        <v>46</v>
      </c>
      <c r="B49" s="23" t="str">
        <f aca="false">IF(PLAYER!B49="","",PLAYER!B49)</f>
        <v/>
      </c>
      <c r="AY49" s="23"/>
      <c r="AZ49" s="23"/>
      <c r="BA49" s="23"/>
      <c r="BB49" s="23"/>
      <c r="BC49" s="23"/>
      <c r="BD49" s="23"/>
      <c r="BE49" s="23"/>
      <c r="BF49" s="23"/>
      <c r="BG49" s="23"/>
      <c r="BH49" s="23"/>
      <c r="BI49" s="23"/>
      <c r="BJ49" s="23"/>
      <c r="BK49" s="23"/>
      <c r="BL49" s="23"/>
      <c r="BM49" s="23"/>
      <c r="BN49" s="23"/>
      <c r="BO49" s="23"/>
      <c r="BP49" s="23"/>
      <c r="BQ49" s="23"/>
      <c r="BR49" s="23"/>
      <c r="BS49" s="23"/>
    </row>
    <row r="50" customFormat="false" ht="15" hidden="false" customHeight="false" outlineLevel="0" collapsed="false">
      <c r="A50" s="23" t="n">
        <v>47</v>
      </c>
      <c r="B50" s="23" t="str">
        <f aca="false">IF(PLAYER!B50="","",PLAYER!B50)</f>
        <v/>
      </c>
      <c r="AY50" s="23"/>
      <c r="AZ50" s="23"/>
      <c r="BA50" s="23"/>
      <c r="BB50" s="23"/>
      <c r="BC50" s="23"/>
      <c r="BD50" s="23"/>
      <c r="BE50" s="23"/>
      <c r="BF50" s="23"/>
      <c r="BG50" s="23"/>
      <c r="BH50" s="23"/>
      <c r="BI50" s="23"/>
      <c r="BJ50" s="23"/>
      <c r="BK50" s="23"/>
      <c r="BL50" s="23"/>
      <c r="BM50" s="23"/>
      <c r="BN50" s="23"/>
      <c r="BO50" s="23"/>
      <c r="BP50" s="23"/>
      <c r="BQ50" s="23"/>
      <c r="BR50" s="23"/>
      <c r="BS50" s="23"/>
    </row>
    <row r="51" customFormat="false" ht="15" hidden="false" customHeight="false" outlineLevel="0" collapsed="false">
      <c r="A51" s="23" t="n">
        <v>48</v>
      </c>
      <c r="B51" s="23" t="str">
        <f aca="false">IF(PLAYER!B51="","",PLAYER!B51)</f>
        <v/>
      </c>
      <c r="AY51" s="23"/>
      <c r="AZ51" s="23"/>
      <c r="BA51" s="23"/>
      <c r="BB51" s="23"/>
      <c r="BC51" s="23"/>
      <c r="BD51" s="23"/>
      <c r="BE51" s="23"/>
      <c r="BF51" s="23"/>
      <c r="BG51" s="23"/>
      <c r="BH51" s="23"/>
      <c r="BI51" s="23"/>
      <c r="BJ51" s="23"/>
      <c r="BK51" s="23"/>
      <c r="BL51" s="23"/>
      <c r="BM51" s="23"/>
      <c r="BN51" s="23"/>
      <c r="BO51" s="23"/>
      <c r="BP51" s="23"/>
      <c r="BQ51" s="23"/>
      <c r="BR51" s="23"/>
      <c r="BS51" s="23"/>
    </row>
    <row r="52" customFormat="false" ht="15" hidden="false" customHeight="false" outlineLevel="0" collapsed="false">
      <c r="A52" s="23" t="n">
        <v>49</v>
      </c>
      <c r="B52" s="23" t="str">
        <f aca="false">IF(PLAYER!B52="","",PLAYER!B52)</f>
        <v/>
      </c>
      <c r="AY52" s="23"/>
      <c r="AZ52" s="23"/>
      <c r="BA52" s="23"/>
      <c r="BB52" s="23"/>
      <c r="BC52" s="23"/>
      <c r="BD52" s="23"/>
      <c r="BE52" s="23"/>
      <c r="BF52" s="23"/>
      <c r="BG52" s="23"/>
      <c r="BH52" s="23"/>
      <c r="BI52" s="23"/>
      <c r="BJ52" s="23"/>
      <c r="BK52" s="23"/>
      <c r="BL52" s="23"/>
      <c r="BM52" s="23"/>
      <c r="BN52" s="23"/>
      <c r="BO52" s="23"/>
      <c r="BP52" s="23"/>
      <c r="BQ52" s="23"/>
      <c r="BR52" s="23"/>
      <c r="BS52" s="23"/>
    </row>
    <row r="53" customFormat="false" ht="15" hidden="false" customHeight="false" outlineLevel="0" collapsed="false">
      <c r="A53" s="23" t="n">
        <v>50</v>
      </c>
      <c r="B53" s="23" t="str">
        <f aca="false">IF(PLAYER!B53="","",PLAYER!B53)</f>
        <v/>
      </c>
      <c r="AY53" s="23"/>
      <c r="AZ53" s="23"/>
      <c r="BA53" s="23"/>
      <c r="BB53" s="23"/>
      <c r="BC53" s="23"/>
      <c r="BD53" s="23"/>
      <c r="BE53" s="23"/>
      <c r="BF53" s="23"/>
      <c r="BG53" s="23"/>
      <c r="BH53" s="23"/>
      <c r="BI53" s="23"/>
      <c r="BJ53" s="23"/>
      <c r="BK53" s="23"/>
      <c r="BL53" s="23"/>
      <c r="BM53" s="23"/>
      <c r="BN53" s="23"/>
      <c r="BO53" s="23"/>
      <c r="BP53" s="23"/>
      <c r="BQ53" s="23"/>
      <c r="BR53" s="23"/>
      <c r="BS53" s="23"/>
    </row>
    <row r="54" customFormat="false" ht="15" hidden="false" customHeight="false" outlineLevel="0" collapsed="false">
      <c r="A54" s="23" t="n">
        <v>51</v>
      </c>
      <c r="B54" s="23" t="str">
        <f aca="false">IF(PLAYER!B54="","",PLAYER!B54)</f>
        <v/>
      </c>
      <c r="AY54" s="23"/>
      <c r="AZ54" s="23"/>
      <c r="BA54" s="23"/>
      <c r="BB54" s="23"/>
      <c r="BC54" s="23"/>
      <c r="BD54" s="23"/>
      <c r="BE54" s="23"/>
      <c r="BF54" s="23"/>
      <c r="BG54" s="23"/>
      <c r="BH54" s="23"/>
      <c r="BI54" s="23"/>
      <c r="BJ54" s="23"/>
      <c r="BK54" s="23"/>
      <c r="BL54" s="23"/>
      <c r="BM54" s="23"/>
      <c r="BN54" s="23"/>
      <c r="BO54" s="23"/>
      <c r="BP54" s="23"/>
      <c r="BQ54" s="23"/>
      <c r="BR54" s="23"/>
      <c r="BS54" s="23"/>
    </row>
    <row r="55" customFormat="false" ht="15" hidden="false" customHeight="false" outlineLevel="0" collapsed="false">
      <c r="A55" s="23" t="n">
        <v>52</v>
      </c>
      <c r="B55" s="23" t="str">
        <f aca="false">IF(PLAYER!B55="","",PLAYER!B55)</f>
        <v/>
      </c>
      <c r="AY55" s="23"/>
      <c r="AZ55" s="23"/>
      <c r="BA55" s="23"/>
      <c r="BB55" s="23"/>
      <c r="BC55" s="23"/>
      <c r="BD55" s="23"/>
      <c r="BE55" s="23"/>
      <c r="BF55" s="23"/>
      <c r="BG55" s="23"/>
      <c r="BH55" s="23"/>
      <c r="BI55" s="23"/>
      <c r="BJ55" s="23"/>
      <c r="BK55" s="23"/>
      <c r="BL55" s="23"/>
      <c r="BM55" s="23"/>
      <c r="BN55" s="23"/>
      <c r="BO55" s="23"/>
      <c r="BP55" s="23"/>
      <c r="BQ55" s="23"/>
      <c r="BR55" s="23"/>
      <c r="BS55" s="23"/>
    </row>
    <row r="56" customFormat="false" ht="15" hidden="false" customHeight="false" outlineLevel="0" collapsed="false">
      <c r="A56" s="23" t="n">
        <v>53</v>
      </c>
      <c r="B56" s="23" t="str">
        <f aca="false">IF(PLAYER!B56="","",PLAYER!B56)</f>
        <v/>
      </c>
      <c r="AY56" s="23"/>
      <c r="AZ56" s="23"/>
      <c r="BA56" s="23"/>
      <c r="BB56" s="23"/>
      <c r="BC56" s="23"/>
      <c r="BD56" s="23"/>
      <c r="BE56" s="23"/>
      <c r="BF56" s="23"/>
      <c r="BG56" s="23"/>
      <c r="BH56" s="23"/>
      <c r="BI56" s="23"/>
      <c r="BJ56" s="23"/>
      <c r="BK56" s="23"/>
      <c r="BL56" s="23"/>
      <c r="BM56" s="23"/>
      <c r="BN56" s="23"/>
      <c r="BO56" s="23"/>
      <c r="BP56" s="23"/>
      <c r="BQ56" s="23"/>
      <c r="BR56" s="23"/>
      <c r="BS56" s="23"/>
    </row>
    <row r="57" customFormat="false" ht="15" hidden="false" customHeight="false" outlineLevel="0" collapsed="false">
      <c r="A57" s="23" t="n">
        <v>54</v>
      </c>
      <c r="B57" s="23" t="str">
        <f aca="false">IF(PLAYER!B57="","",PLAYER!B57)</f>
        <v/>
      </c>
      <c r="AY57" s="23"/>
      <c r="AZ57" s="23"/>
      <c r="BA57" s="23"/>
      <c r="BB57" s="23"/>
      <c r="BC57" s="23"/>
      <c r="BD57" s="23"/>
      <c r="BE57" s="23"/>
      <c r="BF57" s="23"/>
      <c r="BG57" s="23"/>
      <c r="BH57" s="23"/>
      <c r="BI57" s="23"/>
      <c r="BJ57" s="23"/>
      <c r="BK57" s="23"/>
      <c r="BL57" s="23"/>
      <c r="BM57" s="23"/>
      <c r="BN57" s="23"/>
      <c r="BO57" s="23"/>
      <c r="BP57" s="23"/>
      <c r="BQ57" s="23"/>
      <c r="BR57" s="23"/>
      <c r="BS57" s="23"/>
    </row>
    <row r="58" customFormat="false" ht="15" hidden="false" customHeight="false" outlineLevel="0" collapsed="false">
      <c r="A58" s="23" t="n">
        <v>55</v>
      </c>
      <c r="B58" s="23" t="str">
        <f aca="false">IF(PLAYER!B58="","",PLAYER!B58)</f>
        <v/>
      </c>
      <c r="AY58" s="23"/>
      <c r="AZ58" s="23"/>
      <c r="BA58" s="23"/>
      <c r="BB58" s="23"/>
      <c r="BC58" s="23"/>
      <c r="BD58" s="23"/>
      <c r="BE58" s="23"/>
      <c r="BF58" s="23"/>
      <c r="BG58" s="23"/>
      <c r="BH58" s="23"/>
      <c r="BI58" s="23"/>
      <c r="BJ58" s="23"/>
      <c r="BK58" s="23"/>
      <c r="BL58" s="23"/>
      <c r="BM58" s="23"/>
      <c r="BN58" s="23"/>
      <c r="BO58" s="23"/>
      <c r="BP58" s="23"/>
      <c r="BQ58" s="23"/>
      <c r="BR58" s="23"/>
      <c r="BS58" s="23"/>
    </row>
    <row r="59" customFormat="false" ht="15" hidden="false" customHeight="false" outlineLevel="0" collapsed="false">
      <c r="A59" s="23" t="n">
        <v>56</v>
      </c>
      <c r="B59" s="23" t="str">
        <f aca="false">IF(PLAYER!B59="","",PLAYER!B59)</f>
        <v/>
      </c>
      <c r="AY59" s="23"/>
      <c r="AZ59" s="23"/>
      <c r="BA59" s="23"/>
      <c r="BB59" s="23"/>
      <c r="BC59" s="23"/>
      <c r="BD59" s="23"/>
      <c r="BE59" s="23"/>
      <c r="BF59" s="23"/>
      <c r="BG59" s="23"/>
      <c r="BH59" s="23"/>
      <c r="BI59" s="23"/>
      <c r="BJ59" s="23"/>
      <c r="BK59" s="23"/>
      <c r="BL59" s="23"/>
      <c r="BM59" s="23"/>
      <c r="BN59" s="23"/>
      <c r="BO59" s="23"/>
      <c r="BP59" s="23"/>
      <c r="BQ59" s="23"/>
      <c r="BR59" s="23"/>
      <c r="BS59" s="23"/>
    </row>
    <row r="60" customFormat="false" ht="15" hidden="false" customHeight="false" outlineLevel="0" collapsed="false">
      <c r="A60" s="23" t="n">
        <v>57</v>
      </c>
      <c r="B60" s="23" t="str">
        <f aca="false">IF(PLAYER!B60="","",PLAYER!B60)</f>
        <v/>
      </c>
      <c r="AY60" s="23"/>
      <c r="AZ60" s="23"/>
      <c r="BA60" s="23"/>
      <c r="BB60" s="23"/>
      <c r="BC60" s="23"/>
      <c r="BD60" s="23"/>
      <c r="BE60" s="23"/>
      <c r="BF60" s="23"/>
      <c r="BG60" s="23"/>
      <c r="BH60" s="23"/>
      <c r="BI60" s="23"/>
      <c r="BJ60" s="23"/>
      <c r="BK60" s="23"/>
      <c r="BL60" s="23"/>
      <c r="BM60" s="23"/>
      <c r="BN60" s="23"/>
      <c r="BO60" s="23"/>
      <c r="BP60" s="23"/>
      <c r="BQ60" s="23"/>
      <c r="BR60" s="23"/>
      <c r="BS60" s="23"/>
    </row>
    <row r="61" customFormat="false" ht="15" hidden="false" customHeight="false" outlineLevel="0" collapsed="false">
      <c r="A61" s="23" t="n">
        <v>58</v>
      </c>
      <c r="B61" s="23" t="str">
        <f aca="false">IF(PLAYER!B61="","",PLAYER!B61)</f>
        <v/>
      </c>
      <c r="AY61" s="23"/>
      <c r="AZ61" s="23"/>
      <c r="BA61" s="23"/>
      <c r="BB61" s="23"/>
      <c r="BC61" s="23"/>
      <c r="BD61" s="23"/>
      <c r="BE61" s="23"/>
      <c r="BF61" s="23"/>
      <c r="BG61" s="23"/>
      <c r="BH61" s="23"/>
      <c r="BI61" s="23"/>
      <c r="BJ61" s="23"/>
      <c r="BK61" s="23"/>
      <c r="BL61" s="23"/>
      <c r="BM61" s="23"/>
      <c r="BN61" s="23"/>
      <c r="BO61" s="23"/>
      <c r="BP61" s="23"/>
      <c r="BQ61" s="23"/>
      <c r="BR61" s="23"/>
      <c r="BS61" s="23"/>
    </row>
    <row r="62" customFormat="false" ht="15" hidden="false" customHeight="false" outlineLevel="0" collapsed="false">
      <c r="A62" s="23" t="n">
        <v>59</v>
      </c>
      <c r="B62" s="23" t="str">
        <f aca="false">IF(PLAYER!B62="","",PLAYER!B62)</f>
        <v/>
      </c>
      <c r="AY62" s="23"/>
      <c r="AZ62" s="23"/>
      <c r="BA62" s="23"/>
      <c r="BB62" s="23"/>
      <c r="BC62" s="23"/>
      <c r="BD62" s="23"/>
      <c r="BE62" s="23"/>
      <c r="BF62" s="23"/>
      <c r="BG62" s="23"/>
      <c r="BH62" s="23"/>
      <c r="BI62" s="23"/>
      <c r="BJ62" s="23"/>
      <c r="BK62" s="23"/>
      <c r="BL62" s="23"/>
      <c r="BM62" s="23"/>
      <c r="BN62" s="23"/>
      <c r="BO62" s="23"/>
      <c r="BP62" s="23"/>
      <c r="BQ62" s="23"/>
      <c r="BR62" s="23"/>
      <c r="BS62" s="23"/>
    </row>
    <row r="63" customFormat="false" ht="15" hidden="false" customHeight="false" outlineLevel="0" collapsed="false">
      <c r="A63" s="23" t="n">
        <v>60</v>
      </c>
      <c r="B63" s="23" t="str">
        <f aca="false">IF(PLAYER!B63="","",PLAYER!B63)</f>
        <v/>
      </c>
      <c r="AY63" s="23"/>
      <c r="AZ63" s="23"/>
      <c r="BA63" s="23"/>
      <c r="BB63" s="23"/>
      <c r="BC63" s="23"/>
      <c r="BD63" s="23"/>
      <c r="BE63" s="23"/>
      <c r="BF63" s="23"/>
      <c r="BG63" s="23"/>
      <c r="BH63" s="23"/>
      <c r="BI63" s="23"/>
      <c r="BJ63" s="23"/>
      <c r="BK63" s="23"/>
      <c r="BL63" s="23"/>
      <c r="BM63" s="23"/>
      <c r="BN63" s="23"/>
      <c r="BO63" s="23"/>
      <c r="BP63" s="23"/>
      <c r="BQ63" s="23"/>
      <c r="BR63" s="23"/>
      <c r="BS63" s="23"/>
    </row>
    <row r="64" customFormat="false" ht="15" hidden="false" customHeight="false" outlineLevel="0" collapsed="false">
      <c r="A64" s="23" t="n">
        <v>61</v>
      </c>
      <c r="B64" s="23" t="str">
        <f aca="false">IF(PLAYER!B64="","",PLAYER!B64)</f>
        <v/>
      </c>
      <c r="AY64" s="23"/>
      <c r="AZ64" s="23"/>
      <c r="BA64" s="23"/>
      <c r="BB64" s="23"/>
      <c r="BC64" s="23"/>
      <c r="BD64" s="23"/>
      <c r="BE64" s="23"/>
      <c r="BF64" s="23"/>
      <c r="BG64" s="23"/>
      <c r="BH64" s="23"/>
      <c r="BI64" s="23"/>
      <c r="BJ64" s="23"/>
      <c r="BK64" s="23"/>
      <c r="BL64" s="23"/>
      <c r="BM64" s="23"/>
      <c r="BN64" s="23"/>
      <c r="BO64" s="23"/>
      <c r="BP64" s="23"/>
      <c r="BQ64" s="23"/>
      <c r="BR64" s="23"/>
      <c r="BS64" s="23"/>
    </row>
    <row r="65" customFormat="false" ht="15" hidden="false" customHeight="false" outlineLevel="0" collapsed="false">
      <c r="A65" s="23" t="n">
        <v>62</v>
      </c>
      <c r="B65" s="23" t="str">
        <f aca="false">IF(PLAYER!B65="","",PLAYER!B65)</f>
        <v/>
      </c>
      <c r="AY65" s="23"/>
      <c r="AZ65" s="23"/>
      <c r="BA65" s="23"/>
      <c r="BB65" s="23"/>
      <c r="BC65" s="23"/>
      <c r="BD65" s="23"/>
      <c r="BE65" s="23"/>
      <c r="BF65" s="23"/>
      <c r="BG65" s="23"/>
      <c r="BH65" s="23"/>
      <c r="BI65" s="23"/>
      <c r="BJ65" s="23"/>
      <c r="BK65" s="23"/>
      <c r="BL65" s="23"/>
      <c r="BM65" s="23"/>
      <c r="BN65" s="23"/>
      <c r="BO65" s="23"/>
      <c r="BP65" s="23"/>
      <c r="BQ65" s="23"/>
      <c r="BR65" s="23"/>
      <c r="BS65" s="23"/>
    </row>
    <row r="66" customFormat="false" ht="15" hidden="false" customHeight="false" outlineLevel="0" collapsed="false">
      <c r="A66" s="23" t="n">
        <v>63</v>
      </c>
      <c r="B66" s="23" t="str">
        <f aca="false">IF(PLAYER!B66="","",PLAYER!B66)</f>
        <v/>
      </c>
      <c r="AY66" s="23"/>
      <c r="AZ66" s="23"/>
      <c r="BA66" s="23"/>
      <c r="BB66" s="23"/>
      <c r="BC66" s="23"/>
      <c r="BD66" s="23"/>
      <c r="BE66" s="23"/>
      <c r="BF66" s="23"/>
      <c r="BG66" s="23"/>
      <c r="BH66" s="23"/>
      <c r="BI66" s="23"/>
      <c r="BJ66" s="23"/>
      <c r="BK66" s="23"/>
      <c r="BL66" s="23"/>
      <c r="BM66" s="23"/>
      <c r="BN66" s="23"/>
      <c r="BO66" s="23"/>
      <c r="BP66" s="23"/>
      <c r="BQ66" s="23"/>
      <c r="BR66" s="23"/>
      <c r="BS66" s="23"/>
    </row>
    <row r="67" customFormat="false" ht="15" hidden="false" customHeight="false" outlineLevel="0" collapsed="false">
      <c r="A67" s="23" t="n">
        <v>64</v>
      </c>
      <c r="B67" s="23" t="str">
        <f aca="false">IF(PLAYER!B67="","",PLAYER!B67)</f>
        <v/>
      </c>
      <c r="AY67" s="23"/>
      <c r="AZ67" s="23"/>
      <c r="BA67" s="23"/>
      <c r="BB67" s="23"/>
      <c r="BC67" s="23"/>
      <c r="BD67" s="23"/>
      <c r="BE67" s="23"/>
      <c r="BF67" s="23"/>
      <c r="BG67" s="23"/>
      <c r="BH67" s="23"/>
      <c r="BI67" s="23"/>
      <c r="BJ67" s="23"/>
      <c r="BK67" s="23"/>
      <c r="BL67" s="23"/>
      <c r="BM67" s="23"/>
      <c r="BN67" s="23"/>
      <c r="BO67" s="23"/>
      <c r="BP67" s="23"/>
      <c r="BQ67" s="23"/>
      <c r="BR67" s="23"/>
      <c r="BS67" s="23"/>
    </row>
    <row r="68" customFormat="false" ht="15" hidden="false" customHeight="false" outlineLevel="0" collapsed="false">
      <c r="A68" s="23" t="n">
        <v>65</v>
      </c>
      <c r="B68" s="23" t="str">
        <f aca="false">IF(PLAYER!B68="","",PLAYER!B68)</f>
        <v/>
      </c>
      <c r="AY68" s="23"/>
      <c r="AZ68" s="23"/>
      <c r="BA68" s="23"/>
      <c r="BB68" s="23"/>
      <c r="BC68" s="23"/>
      <c r="BD68" s="23"/>
      <c r="BE68" s="23"/>
      <c r="BF68" s="23"/>
      <c r="BG68" s="23"/>
      <c r="BH68" s="23"/>
      <c r="BI68" s="23"/>
      <c r="BJ68" s="23"/>
      <c r="BK68" s="23"/>
      <c r="BL68" s="23"/>
      <c r="BM68" s="23"/>
      <c r="BN68" s="23"/>
      <c r="BO68" s="23"/>
      <c r="BP68" s="23"/>
      <c r="BQ68" s="23"/>
      <c r="BR68" s="23"/>
      <c r="BS68" s="23"/>
    </row>
    <row r="69" customFormat="false" ht="15" hidden="false" customHeight="false" outlineLevel="0" collapsed="false">
      <c r="A69" s="23" t="n">
        <v>66</v>
      </c>
      <c r="B69" s="23" t="str">
        <f aca="false">IF(PLAYER!B69="","",PLAYER!B69)</f>
        <v/>
      </c>
      <c r="AY69" s="23"/>
      <c r="AZ69" s="23"/>
      <c r="BA69" s="23"/>
      <c r="BB69" s="23"/>
      <c r="BC69" s="23"/>
      <c r="BD69" s="23"/>
      <c r="BE69" s="23"/>
      <c r="BF69" s="23"/>
      <c r="BG69" s="23"/>
      <c r="BH69" s="23"/>
      <c r="BI69" s="23"/>
      <c r="BJ69" s="23"/>
      <c r="BK69" s="23"/>
      <c r="BL69" s="23"/>
      <c r="BM69" s="23"/>
      <c r="BN69" s="23"/>
      <c r="BO69" s="23"/>
      <c r="BP69" s="23"/>
      <c r="BQ69" s="23"/>
      <c r="BR69" s="23"/>
      <c r="BS69" s="23"/>
    </row>
    <row r="70" customFormat="false" ht="15" hidden="false" customHeight="false" outlineLevel="0" collapsed="false">
      <c r="A70" s="23" t="n">
        <v>67</v>
      </c>
      <c r="B70" s="23" t="str">
        <f aca="false">IF(PLAYER!B70="","",PLAYER!B70)</f>
        <v/>
      </c>
      <c r="AY70" s="23"/>
      <c r="AZ70" s="23"/>
      <c r="BA70" s="23"/>
      <c r="BB70" s="23"/>
      <c r="BC70" s="23"/>
      <c r="BD70" s="23"/>
      <c r="BE70" s="23"/>
      <c r="BF70" s="23"/>
      <c r="BG70" s="23"/>
      <c r="BH70" s="23"/>
      <c r="BI70" s="23"/>
      <c r="BJ70" s="23"/>
      <c r="BK70" s="23"/>
      <c r="BL70" s="23"/>
      <c r="BM70" s="23"/>
      <c r="BN70" s="23"/>
      <c r="BO70" s="23"/>
      <c r="BP70" s="23"/>
      <c r="BQ70" s="23"/>
      <c r="BR70" s="23"/>
      <c r="BS70" s="23"/>
    </row>
    <row r="71" customFormat="false" ht="15" hidden="false" customHeight="false" outlineLevel="0" collapsed="false">
      <c r="A71" s="23" t="n">
        <v>68</v>
      </c>
      <c r="B71" s="23" t="str">
        <f aca="false">IF(PLAYER!B71="","",PLAYER!B71)</f>
        <v/>
      </c>
      <c r="AY71" s="23"/>
      <c r="AZ71" s="23"/>
      <c r="BA71" s="23"/>
      <c r="BB71" s="23"/>
      <c r="BC71" s="23"/>
      <c r="BD71" s="23"/>
      <c r="BE71" s="23"/>
      <c r="BF71" s="23"/>
      <c r="BG71" s="23"/>
      <c r="BH71" s="23"/>
      <c r="BI71" s="23"/>
      <c r="BJ71" s="23"/>
      <c r="BK71" s="23"/>
      <c r="BL71" s="23"/>
      <c r="BM71" s="23"/>
      <c r="BN71" s="23"/>
      <c r="BO71" s="23"/>
      <c r="BP71" s="23"/>
      <c r="BQ71" s="23"/>
      <c r="BR71" s="23"/>
      <c r="BS71" s="23"/>
    </row>
    <row r="72" customFormat="false" ht="15" hidden="false" customHeight="false" outlineLevel="0" collapsed="false">
      <c r="A72" s="23" t="n">
        <v>69</v>
      </c>
      <c r="B72" s="23" t="str">
        <f aca="false">IF(PLAYER!B72="","",PLAYER!B72)</f>
        <v/>
      </c>
      <c r="AY72" s="23"/>
      <c r="AZ72" s="23"/>
      <c r="BA72" s="23"/>
      <c r="BB72" s="23"/>
      <c r="BC72" s="23"/>
      <c r="BD72" s="23"/>
      <c r="BE72" s="23"/>
      <c r="BF72" s="23"/>
      <c r="BG72" s="23"/>
      <c r="BH72" s="23"/>
      <c r="BI72" s="23"/>
      <c r="BJ72" s="23"/>
      <c r="BK72" s="23"/>
      <c r="BL72" s="23"/>
      <c r="BM72" s="23"/>
      <c r="BN72" s="23"/>
      <c r="BO72" s="23"/>
      <c r="BP72" s="23"/>
      <c r="BQ72" s="23"/>
      <c r="BR72" s="23"/>
      <c r="BS72" s="23"/>
    </row>
    <row r="73" customFormat="false" ht="15" hidden="false" customHeight="false" outlineLevel="0" collapsed="false">
      <c r="A73" s="23" t="n">
        <v>70</v>
      </c>
      <c r="B73" s="23" t="str">
        <f aca="false">IF(PLAYER!B73="","",PLAYER!B73)</f>
        <v/>
      </c>
      <c r="AY73" s="23"/>
      <c r="AZ73" s="23"/>
      <c r="BA73" s="23"/>
      <c r="BB73" s="23"/>
      <c r="BC73" s="23"/>
      <c r="BD73" s="23"/>
      <c r="BE73" s="23"/>
      <c r="BF73" s="23"/>
      <c r="BG73" s="23"/>
      <c r="BH73" s="23"/>
      <c r="BI73" s="23"/>
      <c r="BJ73" s="23"/>
      <c r="BK73" s="23"/>
      <c r="BL73" s="23"/>
      <c r="BM73" s="23"/>
      <c r="BN73" s="23"/>
      <c r="BO73" s="23"/>
      <c r="BP73" s="23"/>
      <c r="BQ73" s="23"/>
      <c r="BR73" s="23"/>
      <c r="BS73" s="23"/>
    </row>
    <row r="74" customFormat="false" ht="15" hidden="false" customHeight="false" outlineLevel="0" collapsed="false">
      <c r="A74" s="23" t="n">
        <v>71</v>
      </c>
      <c r="B74" s="23" t="str">
        <f aca="false">IF(PLAYER!B74="","",PLAYER!B74)</f>
        <v/>
      </c>
      <c r="AY74" s="23"/>
      <c r="AZ74" s="23"/>
      <c r="BA74" s="23"/>
      <c r="BB74" s="23"/>
      <c r="BC74" s="23"/>
      <c r="BD74" s="23"/>
      <c r="BE74" s="23"/>
      <c r="BF74" s="23"/>
      <c r="BG74" s="23"/>
      <c r="BH74" s="23"/>
      <c r="BI74" s="23"/>
      <c r="BJ74" s="23"/>
      <c r="BK74" s="23"/>
      <c r="BL74" s="23"/>
      <c r="BM74" s="23"/>
      <c r="BN74" s="23"/>
      <c r="BO74" s="23"/>
      <c r="BP74" s="23"/>
      <c r="BQ74" s="23"/>
      <c r="BR74" s="23"/>
      <c r="BS74" s="23"/>
    </row>
    <row r="75" customFormat="false" ht="15" hidden="false" customHeight="false" outlineLevel="0" collapsed="false">
      <c r="A75" s="23" t="n">
        <v>72</v>
      </c>
      <c r="B75" s="23" t="str">
        <f aca="false">IF(PLAYER!B75="","",PLAYER!B75)</f>
        <v/>
      </c>
      <c r="AY75" s="23"/>
      <c r="AZ75" s="23"/>
      <c r="BA75" s="23"/>
      <c r="BB75" s="23"/>
      <c r="BC75" s="23"/>
      <c r="BD75" s="23"/>
      <c r="BE75" s="23"/>
      <c r="BF75" s="23"/>
      <c r="BG75" s="23"/>
      <c r="BH75" s="23"/>
      <c r="BI75" s="23"/>
      <c r="BJ75" s="23"/>
      <c r="BK75" s="23"/>
      <c r="BL75" s="23"/>
      <c r="BM75" s="23"/>
      <c r="BN75" s="23"/>
      <c r="BO75" s="23"/>
      <c r="BP75" s="23"/>
      <c r="BQ75" s="23"/>
      <c r="BR75" s="23"/>
      <c r="BS75" s="23"/>
    </row>
    <row r="76" customFormat="false" ht="15" hidden="false" customHeight="false" outlineLevel="0" collapsed="false">
      <c r="A76" s="23" t="n">
        <v>73</v>
      </c>
      <c r="B76" s="23" t="str">
        <f aca="false">IF(PLAYER!B76="","",PLAYER!B76)</f>
        <v/>
      </c>
      <c r="AY76" s="23"/>
      <c r="AZ76" s="23"/>
      <c r="BA76" s="23"/>
      <c r="BB76" s="23"/>
      <c r="BC76" s="23"/>
      <c r="BD76" s="23"/>
      <c r="BE76" s="23"/>
      <c r="BF76" s="23"/>
      <c r="BG76" s="23"/>
      <c r="BH76" s="23"/>
      <c r="BI76" s="23"/>
      <c r="BJ76" s="23"/>
      <c r="BK76" s="23"/>
      <c r="BL76" s="23"/>
      <c r="BM76" s="23"/>
      <c r="BN76" s="23"/>
      <c r="BO76" s="23"/>
      <c r="BP76" s="23"/>
      <c r="BQ76" s="23"/>
      <c r="BR76" s="23"/>
      <c r="BS76" s="23"/>
    </row>
    <row r="77" customFormat="false" ht="15" hidden="false" customHeight="false" outlineLevel="0" collapsed="false">
      <c r="A77" s="23" t="n">
        <v>74</v>
      </c>
      <c r="B77" s="23" t="str">
        <f aca="false">IF(PLAYER!B77="","",PLAYER!B77)</f>
        <v/>
      </c>
      <c r="AY77" s="23"/>
      <c r="AZ77" s="23"/>
      <c r="BA77" s="23"/>
      <c r="BB77" s="23"/>
      <c r="BC77" s="23"/>
      <c r="BD77" s="23"/>
      <c r="BE77" s="23"/>
      <c r="BF77" s="23"/>
      <c r="BG77" s="23"/>
      <c r="BH77" s="23"/>
      <c r="BI77" s="23"/>
      <c r="BJ77" s="23"/>
      <c r="BK77" s="23"/>
      <c r="BL77" s="23"/>
      <c r="BM77" s="23"/>
      <c r="BN77" s="23"/>
      <c r="BO77" s="23"/>
      <c r="BP77" s="23"/>
      <c r="BQ77" s="23"/>
      <c r="BR77" s="23"/>
      <c r="BS77" s="23"/>
    </row>
    <row r="78" customFormat="false" ht="15" hidden="false" customHeight="false" outlineLevel="0" collapsed="false">
      <c r="A78" s="23" t="n">
        <v>75</v>
      </c>
      <c r="B78" s="23" t="str">
        <f aca="false">IF(PLAYER!B78="","",PLAYER!B78)</f>
        <v/>
      </c>
      <c r="AY78" s="23"/>
      <c r="AZ78" s="23"/>
      <c r="BA78" s="23"/>
      <c r="BB78" s="23"/>
      <c r="BC78" s="23"/>
      <c r="BD78" s="23"/>
      <c r="BE78" s="23"/>
      <c r="BF78" s="23"/>
      <c r="BG78" s="23"/>
      <c r="BH78" s="23"/>
      <c r="BI78" s="23"/>
      <c r="BJ78" s="23"/>
      <c r="BK78" s="23"/>
      <c r="BL78" s="23"/>
      <c r="BM78" s="23"/>
      <c r="BN78" s="23"/>
      <c r="BO78" s="23"/>
      <c r="BP78" s="23"/>
      <c r="BQ78" s="23"/>
      <c r="BR78" s="23"/>
      <c r="BS78" s="23"/>
    </row>
    <row r="79" customFormat="false" ht="15" hidden="false" customHeight="false" outlineLevel="0" collapsed="false">
      <c r="A79" s="23" t="n">
        <v>76</v>
      </c>
      <c r="B79" s="23" t="str">
        <f aca="false">IF(PLAYER!B79="","",PLAYER!B79)</f>
        <v/>
      </c>
      <c r="AY79" s="23"/>
      <c r="AZ79" s="23"/>
      <c r="BA79" s="23"/>
      <c r="BB79" s="23"/>
      <c r="BC79" s="23"/>
      <c r="BD79" s="23"/>
      <c r="BE79" s="23"/>
      <c r="BF79" s="23"/>
      <c r="BG79" s="23"/>
      <c r="BH79" s="23"/>
      <c r="BI79" s="23"/>
      <c r="BJ79" s="23"/>
      <c r="BK79" s="23"/>
      <c r="BL79" s="23"/>
      <c r="BM79" s="23"/>
      <c r="BN79" s="23"/>
      <c r="BO79" s="23"/>
      <c r="BP79" s="23"/>
      <c r="BQ79" s="23"/>
      <c r="BR79" s="23"/>
      <c r="BS79" s="23"/>
    </row>
    <row r="80" customFormat="false" ht="15" hidden="false" customHeight="false" outlineLevel="0" collapsed="false">
      <c r="A80" s="23" t="n">
        <v>77</v>
      </c>
      <c r="B80" s="23" t="str">
        <f aca="false">IF(PLAYER!B80="","",PLAYER!B80)</f>
        <v/>
      </c>
      <c r="AY80" s="23"/>
      <c r="AZ80" s="23"/>
      <c r="BA80" s="23"/>
      <c r="BB80" s="23"/>
      <c r="BC80" s="23"/>
      <c r="BD80" s="23"/>
      <c r="BE80" s="23"/>
      <c r="BF80" s="23"/>
      <c r="BG80" s="23"/>
      <c r="BH80" s="23"/>
      <c r="BI80" s="23"/>
      <c r="BJ80" s="23"/>
      <c r="BK80" s="23"/>
      <c r="BL80" s="23"/>
      <c r="BM80" s="23"/>
      <c r="BN80" s="23"/>
      <c r="BO80" s="23"/>
      <c r="BP80" s="23"/>
      <c r="BQ80" s="23"/>
      <c r="BR80" s="23"/>
      <c r="BS80" s="23"/>
    </row>
    <row r="81" customFormat="false" ht="15" hidden="false" customHeight="false" outlineLevel="0" collapsed="false">
      <c r="A81" s="23" t="n">
        <v>78</v>
      </c>
      <c r="B81" s="23" t="str">
        <f aca="false">IF(PLAYER!B81="","",PLAYER!B81)</f>
        <v/>
      </c>
      <c r="AY81" s="23"/>
      <c r="AZ81" s="23"/>
      <c r="BA81" s="23"/>
      <c r="BB81" s="23"/>
      <c r="BC81" s="23"/>
      <c r="BD81" s="23"/>
      <c r="BE81" s="23"/>
      <c r="BF81" s="23"/>
      <c r="BG81" s="23"/>
      <c r="BH81" s="23"/>
      <c r="BI81" s="23"/>
      <c r="BJ81" s="23"/>
      <c r="BK81" s="23"/>
      <c r="BL81" s="23"/>
      <c r="BM81" s="23"/>
      <c r="BN81" s="23"/>
      <c r="BO81" s="23"/>
      <c r="BP81" s="23"/>
      <c r="BQ81" s="23"/>
      <c r="BR81" s="23"/>
      <c r="BS81" s="23"/>
    </row>
    <row r="82" customFormat="false" ht="15" hidden="false" customHeight="false" outlineLevel="0" collapsed="false">
      <c r="A82" s="23" t="n">
        <v>79</v>
      </c>
      <c r="B82" s="23" t="str">
        <f aca="false">IF(PLAYER!B82="","",PLAYER!B82)</f>
        <v/>
      </c>
      <c r="AY82" s="23"/>
      <c r="AZ82" s="23"/>
      <c r="BA82" s="23"/>
      <c r="BB82" s="23"/>
      <c r="BC82" s="23"/>
      <c r="BD82" s="23"/>
      <c r="BE82" s="23"/>
      <c r="BF82" s="23"/>
      <c r="BG82" s="23"/>
      <c r="BH82" s="23"/>
      <c r="BI82" s="23"/>
      <c r="BJ82" s="23"/>
      <c r="BK82" s="23"/>
      <c r="BL82" s="23"/>
      <c r="BM82" s="23"/>
      <c r="BN82" s="23"/>
      <c r="BO82" s="23"/>
      <c r="BP82" s="23"/>
      <c r="BQ82" s="23"/>
      <c r="BR82" s="23"/>
      <c r="BS82" s="23"/>
    </row>
    <row r="83" customFormat="false" ht="15" hidden="false" customHeight="false" outlineLevel="0" collapsed="false">
      <c r="A83" s="23" t="n">
        <v>80</v>
      </c>
      <c r="B83" s="23" t="str">
        <f aca="false">IF(PLAYER!B83="","",PLAYER!B83)</f>
        <v/>
      </c>
      <c r="AY83" s="23"/>
      <c r="AZ83" s="23"/>
      <c r="BA83" s="23"/>
      <c r="BB83" s="23"/>
      <c r="BC83" s="23"/>
      <c r="BD83" s="23"/>
      <c r="BE83" s="23"/>
      <c r="BF83" s="23"/>
      <c r="BG83" s="23"/>
      <c r="BH83" s="23"/>
      <c r="BI83" s="23"/>
      <c r="BJ83" s="23"/>
      <c r="BK83" s="23"/>
      <c r="BL83" s="23"/>
      <c r="BM83" s="23"/>
      <c r="BN83" s="23"/>
      <c r="BO83" s="23"/>
      <c r="BP83" s="23"/>
      <c r="BQ83" s="23"/>
      <c r="BR83" s="23"/>
      <c r="BS83" s="23"/>
    </row>
    <row r="84" customFormat="false" ht="15" hidden="false" customHeight="false" outlineLevel="0" collapsed="false">
      <c r="A84" s="23" t="n">
        <v>81</v>
      </c>
      <c r="B84" s="23" t="str">
        <f aca="false">IF(PLAYER!B84="","",PLAYER!B84)</f>
        <v/>
      </c>
      <c r="AY84" s="23"/>
      <c r="AZ84" s="23"/>
      <c r="BA84" s="23"/>
      <c r="BB84" s="23"/>
      <c r="BC84" s="23"/>
      <c r="BD84" s="23"/>
      <c r="BE84" s="23"/>
      <c r="BF84" s="23"/>
      <c r="BG84" s="23"/>
      <c r="BH84" s="23"/>
      <c r="BI84" s="23"/>
      <c r="BJ84" s="23"/>
      <c r="BK84" s="23"/>
      <c r="BL84" s="23"/>
      <c r="BM84" s="23"/>
      <c r="BN84" s="23"/>
      <c r="BO84" s="23"/>
      <c r="BP84" s="23"/>
      <c r="BQ84" s="23"/>
      <c r="BR84" s="23"/>
      <c r="BS84" s="23"/>
    </row>
    <row r="85" customFormat="false" ht="15" hidden="false" customHeight="false" outlineLevel="0" collapsed="false">
      <c r="A85" s="23" t="n">
        <v>82</v>
      </c>
      <c r="B85" s="23" t="str">
        <f aca="false">IF(PLAYER!B85="","",PLAYER!B85)</f>
        <v/>
      </c>
      <c r="AY85" s="23"/>
      <c r="AZ85" s="23"/>
      <c r="BA85" s="23"/>
      <c r="BB85" s="23"/>
      <c r="BC85" s="23"/>
      <c r="BD85" s="23"/>
      <c r="BE85" s="23"/>
      <c r="BF85" s="23"/>
      <c r="BG85" s="23"/>
      <c r="BH85" s="23"/>
      <c r="BI85" s="23"/>
      <c r="BJ85" s="23"/>
      <c r="BK85" s="23"/>
      <c r="BL85" s="23"/>
      <c r="BM85" s="23"/>
      <c r="BN85" s="23"/>
      <c r="BO85" s="23"/>
      <c r="BP85" s="23"/>
      <c r="BQ85" s="23"/>
      <c r="BR85" s="23"/>
      <c r="BS85" s="23"/>
    </row>
    <row r="86" customFormat="false" ht="15" hidden="false" customHeight="false" outlineLevel="0" collapsed="false">
      <c r="A86" s="23" t="n">
        <v>83</v>
      </c>
      <c r="B86" s="23" t="str">
        <f aca="false">IF(PLAYER!B86="","",PLAYER!B86)</f>
        <v/>
      </c>
      <c r="AY86" s="23"/>
      <c r="AZ86" s="23"/>
      <c r="BA86" s="23"/>
      <c r="BB86" s="23"/>
      <c r="BC86" s="23"/>
      <c r="BD86" s="23"/>
      <c r="BE86" s="23"/>
      <c r="BF86" s="23"/>
      <c r="BG86" s="23"/>
      <c r="BH86" s="23"/>
      <c r="BI86" s="23"/>
      <c r="BJ86" s="23"/>
      <c r="BK86" s="23"/>
      <c r="BL86" s="23"/>
      <c r="BM86" s="23"/>
      <c r="BN86" s="23"/>
      <c r="BO86" s="23"/>
      <c r="BP86" s="23"/>
      <c r="BQ86" s="23"/>
      <c r="BR86" s="23"/>
      <c r="BS86" s="23"/>
    </row>
    <row r="87" customFormat="false" ht="15" hidden="false" customHeight="false" outlineLevel="0" collapsed="false">
      <c r="A87" s="23" t="n">
        <v>84</v>
      </c>
      <c r="B87" s="23" t="str">
        <f aca="false">IF(PLAYER!B87="","",PLAYER!B87)</f>
        <v/>
      </c>
      <c r="AY87" s="23"/>
      <c r="AZ87" s="23"/>
      <c r="BA87" s="23"/>
      <c r="BB87" s="23"/>
      <c r="BC87" s="23"/>
      <c r="BD87" s="23"/>
      <c r="BE87" s="23"/>
      <c r="BF87" s="23"/>
      <c r="BG87" s="23"/>
      <c r="BH87" s="23"/>
      <c r="BI87" s="23"/>
      <c r="BJ87" s="23"/>
      <c r="BK87" s="23"/>
      <c r="BL87" s="23"/>
      <c r="BM87" s="23"/>
      <c r="BN87" s="23"/>
      <c r="BO87" s="23"/>
      <c r="BP87" s="23"/>
      <c r="BQ87" s="23"/>
      <c r="BR87" s="23"/>
      <c r="BS87" s="23"/>
    </row>
    <row r="88" customFormat="false" ht="15" hidden="false" customHeight="false" outlineLevel="0" collapsed="false">
      <c r="A88" s="23" t="n">
        <v>85</v>
      </c>
      <c r="B88" s="23" t="str">
        <f aca="false">IF(PLAYER!B88="","",PLAYER!B88)</f>
        <v/>
      </c>
      <c r="AY88" s="23"/>
      <c r="AZ88" s="23"/>
      <c r="BA88" s="23"/>
      <c r="BB88" s="23"/>
      <c r="BC88" s="23"/>
      <c r="BD88" s="23"/>
      <c r="BE88" s="23"/>
      <c r="BF88" s="23"/>
      <c r="BG88" s="23"/>
      <c r="BH88" s="23"/>
      <c r="BI88" s="23"/>
      <c r="BJ88" s="23"/>
      <c r="BK88" s="23"/>
      <c r="BL88" s="23"/>
      <c r="BM88" s="23"/>
      <c r="BN88" s="23"/>
      <c r="BO88" s="23"/>
      <c r="BP88" s="23"/>
      <c r="BQ88" s="23"/>
      <c r="BR88" s="23"/>
      <c r="BS88" s="23"/>
    </row>
    <row r="89" customFormat="false" ht="15" hidden="false" customHeight="false" outlineLevel="0" collapsed="false">
      <c r="A89" s="23" t="n">
        <v>86</v>
      </c>
      <c r="B89" s="23" t="str">
        <f aca="false">IF(PLAYER!B89="","",PLAYER!B89)</f>
        <v/>
      </c>
      <c r="AY89" s="23"/>
      <c r="AZ89" s="23"/>
      <c r="BA89" s="23"/>
      <c r="BB89" s="23"/>
      <c r="BC89" s="23"/>
      <c r="BD89" s="23"/>
      <c r="BE89" s="23"/>
      <c r="BF89" s="23"/>
      <c r="BG89" s="23"/>
      <c r="BH89" s="23"/>
      <c r="BI89" s="23"/>
      <c r="BJ89" s="23"/>
      <c r="BK89" s="23"/>
      <c r="BL89" s="23"/>
      <c r="BM89" s="23"/>
      <c r="BN89" s="23"/>
      <c r="BO89" s="23"/>
      <c r="BP89" s="23"/>
      <c r="BQ89" s="23"/>
      <c r="BR89" s="23"/>
      <c r="BS89" s="23"/>
    </row>
    <row r="90" customFormat="false" ht="15" hidden="false" customHeight="false" outlineLevel="0" collapsed="false">
      <c r="A90" s="23" t="n">
        <v>87</v>
      </c>
      <c r="B90" s="23" t="str">
        <f aca="false">IF(PLAYER!B90="","",PLAYER!B90)</f>
        <v/>
      </c>
      <c r="AY90" s="23"/>
      <c r="AZ90" s="23"/>
      <c r="BA90" s="23"/>
      <c r="BB90" s="23"/>
      <c r="BC90" s="23"/>
      <c r="BD90" s="23"/>
      <c r="BE90" s="23"/>
      <c r="BF90" s="23"/>
      <c r="BG90" s="23"/>
      <c r="BH90" s="23"/>
      <c r="BI90" s="23"/>
      <c r="BJ90" s="23"/>
      <c r="BK90" s="23"/>
      <c r="BL90" s="23"/>
      <c r="BM90" s="23"/>
      <c r="BN90" s="23"/>
      <c r="BO90" s="23"/>
      <c r="BP90" s="23"/>
      <c r="BQ90" s="23"/>
      <c r="BR90" s="23"/>
      <c r="BS90" s="23"/>
    </row>
    <row r="91" customFormat="false" ht="15" hidden="false" customHeight="false" outlineLevel="0" collapsed="false">
      <c r="A91" s="23" t="n">
        <v>88</v>
      </c>
      <c r="B91" s="23" t="str">
        <f aca="false">IF(PLAYER!B91="","",PLAYER!B91)</f>
        <v/>
      </c>
      <c r="AY91" s="23"/>
      <c r="AZ91" s="23"/>
      <c r="BA91" s="23"/>
      <c r="BB91" s="23"/>
      <c r="BC91" s="23"/>
      <c r="BD91" s="23"/>
      <c r="BE91" s="23"/>
      <c r="BF91" s="23"/>
      <c r="BG91" s="23"/>
      <c r="BH91" s="23"/>
      <c r="BI91" s="23"/>
      <c r="BJ91" s="23"/>
      <c r="BK91" s="23"/>
      <c r="BL91" s="23"/>
      <c r="BM91" s="23"/>
      <c r="BN91" s="23"/>
      <c r="BO91" s="23"/>
      <c r="BP91" s="23"/>
      <c r="BQ91" s="23"/>
      <c r="BR91" s="23"/>
      <c r="BS91" s="23"/>
    </row>
    <row r="92" customFormat="false" ht="15" hidden="false" customHeight="false" outlineLevel="0" collapsed="false">
      <c r="A92" s="23" t="n">
        <v>89</v>
      </c>
      <c r="B92" s="23" t="str">
        <f aca="false">IF(PLAYER!B92="","",PLAYER!B92)</f>
        <v/>
      </c>
      <c r="AY92" s="23"/>
      <c r="AZ92" s="23"/>
      <c r="BA92" s="23"/>
      <c r="BB92" s="23"/>
      <c r="BC92" s="23"/>
      <c r="BD92" s="23"/>
      <c r="BE92" s="23"/>
      <c r="BF92" s="23"/>
      <c r="BG92" s="23"/>
      <c r="BH92" s="23"/>
      <c r="BI92" s="23"/>
      <c r="BJ92" s="23"/>
      <c r="BK92" s="23"/>
      <c r="BL92" s="23"/>
      <c r="BM92" s="23"/>
      <c r="BN92" s="23"/>
      <c r="BO92" s="23"/>
      <c r="BP92" s="23"/>
      <c r="BQ92" s="23"/>
      <c r="BR92" s="23"/>
      <c r="BS92" s="23"/>
    </row>
    <row r="93" customFormat="false" ht="15" hidden="false" customHeight="false" outlineLevel="0" collapsed="false">
      <c r="A93" s="23" t="n">
        <v>90</v>
      </c>
      <c r="B93" s="23" t="str">
        <f aca="false">IF(PLAYER!B93="","",PLAYER!B93)</f>
        <v/>
      </c>
      <c r="AY93" s="23"/>
      <c r="AZ93" s="23"/>
      <c r="BA93" s="23"/>
      <c r="BB93" s="23"/>
      <c r="BC93" s="23"/>
      <c r="BD93" s="23"/>
      <c r="BE93" s="23"/>
      <c r="BF93" s="23"/>
      <c r="BG93" s="23"/>
      <c r="BH93" s="23"/>
      <c r="BI93" s="23"/>
      <c r="BJ93" s="23"/>
      <c r="BK93" s="23"/>
      <c r="BL93" s="23"/>
      <c r="BM93" s="23"/>
      <c r="BN93" s="23"/>
      <c r="BO93" s="23"/>
      <c r="BP93" s="23"/>
      <c r="BQ93" s="23"/>
      <c r="BR93" s="23"/>
      <c r="BS93" s="23"/>
    </row>
    <row r="94" customFormat="false" ht="15" hidden="false" customHeight="false" outlineLevel="0" collapsed="false">
      <c r="A94" s="23" t="n">
        <v>91</v>
      </c>
      <c r="B94" s="23" t="str">
        <f aca="false">IF(PLAYER!B94="","",PLAYER!B94)</f>
        <v/>
      </c>
      <c r="AY94" s="23"/>
      <c r="AZ94" s="23"/>
      <c r="BA94" s="23"/>
      <c r="BB94" s="23"/>
      <c r="BC94" s="23"/>
      <c r="BD94" s="23"/>
      <c r="BE94" s="23"/>
      <c r="BF94" s="23"/>
      <c r="BG94" s="23"/>
      <c r="BH94" s="23"/>
      <c r="BI94" s="23"/>
      <c r="BJ94" s="23"/>
      <c r="BK94" s="23"/>
      <c r="BL94" s="23"/>
      <c r="BM94" s="23"/>
      <c r="BN94" s="23"/>
      <c r="BO94" s="23"/>
      <c r="BP94" s="23"/>
      <c r="BQ94" s="23"/>
      <c r="BR94" s="23"/>
      <c r="BS94" s="23"/>
    </row>
    <row r="95" customFormat="false" ht="15" hidden="false" customHeight="false" outlineLevel="0" collapsed="false">
      <c r="A95" s="23" t="n">
        <v>92</v>
      </c>
      <c r="B95" s="23" t="str">
        <f aca="false">IF(PLAYER!B95="","",PLAYER!B95)</f>
        <v/>
      </c>
      <c r="AY95" s="23"/>
      <c r="AZ95" s="23"/>
      <c r="BA95" s="23"/>
      <c r="BB95" s="23"/>
      <c r="BC95" s="23"/>
      <c r="BD95" s="23"/>
      <c r="BE95" s="23"/>
      <c r="BF95" s="23"/>
      <c r="BG95" s="23"/>
      <c r="BH95" s="23"/>
      <c r="BI95" s="23"/>
      <c r="BJ95" s="23"/>
      <c r="BK95" s="23"/>
      <c r="BL95" s="23"/>
      <c r="BM95" s="23"/>
      <c r="BN95" s="23"/>
      <c r="BO95" s="23"/>
      <c r="BP95" s="23"/>
      <c r="BQ95" s="23"/>
      <c r="BR95" s="23"/>
      <c r="BS95" s="23"/>
    </row>
    <row r="96" customFormat="false" ht="15" hidden="false" customHeight="false" outlineLevel="0" collapsed="false">
      <c r="A96" s="23" t="n">
        <v>93</v>
      </c>
      <c r="B96" s="23" t="str">
        <f aca="false">IF(PLAYER!B96="","",PLAYER!B96)</f>
        <v/>
      </c>
      <c r="AY96" s="23"/>
      <c r="AZ96" s="23"/>
      <c r="BA96" s="23"/>
      <c r="BB96" s="23"/>
      <c r="BC96" s="23"/>
      <c r="BD96" s="23"/>
      <c r="BE96" s="23"/>
      <c r="BF96" s="23"/>
      <c r="BG96" s="23"/>
      <c r="BH96" s="23"/>
      <c r="BI96" s="23"/>
      <c r="BJ96" s="23"/>
      <c r="BK96" s="23"/>
      <c r="BL96" s="23"/>
      <c r="BM96" s="23"/>
      <c r="BN96" s="23"/>
      <c r="BO96" s="23"/>
      <c r="BP96" s="23"/>
      <c r="BQ96" s="23"/>
      <c r="BR96" s="23"/>
      <c r="BS96" s="23"/>
    </row>
    <row r="97" customFormat="false" ht="15" hidden="false" customHeight="false" outlineLevel="0" collapsed="false">
      <c r="A97" s="23" t="n">
        <v>94</v>
      </c>
      <c r="B97" s="23" t="str">
        <f aca="false">IF(PLAYER!B97="","",PLAYER!B97)</f>
        <v/>
      </c>
      <c r="AY97" s="23"/>
      <c r="AZ97" s="23"/>
      <c r="BA97" s="23"/>
      <c r="BB97" s="23"/>
      <c r="BC97" s="23"/>
      <c r="BD97" s="23"/>
      <c r="BE97" s="23"/>
      <c r="BF97" s="23"/>
      <c r="BG97" s="23"/>
      <c r="BH97" s="23"/>
      <c r="BI97" s="23"/>
      <c r="BJ97" s="23"/>
      <c r="BK97" s="23"/>
      <c r="BL97" s="23"/>
      <c r="BM97" s="23"/>
      <c r="BN97" s="23"/>
      <c r="BO97" s="23"/>
      <c r="BP97" s="23"/>
      <c r="BQ97" s="23"/>
      <c r="BR97" s="23"/>
      <c r="BS97" s="23"/>
    </row>
    <row r="98" customFormat="false" ht="15" hidden="false" customHeight="false" outlineLevel="0" collapsed="false">
      <c r="A98" s="23" t="n">
        <v>95</v>
      </c>
      <c r="B98" s="23" t="str">
        <f aca="false">IF(PLAYER!B98="","",PLAYER!B98)</f>
        <v/>
      </c>
      <c r="AY98" s="23"/>
      <c r="AZ98" s="23"/>
      <c r="BA98" s="23"/>
      <c r="BB98" s="23"/>
      <c r="BC98" s="23"/>
      <c r="BD98" s="23"/>
      <c r="BE98" s="23"/>
      <c r="BF98" s="23"/>
      <c r="BG98" s="23"/>
      <c r="BH98" s="23"/>
      <c r="BI98" s="23"/>
      <c r="BJ98" s="23"/>
      <c r="BK98" s="23"/>
      <c r="BL98" s="23"/>
      <c r="BM98" s="23"/>
      <c r="BN98" s="23"/>
      <c r="BO98" s="23"/>
      <c r="BP98" s="23"/>
      <c r="BQ98" s="23"/>
      <c r="BR98" s="23"/>
      <c r="BS98" s="23"/>
    </row>
    <row r="99" customFormat="false" ht="15" hidden="false" customHeight="false" outlineLevel="0" collapsed="false">
      <c r="A99" s="23" t="n">
        <v>96</v>
      </c>
      <c r="B99" s="23" t="str">
        <f aca="false">IF(PLAYER!B99="","",PLAYER!B99)</f>
        <v/>
      </c>
      <c r="AY99" s="23"/>
      <c r="AZ99" s="23"/>
      <c r="BA99" s="23"/>
      <c r="BB99" s="23"/>
      <c r="BC99" s="23"/>
      <c r="BD99" s="23"/>
      <c r="BE99" s="23"/>
      <c r="BF99" s="23"/>
      <c r="BG99" s="23"/>
      <c r="BH99" s="23"/>
      <c r="BI99" s="23"/>
      <c r="BJ99" s="23"/>
      <c r="BK99" s="23"/>
      <c r="BL99" s="23"/>
      <c r="BM99" s="23"/>
      <c r="BN99" s="23"/>
      <c r="BO99" s="23"/>
      <c r="BP99" s="23"/>
      <c r="BQ99" s="23"/>
      <c r="BR99" s="23"/>
      <c r="BS99" s="23"/>
    </row>
    <row r="100" customFormat="false" ht="15" hidden="false" customHeight="false" outlineLevel="0" collapsed="false">
      <c r="A100" s="23" t="n">
        <v>97</v>
      </c>
      <c r="B100" s="23" t="str">
        <f aca="false">IF(PLAYER!B100="","",PLAYER!B100)</f>
        <v/>
      </c>
      <c r="AY100" s="23"/>
      <c r="AZ100" s="23"/>
      <c r="BA100" s="23"/>
      <c r="BB100" s="23"/>
      <c r="BC100" s="23"/>
      <c r="BD100" s="23"/>
      <c r="BE100" s="23"/>
      <c r="BF100" s="23"/>
      <c r="BG100" s="23"/>
      <c r="BH100" s="23"/>
      <c r="BI100" s="23"/>
      <c r="BJ100" s="23"/>
      <c r="BK100" s="23"/>
      <c r="BL100" s="23"/>
      <c r="BM100" s="23"/>
      <c r="BN100" s="23"/>
      <c r="BO100" s="23"/>
      <c r="BP100" s="23"/>
      <c r="BQ100" s="23"/>
      <c r="BR100" s="23"/>
      <c r="BS100" s="23"/>
    </row>
    <row r="101" customFormat="false" ht="15" hidden="false" customHeight="false" outlineLevel="0" collapsed="false">
      <c r="A101" s="23" t="n">
        <v>98</v>
      </c>
      <c r="B101" s="23" t="str">
        <f aca="false">IF(PLAYER!B101="","",PLAYER!B101)</f>
        <v/>
      </c>
      <c r="AY101" s="23"/>
      <c r="AZ101" s="23"/>
      <c r="BA101" s="23"/>
      <c r="BB101" s="23"/>
      <c r="BC101" s="23"/>
      <c r="BD101" s="23"/>
      <c r="BE101" s="23"/>
      <c r="BF101" s="23"/>
      <c r="BG101" s="23"/>
      <c r="BH101" s="23"/>
      <c r="BI101" s="23"/>
      <c r="BJ101" s="23"/>
      <c r="BK101" s="23"/>
      <c r="BL101" s="23"/>
      <c r="BM101" s="23"/>
      <c r="BN101" s="23"/>
      <c r="BO101" s="23"/>
      <c r="BP101" s="23"/>
      <c r="BQ101" s="23"/>
      <c r="BR101" s="23"/>
      <c r="BS101" s="23"/>
    </row>
    <row r="102" customFormat="false" ht="15" hidden="false" customHeight="false" outlineLevel="0" collapsed="false">
      <c r="A102" s="23" t="n">
        <v>99</v>
      </c>
      <c r="B102" s="23" t="str">
        <f aca="false">IF(PLAYER!B102="","",PLAYER!B102)</f>
        <v/>
      </c>
      <c r="AY102" s="23"/>
      <c r="AZ102" s="23"/>
      <c r="BA102" s="23"/>
      <c r="BB102" s="23"/>
      <c r="BC102" s="23"/>
      <c r="BD102" s="23"/>
      <c r="BE102" s="23"/>
      <c r="BF102" s="23"/>
      <c r="BG102" s="23"/>
      <c r="BH102" s="23"/>
      <c r="BI102" s="23"/>
      <c r="BJ102" s="23"/>
      <c r="BK102" s="23"/>
      <c r="BL102" s="23"/>
      <c r="BM102" s="23"/>
      <c r="BN102" s="23"/>
      <c r="BO102" s="23"/>
      <c r="BP102" s="23"/>
      <c r="BQ102" s="23"/>
      <c r="BR102" s="23"/>
      <c r="BS102" s="23"/>
    </row>
    <row r="103" customFormat="false" ht="15" hidden="false" customHeight="false" outlineLevel="0" collapsed="false">
      <c r="A103" s="23" t="n">
        <v>100</v>
      </c>
      <c r="B103" s="23" t="str">
        <f aca="false">IF(PLAYER!B103="","",PLAYER!B103)</f>
        <v/>
      </c>
      <c r="AY103" s="23"/>
      <c r="AZ103" s="23"/>
      <c r="BA103" s="23"/>
      <c r="BB103" s="23"/>
      <c r="BC103" s="23"/>
      <c r="BD103" s="23"/>
      <c r="BE103" s="23"/>
      <c r="BF103" s="23"/>
      <c r="BG103" s="23"/>
      <c r="BH103" s="23"/>
      <c r="BI103" s="23"/>
      <c r="BJ103" s="23"/>
      <c r="BK103" s="23"/>
      <c r="BL103" s="23"/>
      <c r="BM103" s="23"/>
      <c r="BN103" s="23"/>
      <c r="BO103" s="23"/>
      <c r="BP103" s="23"/>
      <c r="BQ103" s="23"/>
      <c r="BR103" s="23"/>
      <c r="BS103" s="23"/>
    </row>
    <row r="104" customFormat="false" ht="15" hidden="false" customHeight="false" outlineLevel="0" collapsed="false">
      <c r="A104" s="23" t="n">
        <v>101</v>
      </c>
      <c r="B104" s="23" t="str">
        <f aca="false">IF(PLAYER!B104="","",PLAYER!B104)</f>
        <v/>
      </c>
      <c r="AY104" s="23"/>
      <c r="AZ104" s="23"/>
      <c r="BA104" s="23"/>
      <c r="BB104" s="23"/>
      <c r="BC104" s="23"/>
      <c r="BD104" s="23"/>
      <c r="BE104" s="23"/>
      <c r="BF104" s="23"/>
      <c r="BG104" s="23"/>
      <c r="BH104" s="23"/>
      <c r="BI104" s="23"/>
      <c r="BJ104" s="23"/>
      <c r="BK104" s="23"/>
      <c r="BL104" s="23"/>
      <c r="BM104" s="23"/>
      <c r="BN104" s="23"/>
      <c r="BO104" s="23"/>
      <c r="BP104" s="23"/>
      <c r="BQ104" s="23"/>
      <c r="BR104" s="23"/>
      <c r="BS104" s="23"/>
    </row>
    <row r="105" customFormat="false" ht="15" hidden="false" customHeight="false" outlineLevel="0" collapsed="false">
      <c r="A105" s="23" t="n">
        <v>102</v>
      </c>
      <c r="B105" s="23" t="str">
        <f aca="false">IF(PLAYER!B105="","",PLAYER!B105)</f>
        <v/>
      </c>
      <c r="AY105" s="23"/>
      <c r="AZ105" s="23"/>
      <c r="BA105" s="23"/>
      <c r="BB105" s="23"/>
      <c r="BC105" s="23"/>
      <c r="BD105" s="23"/>
      <c r="BE105" s="23"/>
      <c r="BF105" s="23"/>
      <c r="BG105" s="23"/>
      <c r="BH105" s="23"/>
      <c r="BI105" s="23"/>
      <c r="BJ105" s="23"/>
      <c r="BK105" s="23"/>
      <c r="BL105" s="23"/>
      <c r="BM105" s="23"/>
      <c r="BN105" s="23"/>
      <c r="BO105" s="23"/>
      <c r="BP105" s="23"/>
      <c r="BQ105" s="23"/>
      <c r="BR105" s="23"/>
      <c r="BS105" s="23"/>
    </row>
    <row r="106" customFormat="false" ht="15" hidden="false" customHeight="false" outlineLevel="0" collapsed="false">
      <c r="A106" s="23" t="n">
        <v>103</v>
      </c>
      <c r="B106" s="23" t="str">
        <f aca="false">IF(PLAYER!B106="","",PLAYER!B106)</f>
        <v/>
      </c>
      <c r="AY106" s="23"/>
      <c r="AZ106" s="23"/>
      <c r="BA106" s="23"/>
      <c r="BB106" s="23"/>
      <c r="BC106" s="23"/>
      <c r="BD106" s="23"/>
      <c r="BE106" s="23"/>
      <c r="BF106" s="23"/>
      <c r="BG106" s="23"/>
      <c r="BH106" s="23"/>
      <c r="BI106" s="23"/>
      <c r="BJ106" s="23"/>
      <c r="BK106" s="23"/>
      <c r="BL106" s="23"/>
      <c r="BM106" s="23"/>
      <c r="BN106" s="23"/>
      <c r="BO106" s="23"/>
      <c r="BP106" s="23"/>
      <c r="BQ106" s="23"/>
      <c r="BR106" s="23"/>
      <c r="BS106" s="23"/>
    </row>
    <row r="107" customFormat="false" ht="15" hidden="false" customHeight="false" outlineLevel="0" collapsed="false">
      <c r="A107" s="23" t="n">
        <v>104</v>
      </c>
      <c r="B107" s="23" t="str">
        <f aca="false">IF(PLAYER!B107="","",PLAYER!B107)</f>
        <v/>
      </c>
      <c r="AY107" s="23"/>
      <c r="AZ107" s="23"/>
      <c r="BA107" s="23"/>
      <c r="BB107" s="23"/>
      <c r="BC107" s="23"/>
      <c r="BD107" s="23"/>
      <c r="BE107" s="23"/>
      <c r="BF107" s="23"/>
      <c r="BG107" s="23"/>
      <c r="BH107" s="23"/>
      <c r="BI107" s="23"/>
      <c r="BJ107" s="23"/>
      <c r="BK107" s="23"/>
      <c r="BL107" s="23"/>
      <c r="BM107" s="23"/>
      <c r="BN107" s="23"/>
      <c r="BO107" s="23"/>
      <c r="BP107" s="23"/>
      <c r="BQ107" s="23"/>
      <c r="BR107" s="23"/>
      <c r="BS107" s="23"/>
    </row>
    <row r="108" customFormat="false" ht="15" hidden="false" customHeight="false" outlineLevel="0" collapsed="false">
      <c r="A108" s="23" t="n">
        <v>105</v>
      </c>
      <c r="B108" s="23" t="str">
        <f aca="false">IF(PLAYER!B108="","",PLAYER!B108)</f>
        <v/>
      </c>
      <c r="AY108" s="23"/>
      <c r="AZ108" s="23"/>
      <c r="BA108" s="23"/>
      <c r="BB108" s="23"/>
      <c r="BC108" s="23"/>
      <c r="BD108" s="23"/>
      <c r="BE108" s="23"/>
      <c r="BF108" s="23"/>
      <c r="BG108" s="23"/>
      <c r="BH108" s="23"/>
      <c r="BI108" s="23"/>
      <c r="BJ108" s="23"/>
      <c r="BK108" s="23"/>
      <c r="BL108" s="23"/>
      <c r="BM108" s="23"/>
      <c r="BN108" s="23"/>
      <c r="BO108" s="23"/>
      <c r="BP108" s="23"/>
      <c r="BQ108" s="23"/>
      <c r="BR108" s="23"/>
      <c r="BS108" s="23"/>
    </row>
    <row r="109" customFormat="false" ht="15" hidden="false" customHeight="false" outlineLevel="0" collapsed="false">
      <c r="A109" s="23" t="n">
        <v>106</v>
      </c>
      <c r="B109" s="23" t="str">
        <f aca="false">IF(PLAYER!B109="","",PLAYER!B109)</f>
        <v/>
      </c>
      <c r="AY109" s="23"/>
      <c r="AZ109" s="23"/>
      <c r="BA109" s="23"/>
      <c r="BB109" s="23"/>
      <c r="BC109" s="23"/>
      <c r="BD109" s="23"/>
      <c r="BE109" s="23"/>
      <c r="BF109" s="23"/>
      <c r="BG109" s="23"/>
      <c r="BH109" s="23"/>
      <c r="BI109" s="23"/>
      <c r="BJ109" s="23"/>
      <c r="BK109" s="23"/>
      <c r="BL109" s="23"/>
      <c r="BM109" s="23"/>
      <c r="BN109" s="23"/>
      <c r="BO109" s="23"/>
      <c r="BP109" s="23"/>
      <c r="BQ109" s="23"/>
      <c r="BR109" s="23"/>
      <c r="BS109" s="23"/>
    </row>
    <row r="110" customFormat="false" ht="15" hidden="false" customHeight="false" outlineLevel="0" collapsed="false">
      <c r="A110" s="23" t="n">
        <v>107</v>
      </c>
      <c r="B110" s="23" t="str">
        <f aca="false">IF(PLAYER!B110="","",PLAYER!B110)</f>
        <v/>
      </c>
      <c r="AY110" s="23"/>
      <c r="AZ110" s="23"/>
      <c r="BA110" s="23"/>
      <c r="BB110" s="23"/>
      <c r="BC110" s="23"/>
      <c r="BD110" s="23"/>
      <c r="BE110" s="23"/>
      <c r="BF110" s="23"/>
      <c r="BG110" s="23"/>
      <c r="BH110" s="23"/>
      <c r="BI110" s="23"/>
      <c r="BJ110" s="23"/>
      <c r="BK110" s="23"/>
      <c r="BL110" s="23"/>
      <c r="BM110" s="23"/>
      <c r="BN110" s="23"/>
      <c r="BO110" s="23"/>
      <c r="BP110" s="23"/>
      <c r="BQ110" s="23"/>
      <c r="BR110" s="23"/>
      <c r="BS110" s="23"/>
    </row>
    <row r="111" customFormat="false" ht="15" hidden="false" customHeight="false" outlineLevel="0" collapsed="false">
      <c r="A111" s="23" t="n">
        <v>108</v>
      </c>
      <c r="B111" s="23" t="str">
        <f aca="false">IF(PLAYER!B111="","",PLAYER!B111)</f>
        <v/>
      </c>
      <c r="AY111" s="23"/>
      <c r="AZ111" s="23"/>
      <c r="BA111" s="23"/>
      <c r="BB111" s="23"/>
      <c r="BC111" s="23"/>
      <c r="BD111" s="23"/>
      <c r="BE111" s="23"/>
      <c r="BF111" s="23"/>
      <c r="BG111" s="23"/>
      <c r="BH111" s="23"/>
      <c r="BI111" s="23"/>
      <c r="BJ111" s="23"/>
      <c r="BK111" s="23"/>
      <c r="BL111" s="23"/>
      <c r="BM111" s="23"/>
      <c r="BN111" s="23"/>
      <c r="BO111" s="23"/>
      <c r="BP111" s="23"/>
      <c r="BQ111" s="23"/>
      <c r="BR111" s="23"/>
      <c r="BS111" s="23"/>
    </row>
    <row r="112" customFormat="false" ht="15" hidden="false" customHeight="false" outlineLevel="0" collapsed="false">
      <c r="A112" s="23" t="n">
        <v>109</v>
      </c>
      <c r="B112" s="23" t="str">
        <f aca="false">IF(PLAYER!B112="","",PLAYER!B112)</f>
        <v/>
      </c>
      <c r="AY112" s="23"/>
      <c r="AZ112" s="23"/>
      <c r="BA112" s="23"/>
      <c r="BB112" s="23"/>
      <c r="BC112" s="23"/>
      <c r="BD112" s="23"/>
      <c r="BE112" s="23"/>
      <c r="BF112" s="23"/>
      <c r="BG112" s="23"/>
      <c r="BH112" s="23"/>
      <c r="BI112" s="23"/>
      <c r="BJ112" s="23"/>
      <c r="BK112" s="23"/>
      <c r="BL112" s="23"/>
      <c r="BM112" s="23"/>
      <c r="BN112" s="23"/>
      <c r="BO112" s="23"/>
      <c r="BP112" s="23"/>
      <c r="BQ112" s="23"/>
      <c r="BR112" s="23"/>
      <c r="BS112" s="23"/>
    </row>
    <row r="113" customFormat="false" ht="15" hidden="false" customHeight="false" outlineLevel="0" collapsed="false">
      <c r="A113" s="23" t="n">
        <v>110</v>
      </c>
      <c r="B113" s="23" t="str">
        <f aca="false">IF(PLAYER!B113="","",PLAYER!B113)</f>
        <v/>
      </c>
      <c r="AY113" s="23"/>
      <c r="AZ113" s="23"/>
      <c r="BA113" s="23"/>
      <c r="BB113" s="23"/>
      <c r="BC113" s="23"/>
      <c r="BD113" s="23"/>
      <c r="BE113" s="23"/>
      <c r="BF113" s="23"/>
      <c r="BG113" s="23"/>
      <c r="BH113" s="23"/>
      <c r="BI113" s="23"/>
      <c r="BJ113" s="23"/>
      <c r="BK113" s="23"/>
      <c r="BL113" s="23"/>
      <c r="BM113" s="23"/>
      <c r="BN113" s="23"/>
      <c r="BO113" s="23"/>
      <c r="BP113" s="23"/>
      <c r="BQ113" s="23"/>
      <c r="BR113" s="23"/>
      <c r="BS113" s="23"/>
    </row>
    <row r="114" customFormat="false" ht="15" hidden="false" customHeight="false" outlineLevel="0" collapsed="false">
      <c r="A114" s="23" t="n">
        <v>111</v>
      </c>
      <c r="B114" s="23" t="str">
        <f aca="false">IF(PLAYER!B114="","",PLAYER!B114)</f>
        <v/>
      </c>
      <c r="AY114" s="23"/>
      <c r="AZ114" s="23"/>
      <c r="BA114" s="23"/>
      <c r="BB114" s="23"/>
      <c r="BC114" s="23"/>
      <c r="BD114" s="23"/>
      <c r="BE114" s="23"/>
      <c r="BF114" s="23"/>
      <c r="BG114" s="23"/>
      <c r="BH114" s="23"/>
      <c r="BI114" s="23"/>
      <c r="BJ114" s="23"/>
      <c r="BK114" s="23"/>
      <c r="BL114" s="23"/>
      <c r="BM114" s="23"/>
      <c r="BN114" s="23"/>
      <c r="BO114" s="23"/>
      <c r="BP114" s="23"/>
      <c r="BQ114" s="23"/>
      <c r="BR114" s="23"/>
      <c r="BS114" s="23"/>
    </row>
    <row r="115" customFormat="false" ht="15" hidden="false" customHeight="false" outlineLevel="0" collapsed="false">
      <c r="A115" s="23" t="n">
        <v>112</v>
      </c>
      <c r="B115" s="23" t="str">
        <f aca="false">IF(PLAYER!B115="","",PLAYER!B115)</f>
        <v/>
      </c>
      <c r="AY115" s="23"/>
      <c r="AZ115" s="23"/>
      <c r="BA115" s="23"/>
      <c r="BB115" s="23"/>
      <c r="BC115" s="23"/>
      <c r="BD115" s="23"/>
      <c r="BE115" s="23"/>
      <c r="BF115" s="23"/>
      <c r="BG115" s="23"/>
      <c r="BH115" s="23"/>
      <c r="BI115" s="23"/>
      <c r="BJ115" s="23"/>
      <c r="BK115" s="23"/>
      <c r="BL115" s="23"/>
      <c r="BM115" s="23"/>
      <c r="BN115" s="23"/>
      <c r="BO115" s="23"/>
      <c r="BP115" s="23"/>
      <c r="BQ115" s="23"/>
      <c r="BR115" s="23"/>
      <c r="BS115" s="23"/>
    </row>
    <row r="116" customFormat="false" ht="15" hidden="false" customHeight="false" outlineLevel="0" collapsed="false">
      <c r="A116" s="23" t="n">
        <v>113</v>
      </c>
      <c r="B116" s="23" t="str">
        <f aca="false">IF(PLAYER!B116="","",PLAYER!B116)</f>
        <v/>
      </c>
      <c r="AY116" s="23"/>
      <c r="AZ116" s="23"/>
      <c r="BA116" s="23"/>
      <c r="BB116" s="23"/>
      <c r="BC116" s="23"/>
      <c r="BD116" s="23"/>
      <c r="BE116" s="23"/>
      <c r="BF116" s="23"/>
      <c r="BG116" s="23"/>
      <c r="BH116" s="23"/>
      <c r="BI116" s="23"/>
      <c r="BJ116" s="23"/>
      <c r="BK116" s="23"/>
      <c r="BL116" s="23"/>
      <c r="BM116" s="23"/>
      <c r="BN116" s="23"/>
      <c r="BO116" s="23"/>
      <c r="BP116" s="23"/>
      <c r="BQ116" s="23"/>
      <c r="BR116" s="23"/>
      <c r="BS116" s="23"/>
    </row>
    <row r="117" customFormat="false" ht="15" hidden="false" customHeight="false" outlineLevel="0" collapsed="false">
      <c r="A117" s="23" t="n">
        <v>114</v>
      </c>
      <c r="B117" s="23" t="str">
        <f aca="false">IF(PLAYER!B117="","",PLAYER!B117)</f>
        <v/>
      </c>
      <c r="AY117" s="23"/>
      <c r="AZ117" s="23"/>
      <c r="BA117" s="23"/>
      <c r="BB117" s="23"/>
      <c r="BC117" s="23"/>
      <c r="BD117" s="23"/>
      <c r="BE117" s="23"/>
      <c r="BF117" s="23"/>
      <c r="BG117" s="23"/>
      <c r="BH117" s="23"/>
      <c r="BI117" s="23"/>
      <c r="BJ117" s="23"/>
      <c r="BK117" s="23"/>
      <c r="BL117" s="23"/>
      <c r="BM117" s="23"/>
      <c r="BN117" s="23"/>
      <c r="BO117" s="23"/>
      <c r="BP117" s="23"/>
      <c r="BQ117" s="23"/>
      <c r="BR117" s="23"/>
      <c r="BS117" s="23"/>
    </row>
    <row r="118" customFormat="false" ht="15" hidden="false" customHeight="false" outlineLevel="0" collapsed="false">
      <c r="A118" s="23" t="n">
        <v>115</v>
      </c>
      <c r="B118" s="23" t="str">
        <f aca="false">IF(PLAYER!B118="","",PLAYER!B118)</f>
        <v/>
      </c>
      <c r="AY118" s="23"/>
      <c r="AZ118" s="23"/>
      <c r="BA118" s="23"/>
      <c r="BB118" s="23"/>
      <c r="BC118" s="23"/>
      <c r="BD118" s="23"/>
      <c r="BE118" s="23"/>
      <c r="BF118" s="23"/>
      <c r="BG118" s="23"/>
      <c r="BH118" s="23"/>
      <c r="BI118" s="23"/>
      <c r="BJ118" s="23"/>
      <c r="BK118" s="23"/>
      <c r="BL118" s="23"/>
      <c r="BM118" s="23"/>
      <c r="BN118" s="23"/>
      <c r="BO118" s="23"/>
      <c r="BP118" s="23"/>
      <c r="BQ118" s="23"/>
      <c r="BR118" s="23"/>
      <c r="BS118" s="23"/>
    </row>
    <row r="119" customFormat="false" ht="15" hidden="false" customHeight="false" outlineLevel="0" collapsed="false">
      <c r="A119" s="23" t="n">
        <v>116</v>
      </c>
      <c r="B119" s="23" t="str">
        <f aca="false">IF(PLAYER!B119="","",PLAYER!B119)</f>
        <v/>
      </c>
      <c r="AY119" s="23"/>
      <c r="AZ119" s="23"/>
      <c r="BA119" s="23"/>
      <c r="BB119" s="23"/>
      <c r="BC119" s="23"/>
      <c r="BD119" s="23"/>
      <c r="BE119" s="23"/>
      <c r="BF119" s="23"/>
      <c r="BG119" s="23"/>
      <c r="BH119" s="23"/>
      <c r="BI119" s="23"/>
      <c r="BJ119" s="23"/>
      <c r="BK119" s="23"/>
      <c r="BL119" s="23"/>
      <c r="BM119" s="23"/>
      <c r="BN119" s="23"/>
      <c r="BO119" s="23"/>
      <c r="BP119" s="23"/>
      <c r="BQ119" s="23"/>
      <c r="BR119" s="23"/>
      <c r="BS119" s="23"/>
    </row>
    <row r="120" customFormat="false" ht="15" hidden="false" customHeight="false" outlineLevel="0" collapsed="false">
      <c r="A120" s="23" t="n">
        <v>117</v>
      </c>
      <c r="B120" s="23" t="str">
        <f aca="false">IF(PLAYER!B120="","",PLAYER!B120)</f>
        <v/>
      </c>
      <c r="AY120" s="23"/>
      <c r="AZ120" s="23"/>
      <c r="BA120" s="23"/>
      <c r="BB120" s="23"/>
      <c r="BC120" s="23"/>
      <c r="BD120" s="23"/>
      <c r="BE120" s="23"/>
      <c r="BF120" s="23"/>
      <c r="BG120" s="23"/>
      <c r="BH120" s="23"/>
      <c r="BI120" s="23"/>
      <c r="BJ120" s="23"/>
      <c r="BK120" s="23"/>
      <c r="BL120" s="23"/>
      <c r="BM120" s="23"/>
      <c r="BN120" s="23"/>
      <c r="BO120" s="23"/>
      <c r="BP120" s="23"/>
      <c r="BQ120" s="23"/>
      <c r="BR120" s="23"/>
      <c r="BS120" s="23"/>
    </row>
    <row r="121" customFormat="false" ht="15" hidden="false" customHeight="false" outlineLevel="0" collapsed="false">
      <c r="A121" s="23" t="n">
        <v>118</v>
      </c>
      <c r="B121" s="23" t="str">
        <f aca="false">IF(PLAYER!B121="","",PLAYER!B121)</f>
        <v/>
      </c>
      <c r="AY121" s="23"/>
      <c r="AZ121" s="23"/>
      <c r="BA121" s="23"/>
      <c r="BB121" s="23"/>
      <c r="BC121" s="23"/>
      <c r="BD121" s="23"/>
      <c r="BE121" s="23"/>
      <c r="BF121" s="23"/>
      <c r="BG121" s="23"/>
      <c r="BH121" s="23"/>
      <c r="BI121" s="23"/>
      <c r="BJ121" s="23"/>
      <c r="BK121" s="23"/>
      <c r="BL121" s="23"/>
      <c r="BM121" s="23"/>
      <c r="BN121" s="23"/>
      <c r="BO121" s="23"/>
      <c r="BP121" s="23"/>
      <c r="BQ121" s="23"/>
      <c r="BR121" s="23"/>
      <c r="BS121" s="23"/>
    </row>
    <row r="122" customFormat="false" ht="15" hidden="false" customHeight="false" outlineLevel="0" collapsed="false">
      <c r="A122" s="23" t="n">
        <v>119</v>
      </c>
      <c r="B122" s="23" t="str">
        <f aca="false">IF(PLAYER!B122="","",PLAYER!B122)</f>
        <v/>
      </c>
      <c r="AY122" s="23"/>
      <c r="AZ122" s="23"/>
      <c r="BA122" s="23"/>
      <c r="BB122" s="23"/>
      <c r="BC122" s="23"/>
      <c r="BD122" s="23"/>
      <c r="BE122" s="23"/>
      <c r="BF122" s="23"/>
      <c r="BG122" s="23"/>
      <c r="BH122" s="23"/>
      <c r="BI122" s="23"/>
      <c r="BJ122" s="23"/>
      <c r="BK122" s="23"/>
      <c r="BL122" s="23"/>
      <c r="BM122" s="23"/>
      <c r="BN122" s="23"/>
      <c r="BO122" s="23"/>
      <c r="BP122" s="23"/>
      <c r="BQ122" s="23"/>
      <c r="BR122" s="23"/>
      <c r="BS122" s="23"/>
    </row>
    <row r="123" customFormat="false" ht="15" hidden="false" customHeight="false" outlineLevel="0" collapsed="false">
      <c r="A123" s="23" t="n">
        <v>120</v>
      </c>
      <c r="B123" s="23" t="str">
        <f aca="false">IF(PLAYER!B123="","",PLAYER!B123)</f>
        <v/>
      </c>
      <c r="AY123" s="23"/>
      <c r="AZ123" s="23"/>
      <c r="BA123" s="23"/>
      <c r="BB123" s="23"/>
      <c r="BC123" s="23"/>
      <c r="BD123" s="23"/>
      <c r="BE123" s="23"/>
      <c r="BF123" s="23"/>
      <c r="BG123" s="23"/>
      <c r="BH123" s="23"/>
      <c r="BI123" s="23"/>
      <c r="BJ123" s="23"/>
      <c r="BK123" s="23"/>
      <c r="BL123" s="23"/>
      <c r="BM123" s="23"/>
      <c r="BN123" s="23"/>
      <c r="BO123" s="23"/>
      <c r="BP123" s="23"/>
      <c r="BQ123" s="23"/>
      <c r="BR123" s="23"/>
      <c r="BS123" s="23"/>
    </row>
    <row r="124" customFormat="false" ht="15" hidden="false" customHeight="false" outlineLevel="0" collapsed="false">
      <c r="A124" s="23" t="n">
        <v>121</v>
      </c>
      <c r="B124" s="23" t="str">
        <f aca="false">IF(PLAYER!B124="","",PLAYER!B124)</f>
        <v/>
      </c>
      <c r="AY124" s="23"/>
      <c r="AZ124" s="23"/>
      <c r="BA124" s="23"/>
      <c r="BB124" s="23"/>
      <c r="BC124" s="23"/>
      <c r="BD124" s="23"/>
      <c r="BE124" s="23"/>
      <c r="BF124" s="23"/>
      <c r="BG124" s="23"/>
      <c r="BH124" s="23"/>
      <c r="BI124" s="23"/>
      <c r="BJ124" s="23"/>
      <c r="BK124" s="23"/>
      <c r="BL124" s="23"/>
      <c r="BM124" s="23"/>
      <c r="BN124" s="23"/>
      <c r="BO124" s="23"/>
      <c r="BP124" s="23"/>
      <c r="BQ124" s="23"/>
      <c r="BR124" s="23"/>
      <c r="BS124" s="23"/>
    </row>
    <row r="125" customFormat="false" ht="15" hidden="false" customHeight="false" outlineLevel="0" collapsed="false">
      <c r="A125" s="23" t="n">
        <v>122</v>
      </c>
      <c r="B125" s="23" t="str">
        <f aca="false">IF(PLAYER!B125="","",PLAYER!B125)</f>
        <v/>
      </c>
      <c r="AY125" s="23"/>
      <c r="AZ125" s="23"/>
      <c r="BA125" s="23"/>
      <c r="BB125" s="23"/>
      <c r="BC125" s="23"/>
      <c r="BD125" s="23"/>
      <c r="BE125" s="23"/>
      <c r="BF125" s="23"/>
      <c r="BG125" s="23"/>
      <c r="BH125" s="23"/>
      <c r="BI125" s="23"/>
      <c r="BJ125" s="23"/>
      <c r="BK125" s="23"/>
      <c r="BL125" s="23"/>
      <c r="BM125" s="23"/>
      <c r="BN125" s="23"/>
      <c r="BO125" s="23"/>
      <c r="BP125" s="23"/>
      <c r="BQ125" s="23"/>
      <c r="BR125" s="23"/>
      <c r="BS125" s="23"/>
    </row>
    <row r="126" customFormat="false" ht="15" hidden="false" customHeight="false" outlineLevel="0" collapsed="false">
      <c r="A126" s="23" t="n">
        <v>123</v>
      </c>
      <c r="B126" s="23" t="str">
        <f aca="false">IF(PLAYER!B126="","",PLAYER!B126)</f>
        <v/>
      </c>
      <c r="AY126" s="23"/>
      <c r="AZ126" s="23"/>
      <c r="BA126" s="23"/>
      <c r="BB126" s="23"/>
      <c r="BC126" s="23"/>
      <c r="BD126" s="23"/>
      <c r="BE126" s="23"/>
      <c r="BF126" s="23"/>
      <c r="BG126" s="23"/>
      <c r="BH126" s="23"/>
      <c r="BI126" s="23"/>
      <c r="BJ126" s="23"/>
      <c r="BK126" s="23"/>
      <c r="BL126" s="23"/>
      <c r="BM126" s="23"/>
      <c r="BN126" s="23"/>
      <c r="BO126" s="23"/>
      <c r="BP126" s="23"/>
      <c r="BQ126" s="23"/>
      <c r="BR126" s="23"/>
      <c r="BS126" s="23"/>
    </row>
    <row r="127" customFormat="false" ht="15" hidden="false" customHeight="false" outlineLevel="0" collapsed="false">
      <c r="A127" s="23" t="n">
        <v>124</v>
      </c>
      <c r="B127" s="23" t="str">
        <f aca="false">IF(PLAYER!B127="","",PLAYER!B127)</f>
        <v/>
      </c>
      <c r="AY127" s="23"/>
      <c r="AZ127" s="23"/>
      <c r="BA127" s="23"/>
      <c r="BB127" s="23"/>
      <c r="BC127" s="23"/>
      <c r="BD127" s="23"/>
      <c r="BE127" s="23"/>
      <c r="BF127" s="23"/>
      <c r="BG127" s="23"/>
      <c r="BH127" s="23"/>
      <c r="BI127" s="23"/>
      <c r="BJ127" s="23"/>
      <c r="BK127" s="23"/>
      <c r="BL127" s="23"/>
      <c r="BM127" s="23"/>
      <c r="BN127" s="23"/>
      <c r="BO127" s="23"/>
      <c r="BP127" s="23"/>
      <c r="BQ127" s="23"/>
      <c r="BR127" s="23"/>
      <c r="BS127" s="23"/>
    </row>
    <row r="128" customFormat="false" ht="15" hidden="false" customHeight="false" outlineLevel="0" collapsed="false">
      <c r="A128" s="23" t="n">
        <v>125</v>
      </c>
      <c r="B128" s="23" t="str">
        <f aca="false">IF(PLAYER!B128="","",PLAYER!B128)</f>
        <v/>
      </c>
      <c r="AY128" s="23"/>
      <c r="AZ128" s="23"/>
      <c r="BA128" s="23"/>
      <c r="BB128" s="23"/>
      <c r="BC128" s="23"/>
      <c r="BD128" s="23"/>
      <c r="BE128" s="23"/>
      <c r="BF128" s="23"/>
      <c r="BG128" s="23"/>
      <c r="BH128" s="23"/>
      <c r="BI128" s="23"/>
      <c r="BJ128" s="23"/>
      <c r="BK128" s="23"/>
      <c r="BL128" s="23"/>
      <c r="BM128" s="23"/>
      <c r="BN128" s="23"/>
      <c r="BO128" s="23"/>
      <c r="BP128" s="23"/>
      <c r="BQ128" s="23"/>
      <c r="BR128" s="23"/>
      <c r="BS128" s="23"/>
    </row>
    <row r="129" customFormat="false" ht="15" hidden="false" customHeight="false" outlineLevel="0" collapsed="false">
      <c r="A129" s="23" t="n">
        <v>126</v>
      </c>
      <c r="B129" s="23" t="str">
        <f aca="false">IF(PLAYER!B129="","",PLAYER!B129)</f>
        <v/>
      </c>
      <c r="AY129" s="23"/>
      <c r="AZ129" s="23"/>
      <c r="BA129" s="23"/>
      <c r="BB129" s="23"/>
      <c r="BC129" s="23"/>
      <c r="BD129" s="23"/>
      <c r="BE129" s="23"/>
      <c r="BF129" s="23"/>
      <c r="BG129" s="23"/>
      <c r="BH129" s="23"/>
      <c r="BI129" s="23"/>
      <c r="BJ129" s="23"/>
      <c r="BK129" s="23"/>
      <c r="BL129" s="23"/>
      <c r="BM129" s="23"/>
      <c r="BN129" s="23"/>
      <c r="BO129" s="23"/>
      <c r="BP129" s="23"/>
      <c r="BQ129" s="23"/>
      <c r="BR129" s="23"/>
      <c r="BS129" s="23"/>
    </row>
    <row r="130" customFormat="false" ht="15" hidden="false" customHeight="false" outlineLevel="0" collapsed="false">
      <c r="A130" s="23" t="n">
        <v>127</v>
      </c>
      <c r="B130" s="23" t="str">
        <f aca="false">IF(PLAYER!B130="","",PLAYER!B130)</f>
        <v/>
      </c>
      <c r="AY130" s="23"/>
      <c r="AZ130" s="23"/>
      <c r="BA130" s="23"/>
      <c r="BB130" s="23"/>
      <c r="BC130" s="23"/>
      <c r="BD130" s="23"/>
      <c r="BE130" s="23"/>
      <c r="BF130" s="23"/>
      <c r="BG130" s="23"/>
      <c r="BH130" s="23"/>
      <c r="BI130" s="23"/>
      <c r="BJ130" s="23"/>
      <c r="BK130" s="23"/>
      <c r="BL130" s="23"/>
      <c r="BM130" s="23"/>
      <c r="BN130" s="23"/>
      <c r="BO130" s="23"/>
      <c r="BP130" s="23"/>
      <c r="BQ130" s="23"/>
      <c r="BR130" s="23"/>
      <c r="BS130" s="23"/>
    </row>
    <row r="131" customFormat="false" ht="15" hidden="false" customHeight="false" outlineLevel="0" collapsed="false">
      <c r="A131" s="23" t="n">
        <v>128</v>
      </c>
      <c r="B131" s="23" t="str">
        <f aca="false">IF(PLAYER!B131="","",PLAYER!B131)</f>
        <v/>
      </c>
      <c r="AY131" s="23"/>
      <c r="AZ131" s="23"/>
      <c r="BA131" s="23"/>
      <c r="BB131" s="23"/>
      <c r="BC131" s="23"/>
      <c r="BD131" s="23"/>
      <c r="BE131" s="23"/>
      <c r="BF131" s="23"/>
      <c r="BG131" s="23"/>
      <c r="BH131" s="23"/>
      <c r="BI131" s="23"/>
      <c r="BJ131" s="23"/>
      <c r="BK131" s="23"/>
      <c r="BL131" s="23"/>
      <c r="BM131" s="23"/>
      <c r="BN131" s="23"/>
      <c r="BO131" s="23"/>
      <c r="BP131" s="23"/>
      <c r="BQ131" s="23"/>
      <c r="BR131" s="23"/>
      <c r="BS131" s="23"/>
    </row>
    <row r="132" customFormat="false" ht="15" hidden="false" customHeight="false" outlineLevel="0" collapsed="false">
      <c r="A132" s="23" t="n">
        <v>129</v>
      </c>
      <c r="B132" s="23" t="str">
        <f aca="false">IF(PLAYER!B132="","",PLAYER!B132)</f>
        <v/>
      </c>
      <c r="AY132" s="23"/>
      <c r="AZ132" s="23"/>
      <c r="BA132" s="23"/>
      <c r="BB132" s="23"/>
      <c r="BC132" s="23"/>
      <c r="BD132" s="23"/>
      <c r="BE132" s="23"/>
      <c r="BF132" s="23"/>
      <c r="BG132" s="23"/>
      <c r="BH132" s="23"/>
      <c r="BI132" s="23"/>
      <c r="BJ132" s="23"/>
      <c r="BK132" s="23"/>
      <c r="BL132" s="23"/>
      <c r="BM132" s="23"/>
      <c r="BN132" s="23"/>
      <c r="BO132" s="23"/>
      <c r="BP132" s="23"/>
      <c r="BQ132" s="23"/>
      <c r="BR132" s="23"/>
      <c r="BS132" s="23"/>
    </row>
    <row r="133" customFormat="false" ht="15" hidden="false" customHeight="false" outlineLevel="0" collapsed="false">
      <c r="A133" s="23" t="n">
        <v>130</v>
      </c>
      <c r="B133" s="23" t="str">
        <f aca="false">IF(PLAYER!B133="","",PLAYER!B133)</f>
        <v/>
      </c>
      <c r="AY133" s="23"/>
      <c r="AZ133" s="23"/>
      <c r="BA133" s="23"/>
      <c r="BB133" s="23"/>
      <c r="BC133" s="23"/>
      <c r="BD133" s="23"/>
      <c r="BE133" s="23"/>
      <c r="BF133" s="23"/>
      <c r="BG133" s="23"/>
      <c r="BH133" s="23"/>
      <c r="BI133" s="23"/>
      <c r="BJ133" s="23"/>
      <c r="BK133" s="23"/>
      <c r="BL133" s="23"/>
      <c r="BM133" s="23"/>
      <c r="BN133" s="23"/>
      <c r="BO133" s="23"/>
      <c r="BP133" s="23"/>
      <c r="BQ133" s="23"/>
      <c r="BR133" s="23"/>
      <c r="BS133" s="23"/>
    </row>
    <row r="134" customFormat="false" ht="15" hidden="false" customHeight="false" outlineLevel="0" collapsed="false">
      <c r="A134" s="23" t="n">
        <v>131</v>
      </c>
      <c r="B134" s="23" t="str">
        <f aca="false">IF(PLAYER!B134="","",PLAYER!B134)</f>
        <v/>
      </c>
      <c r="AY134" s="23"/>
      <c r="AZ134" s="23"/>
      <c r="BA134" s="23"/>
      <c r="BB134" s="23"/>
      <c r="BC134" s="23"/>
      <c r="BD134" s="23"/>
      <c r="BE134" s="23"/>
      <c r="BF134" s="23"/>
      <c r="BG134" s="23"/>
      <c r="BH134" s="23"/>
      <c r="BI134" s="23"/>
      <c r="BJ134" s="23"/>
      <c r="BK134" s="23"/>
      <c r="BL134" s="23"/>
      <c r="BM134" s="23"/>
      <c r="BN134" s="23"/>
      <c r="BO134" s="23"/>
      <c r="BP134" s="23"/>
      <c r="BQ134" s="23"/>
      <c r="BR134" s="23"/>
      <c r="BS134" s="23"/>
    </row>
    <row r="135" customFormat="false" ht="15" hidden="false" customHeight="false" outlineLevel="0" collapsed="false">
      <c r="A135" s="23" t="n">
        <v>132</v>
      </c>
      <c r="B135" s="23" t="str">
        <f aca="false">IF(PLAYER!B135="","",PLAYER!B135)</f>
        <v/>
      </c>
      <c r="AY135" s="23"/>
      <c r="AZ135" s="23"/>
      <c r="BA135" s="23"/>
      <c r="BB135" s="23"/>
      <c r="BC135" s="23"/>
      <c r="BD135" s="23"/>
      <c r="BE135" s="23"/>
      <c r="BF135" s="23"/>
      <c r="BG135" s="23"/>
      <c r="BH135" s="23"/>
      <c r="BI135" s="23"/>
      <c r="BJ135" s="23"/>
      <c r="BK135" s="23"/>
      <c r="BL135" s="23"/>
      <c r="BM135" s="23"/>
      <c r="BN135" s="23"/>
      <c r="BO135" s="23"/>
      <c r="BP135" s="23"/>
      <c r="BQ135" s="23"/>
      <c r="BR135" s="23"/>
      <c r="BS135" s="23"/>
    </row>
    <row r="136" customFormat="false" ht="15" hidden="false" customHeight="false" outlineLevel="0" collapsed="false">
      <c r="A136" s="23" t="n">
        <v>133</v>
      </c>
      <c r="B136" s="23" t="str">
        <f aca="false">IF(PLAYER!B136="","",PLAYER!B136)</f>
        <v/>
      </c>
      <c r="AY136" s="23"/>
      <c r="AZ136" s="23"/>
      <c r="BA136" s="23"/>
      <c r="BB136" s="23"/>
      <c r="BC136" s="23"/>
      <c r="BD136" s="23"/>
      <c r="BE136" s="23"/>
      <c r="BF136" s="23"/>
      <c r="BG136" s="23"/>
      <c r="BH136" s="23"/>
      <c r="BI136" s="23"/>
      <c r="BJ136" s="23"/>
      <c r="BK136" s="23"/>
      <c r="BL136" s="23"/>
      <c r="BM136" s="23"/>
      <c r="BN136" s="23"/>
      <c r="BO136" s="23"/>
      <c r="BP136" s="23"/>
      <c r="BQ136" s="23"/>
      <c r="BR136" s="23"/>
      <c r="BS136" s="23"/>
    </row>
    <row r="137" customFormat="false" ht="15" hidden="false" customHeight="false" outlineLevel="0" collapsed="false">
      <c r="A137" s="23" t="n">
        <v>134</v>
      </c>
      <c r="B137" s="23" t="str">
        <f aca="false">IF(PLAYER!B137="","",PLAYER!B137)</f>
        <v/>
      </c>
      <c r="AY137" s="23"/>
      <c r="AZ137" s="23"/>
      <c r="BA137" s="23"/>
      <c r="BB137" s="23"/>
      <c r="BC137" s="23"/>
      <c r="BD137" s="23"/>
      <c r="BE137" s="23"/>
      <c r="BF137" s="23"/>
      <c r="BG137" s="23"/>
      <c r="BH137" s="23"/>
      <c r="BI137" s="23"/>
      <c r="BJ137" s="23"/>
      <c r="BK137" s="23"/>
      <c r="BL137" s="23"/>
      <c r="BM137" s="23"/>
      <c r="BN137" s="23"/>
      <c r="BO137" s="23"/>
      <c r="BP137" s="23"/>
      <c r="BQ137" s="23"/>
      <c r="BR137" s="23"/>
      <c r="BS137" s="23"/>
    </row>
    <row r="138" customFormat="false" ht="15" hidden="false" customHeight="false" outlineLevel="0" collapsed="false">
      <c r="A138" s="23" t="n">
        <v>135</v>
      </c>
      <c r="B138" s="23" t="str">
        <f aca="false">IF(PLAYER!B138="","",PLAYER!B138)</f>
        <v/>
      </c>
      <c r="AY138" s="23"/>
      <c r="AZ138" s="23"/>
      <c r="BA138" s="23"/>
      <c r="BB138" s="23"/>
      <c r="BC138" s="23"/>
      <c r="BD138" s="23"/>
      <c r="BE138" s="23"/>
      <c r="BF138" s="23"/>
      <c r="BG138" s="23"/>
      <c r="BH138" s="23"/>
      <c r="BI138" s="23"/>
      <c r="BJ138" s="23"/>
      <c r="BK138" s="23"/>
      <c r="BL138" s="23"/>
      <c r="BM138" s="23"/>
      <c r="BN138" s="23"/>
      <c r="BO138" s="23"/>
      <c r="BP138" s="23"/>
      <c r="BQ138" s="23"/>
      <c r="BR138" s="23"/>
      <c r="BS138" s="23"/>
    </row>
    <row r="139" customFormat="false" ht="15" hidden="false" customHeight="false" outlineLevel="0" collapsed="false">
      <c r="A139" s="23" t="n">
        <v>136</v>
      </c>
      <c r="B139" s="23" t="str">
        <f aca="false">IF(PLAYER!B139="","",PLAYER!B139)</f>
        <v/>
      </c>
      <c r="AY139" s="23"/>
      <c r="AZ139" s="23"/>
      <c r="BA139" s="23"/>
      <c r="BB139" s="23"/>
      <c r="BC139" s="23"/>
      <c r="BD139" s="23"/>
      <c r="BE139" s="23"/>
      <c r="BF139" s="23"/>
      <c r="BG139" s="23"/>
      <c r="BH139" s="23"/>
      <c r="BI139" s="23"/>
      <c r="BJ139" s="23"/>
      <c r="BK139" s="23"/>
      <c r="BL139" s="23"/>
      <c r="BM139" s="23"/>
      <c r="BN139" s="23"/>
      <c r="BO139" s="23"/>
      <c r="BP139" s="23"/>
      <c r="BQ139" s="23"/>
      <c r="BR139" s="23"/>
      <c r="BS139" s="23"/>
    </row>
    <row r="140" customFormat="false" ht="15" hidden="false" customHeight="false" outlineLevel="0" collapsed="false">
      <c r="A140" s="23" t="n">
        <v>137</v>
      </c>
      <c r="B140" s="23" t="str">
        <f aca="false">IF(PLAYER!B140="","",PLAYER!B140)</f>
        <v/>
      </c>
      <c r="AY140" s="23"/>
      <c r="AZ140" s="23"/>
      <c r="BA140" s="23"/>
      <c r="BB140" s="23"/>
      <c r="BC140" s="23"/>
      <c r="BD140" s="23"/>
      <c r="BE140" s="23"/>
      <c r="BF140" s="23"/>
      <c r="BG140" s="23"/>
      <c r="BH140" s="23"/>
      <c r="BI140" s="23"/>
      <c r="BJ140" s="23"/>
      <c r="BK140" s="23"/>
      <c r="BL140" s="23"/>
      <c r="BM140" s="23"/>
      <c r="BN140" s="23"/>
      <c r="BO140" s="23"/>
      <c r="BP140" s="23"/>
      <c r="BQ140" s="23"/>
      <c r="BR140" s="23"/>
      <c r="BS140" s="23"/>
    </row>
    <row r="141" customFormat="false" ht="15" hidden="false" customHeight="false" outlineLevel="0" collapsed="false">
      <c r="A141" s="23" t="n">
        <v>138</v>
      </c>
      <c r="B141" s="23" t="str">
        <f aca="false">IF(PLAYER!B141="","",PLAYER!B141)</f>
        <v/>
      </c>
      <c r="AY141" s="23"/>
      <c r="AZ141" s="23"/>
      <c r="BA141" s="23"/>
      <c r="BB141" s="23"/>
      <c r="BC141" s="23"/>
      <c r="BD141" s="23"/>
      <c r="BE141" s="23"/>
      <c r="BF141" s="23"/>
      <c r="BG141" s="23"/>
      <c r="BH141" s="23"/>
      <c r="BI141" s="23"/>
      <c r="BJ141" s="23"/>
      <c r="BK141" s="23"/>
      <c r="BL141" s="23"/>
      <c r="BM141" s="23"/>
      <c r="BN141" s="23"/>
      <c r="BO141" s="23"/>
      <c r="BP141" s="23"/>
      <c r="BQ141" s="23"/>
      <c r="BR141" s="23"/>
      <c r="BS141" s="23"/>
    </row>
    <row r="142" customFormat="false" ht="15" hidden="false" customHeight="false" outlineLevel="0" collapsed="false">
      <c r="A142" s="23" t="n">
        <v>139</v>
      </c>
      <c r="B142" s="23" t="str">
        <f aca="false">IF(PLAYER!B142="","",PLAYER!B142)</f>
        <v/>
      </c>
      <c r="AY142" s="23"/>
      <c r="AZ142" s="23"/>
      <c r="BA142" s="23"/>
      <c r="BB142" s="23"/>
      <c r="BC142" s="23"/>
      <c r="BD142" s="23"/>
      <c r="BE142" s="23"/>
      <c r="BF142" s="23"/>
      <c r="BG142" s="23"/>
      <c r="BH142" s="23"/>
      <c r="BI142" s="23"/>
      <c r="BJ142" s="23"/>
      <c r="BK142" s="23"/>
      <c r="BL142" s="23"/>
      <c r="BM142" s="23"/>
      <c r="BN142" s="23"/>
      <c r="BO142" s="23"/>
      <c r="BP142" s="23"/>
      <c r="BQ142" s="23"/>
      <c r="BR142" s="23"/>
      <c r="BS142" s="23"/>
    </row>
    <row r="143" customFormat="false" ht="15" hidden="false" customHeight="false" outlineLevel="0" collapsed="false">
      <c r="A143" s="23" t="n">
        <v>140</v>
      </c>
      <c r="B143" s="23" t="str">
        <f aca="false">IF(PLAYER!B143="","",PLAYER!B143)</f>
        <v/>
      </c>
      <c r="AY143" s="23"/>
      <c r="AZ143" s="23"/>
      <c r="BA143" s="23"/>
      <c r="BB143" s="23"/>
      <c r="BC143" s="23"/>
      <c r="BD143" s="23"/>
      <c r="BE143" s="23"/>
      <c r="BF143" s="23"/>
      <c r="BG143" s="23"/>
      <c r="BH143" s="23"/>
      <c r="BI143" s="23"/>
      <c r="BJ143" s="23"/>
      <c r="BK143" s="23"/>
      <c r="BL143" s="23"/>
      <c r="BM143" s="23"/>
      <c r="BN143" s="23"/>
      <c r="BO143" s="23"/>
      <c r="BP143" s="23"/>
      <c r="BQ143" s="23"/>
      <c r="BR143" s="23"/>
      <c r="BS143" s="23"/>
    </row>
    <row r="144" customFormat="false" ht="15" hidden="false" customHeight="false" outlineLevel="0" collapsed="false">
      <c r="A144" s="23" t="n">
        <v>141</v>
      </c>
      <c r="B144" s="23" t="str">
        <f aca="false">IF(PLAYER!B144="","",PLAYER!B144)</f>
        <v/>
      </c>
      <c r="AY144" s="23"/>
      <c r="AZ144" s="23"/>
      <c r="BA144" s="23"/>
      <c r="BB144" s="23"/>
      <c r="BC144" s="23"/>
      <c r="BD144" s="23"/>
      <c r="BE144" s="23"/>
      <c r="BF144" s="23"/>
      <c r="BG144" s="23"/>
      <c r="BH144" s="23"/>
      <c r="BI144" s="23"/>
      <c r="BJ144" s="23"/>
      <c r="BK144" s="23"/>
      <c r="BL144" s="23"/>
      <c r="BM144" s="23"/>
      <c r="BN144" s="23"/>
      <c r="BO144" s="23"/>
      <c r="BP144" s="23"/>
      <c r="BQ144" s="23"/>
      <c r="BR144" s="23"/>
      <c r="BS144" s="23"/>
    </row>
    <row r="145" customFormat="false" ht="15" hidden="false" customHeight="false" outlineLevel="0" collapsed="false">
      <c r="A145" s="23" t="n">
        <v>142</v>
      </c>
      <c r="B145" s="23" t="str">
        <f aca="false">IF(PLAYER!B145="","",PLAYER!B145)</f>
        <v/>
      </c>
      <c r="AY145" s="23"/>
      <c r="AZ145" s="23"/>
      <c r="BA145" s="23"/>
      <c r="BB145" s="23"/>
      <c r="BC145" s="23"/>
      <c r="BD145" s="23"/>
      <c r="BE145" s="23"/>
      <c r="BF145" s="23"/>
      <c r="BG145" s="23"/>
      <c r="BH145" s="23"/>
      <c r="BI145" s="23"/>
      <c r="BJ145" s="23"/>
      <c r="BK145" s="23"/>
      <c r="BL145" s="23"/>
      <c r="BM145" s="23"/>
      <c r="BN145" s="23"/>
      <c r="BO145" s="23"/>
      <c r="BP145" s="23"/>
      <c r="BQ145" s="23"/>
      <c r="BR145" s="23"/>
      <c r="BS145" s="23"/>
    </row>
    <row r="146" customFormat="false" ht="15" hidden="false" customHeight="false" outlineLevel="0" collapsed="false">
      <c r="A146" s="23" t="n">
        <v>143</v>
      </c>
      <c r="B146" s="23" t="str">
        <f aca="false">IF(PLAYER!B146="","",PLAYER!B146)</f>
        <v/>
      </c>
      <c r="AY146" s="23"/>
      <c r="AZ146" s="23"/>
      <c r="BA146" s="23"/>
      <c r="BB146" s="23"/>
      <c r="BC146" s="23"/>
      <c r="BD146" s="23"/>
      <c r="BE146" s="23"/>
      <c r="BF146" s="23"/>
      <c r="BG146" s="23"/>
      <c r="BH146" s="23"/>
      <c r="BI146" s="23"/>
      <c r="BJ146" s="23"/>
      <c r="BK146" s="23"/>
      <c r="BL146" s="23"/>
      <c r="BM146" s="23"/>
      <c r="BN146" s="23"/>
      <c r="BO146" s="23"/>
      <c r="BP146" s="23"/>
      <c r="BQ146" s="23"/>
      <c r="BR146" s="23"/>
      <c r="BS146" s="23"/>
    </row>
    <row r="147" customFormat="false" ht="15" hidden="false" customHeight="false" outlineLevel="0" collapsed="false">
      <c r="A147" s="23" t="n">
        <v>144</v>
      </c>
      <c r="B147" s="23" t="str">
        <f aca="false">IF(PLAYER!B147="","",PLAYER!B147)</f>
        <v/>
      </c>
      <c r="AY147" s="23"/>
      <c r="AZ147" s="23"/>
      <c r="BA147" s="23"/>
      <c r="BB147" s="23"/>
      <c r="BC147" s="23"/>
      <c r="BD147" s="23"/>
      <c r="BE147" s="23"/>
      <c r="BF147" s="23"/>
      <c r="BG147" s="23"/>
      <c r="BH147" s="23"/>
      <c r="BI147" s="23"/>
      <c r="BJ147" s="23"/>
      <c r="BK147" s="23"/>
      <c r="BL147" s="23"/>
      <c r="BM147" s="23"/>
      <c r="BN147" s="23"/>
      <c r="BO147" s="23"/>
      <c r="BP147" s="23"/>
      <c r="BQ147" s="23"/>
      <c r="BR147" s="23"/>
      <c r="BS147" s="23"/>
    </row>
    <row r="148" customFormat="false" ht="15" hidden="false" customHeight="false" outlineLevel="0" collapsed="false">
      <c r="A148" s="23" t="n">
        <v>145</v>
      </c>
      <c r="B148" s="23" t="str">
        <f aca="false">IF(PLAYER!B148="","",PLAYER!B148)</f>
        <v/>
      </c>
      <c r="AY148" s="23"/>
      <c r="AZ148" s="23"/>
      <c r="BA148" s="23"/>
      <c r="BB148" s="23"/>
      <c r="BC148" s="23"/>
      <c r="BD148" s="23"/>
      <c r="BE148" s="23"/>
      <c r="BF148" s="23"/>
      <c r="BG148" s="23"/>
      <c r="BH148" s="23"/>
      <c r="BI148" s="23"/>
      <c r="BJ148" s="23"/>
      <c r="BK148" s="23"/>
      <c r="BL148" s="23"/>
      <c r="BM148" s="23"/>
      <c r="BN148" s="23"/>
      <c r="BO148" s="23"/>
      <c r="BP148" s="23"/>
      <c r="BQ148" s="23"/>
      <c r="BR148" s="23"/>
      <c r="BS148" s="23"/>
    </row>
    <row r="149" customFormat="false" ht="15" hidden="false" customHeight="false" outlineLevel="0" collapsed="false">
      <c r="A149" s="23" t="n">
        <v>146</v>
      </c>
      <c r="B149" s="23" t="str">
        <f aca="false">IF(PLAYER!B149="","",PLAYER!B149)</f>
        <v/>
      </c>
      <c r="AY149" s="23"/>
      <c r="AZ149" s="23"/>
      <c r="BA149" s="23"/>
      <c r="BB149" s="23"/>
      <c r="BC149" s="23"/>
      <c r="BD149" s="23"/>
      <c r="BE149" s="23"/>
      <c r="BF149" s="23"/>
      <c r="BG149" s="23"/>
      <c r="BH149" s="23"/>
      <c r="BI149" s="23"/>
      <c r="BJ149" s="23"/>
      <c r="BK149" s="23"/>
      <c r="BL149" s="23"/>
      <c r="BM149" s="23"/>
      <c r="BN149" s="23"/>
      <c r="BO149" s="23"/>
      <c r="BP149" s="23"/>
      <c r="BQ149" s="23"/>
      <c r="BR149" s="23"/>
      <c r="BS149" s="23"/>
    </row>
    <row r="150" customFormat="false" ht="15" hidden="false" customHeight="false" outlineLevel="0" collapsed="false">
      <c r="A150" s="23" t="n">
        <v>147</v>
      </c>
      <c r="B150" s="23" t="str">
        <f aca="false">IF(PLAYER!B150="","",PLAYER!B150)</f>
        <v/>
      </c>
      <c r="AY150" s="23"/>
      <c r="AZ150" s="23"/>
      <c r="BA150" s="23"/>
      <c r="BB150" s="23"/>
      <c r="BC150" s="23"/>
      <c r="BD150" s="23"/>
      <c r="BE150" s="23"/>
      <c r="BF150" s="23"/>
      <c r="BG150" s="23"/>
      <c r="BH150" s="23"/>
      <c r="BI150" s="23"/>
      <c r="BJ150" s="23"/>
      <c r="BK150" s="23"/>
      <c r="BL150" s="23"/>
      <c r="BM150" s="23"/>
      <c r="BN150" s="23"/>
      <c r="BO150" s="23"/>
      <c r="BP150" s="23"/>
      <c r="BQ150" s="23"/>
      <c r="BR150" s="23"/>
      <c r="BS150" s="23"/>
    </row>
    <row r="151" customFormat="false" ht="15" hidden="false" customHeight="false" outlineLevel="0" collapsed="false">
      <c r="A151" s="23" t="n">
        <v>148</v>
      </c>
      <c r="B151" s="23" t="str">
        <f aca="false">IF(PLAYER!B151="","",PLAYER!B151)</f>
        <v/>
      </c>
      <c r="AY151" s="23"/>
      <c r="AZ151" s="23"/>
      <c r="BA151" s="23"/>
      <c r="BB151" s="23"/>
      <c r="BC151" s="23"/>
      <c r="BD151" s="23"/>
      <c r="BE151" s="23"/>
      <c r="BF151" s="23"/>
      <c r="BG151" s="23"/>
      <c r="BH151" s="23"/>
      <c r="BI151" s="23"/>
      <c r="BJ151" s="23"/>
      <c r="BK151" s="23"/>
      <c r="BL151" s="23"/>
      <c r="BM151" s="23"/>
      <c r="BN151" s="23"/>
      <c r="BO151" s="23"/>
      <c r="BP151" s="23"/>
      <c r="BQ151" s="23"/>
      <c r="BR151" s="23"/>
      <c r="BS151" s="23"/>
    </row>
    <row r="152" customFormat="false" ht="15" hidden="false" customHeight="false" outlineLevel="0" collapsed="false">
      <c r="A152" s="23" t="n">
        <v>149</v>
      </c>
      <c r="B152" s="23" t="str">
        <f aca="false">IF(PLAYER!B152="","",PLAYER!B152)</f>
        <v/>
      </c>
      <c r="AY152" s="23"/>
      <c r="AZ152" s="23"/>
      <c r="BA152" s="23"/>
      <c r="BB152" s="23"/>
      <c r="BC152" s="23"/>
      <c r="BD152" s="23"/>
      <c r="BE152" s="23"/>
      <c r="BF152" s="23"/>
      <c r="BG152" s="23"/>
      <c r="BH152" s="23"/>
      <c r="BI152" s="23"/>
      <c r="BJ152" s="23"/>
      <c r="BK152" s="23"/>
      <c r="BL152" s="23"/>
      <c r="BM152" s="23"/>
      <c r="BN152" s="23"/>
      <c r="BO152" s="23"/>
      <c r="BP152" s="23"/>
      <c r="BQ152" s="23"/>
      <c r="BR152" s="23"/>
      <c r="BS152" s="23"/>
    </row>
    <row r="153" customFormat="false" ht="15" hidden="false" customHeight="false" outlineLevel="0" collapsed="false">
      <c r="A153" s="23" t="n">
        <v>150</v>
      </c>
      <c r="B153" s="23" t="str">
        <f aca="false">IF(PLAYER!B153="","",PLAYER!B153)</f>
        <v/>
      </c>
      <c r="AY153" s="23"/>
      <c r="AZ153" s="23"/>
      <c r="BA153" s="23"/>
      <c r="BB153" s="23"/>
      <c r="BC153" s="23"/>
      <c r="BD153" s="23"/>
      <c r="BE153" s="23"/>
      <c r="BF153" s="23"/>
      <c r="BG153" s="23"/>
      <c r="BH153" s="23"/>
      <c r="BI153" s="23"/>
      <c r="BJ153" s="23"/>
      <c r="BK153" s="23"/>
      <c r="BL153" s="23"/>
      <c r="BM153" s="23"/>
      <c r="BN153" s="23"/>
      <c r="BO153" s="23"/>
      <c r="BP153" s="23"/>
      <c r="BQ153" s="23"/>
      <c r="BR153" s="23"/>
      <c r="BS153" s="23"/>
    </row>
    <row r="154" customFormat="false" ht="15" hidden="false" customHeight="false" outlineLevel="0" collapsed="false">
      <c r="A154" s="23" t="n">
        <v>151</v>
      </c>
      <c r="B154" s="23" t="str">
        <f aca="false">IF(PLAYER!B154="","",PLAYER!B154)</f>
        <v/>
      </c>
      <c r="AY154" s="23"/>
      <c r="AZ154" s="23"/>
      <c r="BA154" s="23"/>
      <c r="BB154" s="23"/>
      <c r="BC154" s="23"/>
      <c r="BD154" s="23"/>
      <c r="BE154" s="23"/>
      <c r="BF154" s="23"/>
      <c r="BG154" s="23"/>
      <c r="BH154" s="23"/>
      <c r="BI154" s="23"/>
      <c r="BJ154" s="23"/>
      <c r="BK154" s="23"/>
      <c r="BL154" s="23"/>
      <c r="BM154" s="23"/>
      <c r="BN154" s="23"/>
      <c r="BO154" s="23"/>
      <c r="BP154" s="23"/>
      <c r="BQ154" s="23"/>
      <c r="BR154" s="23"/>
      <c r="BS154" s="23"/>
    </row>
    <row r="155" customFormat="false" ht="15" hidden="false" customHeight="false" outlineLevel="0" collapsed="false">
      <c r="A155" s="23" t="n">
        <v>152</v>
      </c>
      <c r="B155" s="23" t="str">
        <f aca="false">IF(PLAYER!B155="","",PLAYER!B155)</f>
        <v/>
      </c>
      <c r="AY155" s="23"/>
      <c r="AZ155" s="23"/>
      <c r="BA155" s="23"/>
      <c r="BB155" s="23"/>
      <c r="BC155" s="23"/>
      <c r="BD155" s="23"/>
      <c r="BE155" s="23"/>
      <c r="BF155" s="23"/>
      <c r="BG155" s="23"/>
      <c r="BH155" s="23"/>
      <c r="BI155" s="23"/>
      <c r="BJ155" s="23"/>
      <c r="BK155" s="23"/>
      <c r="BL155" s="23"/>
      <c r="BM155" s="23"/>
      <c r="BN155" s="23"/>
      <c r="BO155" s="23"/>
      <c r="BP155" s="23"/>
      <c r="BQ155" s="23"/>
      <c r="BR155" s="23"/>
      <c r="BS155" s="23"/>
    </row>
    <row r="156" customFormat="false" ht="15" hidden="false" customHeight="false" outlineLevel="0" collapsed="false">
      <c r="A156" s="23" t="n">
        <v>153</v>
      </c>
      <c r="B156" s="23" t="str">
        <f aca="false">IF(PLAYER!B156="","",PLAYER!B156)</f>
        <v/>
      </c>
      <c r="AY156" s="23"/>
      <c r="AZ156" s="23"/>
      <c r="BA156" s="23"/>
      <c r="BB156" s="23"/>
      <c r="BC156" s="23"/>
      <c r="BD156" s="23"/>
      <c r="BE156" s="23"/>
      <c r="BF156" s="23"/>
      <c r="BG156" s="23"/>
      <c r="BH156" s="23"/>
      <c r="BI156" s="23"/>
      <c r="BJ156" s="23"/>
      <c r="BK156" s="23"/>
      <c r="BL156" s="23"/>
      <c r="BM156" s="23"/>
      <c r="BN156" s="23"/>
      <c r="BO156" s="23"/>
      <c r="BP156" s="23"/>
      <c r="BQ156" s="23"/>
      <c r="BR156" s="23"/>
      <c r="BS156" s="23"/>
    </row>
    <row r="157" customFormat="false" ht="15" hidden="false" customHeight="false" outlineLevel="0" collapsed="false">
      <c r="A157" s="23" t="n">
        <v>154</v>
      </c>
      <c r="B157" s="23" t="str">
        <f aca="false">IF(PLAYER!B157="","",PLAYER!B157)</f>
        <v/>
      </c>
      <c r="AY157" s="23"/>
      <c r="AZ157" s="23"/>
      <c r="BA157" s="23"/>
      <c r="BB157" s="23"/>
      <c r="BC157" s="23"/>
      <c r="BD157" s="23"/>
      <c r="BE157" s="23"/>
      <c r="BF157" s="23"/>
      <c r="BG157" s="23"/>
      <c r="BH157" s="23"/>
      <c r="BI157" s="23"/>
      <c r="BJ157" s="23"/>
      <c r="BK157" s="23"/>
      <c r="BL157" s="23"/>
      <c r="BM157" s="23"/>
      <c r="BN157" s="23"/>
      <c r="BO157" s="23"/>
      <c r="BP157" s="23"/>
      <c r="BQ157" s="23"/>
      <c r="BR157" s="23"/>
      <c r="BS157" s="23"/>
    </row>
    <row r="158" customFormat="false" ht="15" hidden="false" customHeight="false" outlineLevel="0" collapsed="false">
      <c r="A158" s="23" t="n">
        <v>155</v>
      </c>
      <c r="B158" s="23" t="str">
        <f aca="false">IF(PLAYER!B158="","",PLAYER!B158)</f>
        <v/>
      </c>
      <c r="AY158" s="23"/>
      <c r="AZ158" s="23"/>
      <c r="BA158" s="23"/>
      <c r="BB158" s="23"/>
      <c r="BC158" s="23"/>
      <c r="BD158" s="23"/>
      <c r="BE158" s="23"/>
      <c r="BF158" s="23"/>
      <c r="BG158" s="23"/>
      <c r="BH158" s="23"/>
      <c r="BI158" s="23"/>
      <c r="BJ158" s="23"/>
      <c r="BK158" s="23"/>
      <c r="BL158" s="23"/>
      <c r="BM158" s="23"/>
      <c r="BN158" s="23"/>
      <c r="BO158" s="23"/>
      <c r="BP158" s="23"/>
      <c r="BQ158" s="23"/>
      <c r="BR158" s="23"/>
      <c r="BS158" s="23"/>
    </row>
    <row r="159" customFormat="false" ht="15" hidden="false" customHeight="false" outlineLevel="0" collapsed="false">
      <c r="A159" s="23" t="n">
        <v>156</v>
      </c>
      <c r="B159" s="23" t="str">
        <f aca="false">IF(PLAYER!B159="","",PLAYER!B159)</f>
        <v/>
      </c>
      <c r="AY159" s="23"/>
      <c r="AZ159" s="23"/>
      <c r="BA159" s="23"/>
      <c r="BB159" s="23"/>
      <c r="BC159" s="23"/>
      <c r="BD159" s="23"/>
      <c r="BE159" s="23"/>
      <c r="BF159" s="23"/>
      <c r="BG159" s="23"/>
      <c r="BH159" s="23"/>
      <c r="BI159" s="23"/>
      <c r="BJ159" s="23"/>
      <c r="BK159" s="23"/>
      <c r="BL159" s="23"/>
      <c r="BM159" s="23"/>
      <c r="BN159" s="23"/>
      <c r="BO159" s="23"/>
      <c r="BP159" s="23"/>
      <c r="BQ159" s="23"/>
      <c r="BR159" s="23"/>
      <c r="BS159" s="23"/>
    </row>
    <row r="160" customFormat="false" ht="15" hidden="false" customHeight="false" outlineLevel="0" collapsed="false">
      <c r="A160" s="23" t="n">
        <v>157</v>
      </c>
      <c r="B160" s="23" t="str">
        <f aca="false">IF(PLAYER!B160="","",PLAYER!B160)</f>
        <v/>
      </c>
      <c r="AY160" s="23"/>
      <c r="AZ160" s="23"/>
      <c r="BA160" s="23"/>
      <c r="BB160" s="23"/>
      <c r="BC160" s="23"/>
      <c r="BD160" s="23"/>
      <c r="BE160" s="23"/>
      <c r="BF160" s="23"/>
      <c r="BG160" s="23"/>
      <c r="BH160" s="23"/>
      <c r="BI160" s="23"/>
      <c r="BJ160" s="23"/>
      <c r="BK160" s="23"/>
      <c r="BL160" s="23"/>
      <c r="BM160" s="23"/>
      <c r="BN160" s="23"/>
      <c r="BO160" s="23"/>
      <c r="BP160" s="23"/>
      <c r="BQ160" s="23"/>
      <c r="BR160" s="23"/>
      <c r="BS160" s="23"/>
    </row>
    <row r="161" customFormat="false" ht="15" hidden="false" customHeight="false" outlineLevel="0" collapsed="false">
      <c r="A161" s="23" t="n">
        <v>158</v>
      </c>
      <c r="B161" s="23" t="str">
        <f aca="false">IF(PLAYER!B161="","",PLAYER!B161)</f>
        <v/>
      </c>
      <c r="AY161" s="23"/>
      <c r="AZ161" s="23"/>
      <c r="BA161" s="23"/>
      <c r="BB161" s="23"/>
      <c r="BC161" s="23"/>
      <c r="BD161" s="23"/>
      <c r="BE161" s="23"/>
      <c r="BF161" s="23"/>
      <c r="BG161" s="23"/>
      <c r="BH161" s="23"/>
      <c r="BI161" s="23"/>
      <c r="BJ161" s="23"/>
      <c r="BK161" s="23"/>
      <c r="BL161" s="23"/>
      <c r="BM161" s="23"/>
      <c r="BN161" s="23"/>
      <c r="BO161" s="23"/>
      <c r="BP161" s="23"/>
      <c r="BQ161" s="23"/>
      <c r="BR161" s="23"/>
      <c r="BS161" s="23"/>
    </row>
    <row r="162" customFormat="false" ht="15" hidden="false" customHeight="false" outlineLevel="0" collapsed="false">
      <c r="A162" s="23" t="n">
        <v>159</v>
      </c>
      <c r="B162" s="23" t="str">
        <f aca="false">IF(PLAYER!B162="","",PLAYER!B162)</f>
        <v/>
      </c>
      <c r="AY162" s="23"/>
      <c r="AZ162" s="23"/>
      <c r="BA162" s="23"/>
      <c r="BB162" s="23"/>
      <c r="BC162" s="23"/>
      <c r="BD162" s="23"/>
      <c r="BE162" s="23"/>
      <c r="BF162" s="23"/>
      <c r="BG162" s="23"/>
      <c r="BH162" s="23"/>
      <c r="BI162" s="23"/>
      <c r="BJ162" s="23"/>
      <c r="BK162" s="23"/>
      <c r="BL162" s="23"/>
      <c r="BM162" s="23"/>
      <c r="BN162" s="23"/>
      <c r="BO162" s="23"/>
      <c r="BP162" s="23"/>
      <c r="BQ162" s="23"/>
      <c r="BR162" s="23"/>
      <c r="BS162" s="23"/>
    </row>
    <row r="163" customFormat="false" ht="15" hidden="false" customHeight="false" outlineLevel="0" collapsed="false">
      <c r="A163" s="23" t="n">
        <v>160</v>
      </c>
      <c r="B163" s="23" t="str">
        <f aca="false">IF(PLAYER!B163="","",PLAYER!B163)</f>
        <v/>
      </c>
      <c r="AY163" s="23"/>
      <c r="AZ163" s="23"/>
      <c r="BA163" s="23"/>
      <c r="BB163" s="23"/>
      <c r="BC163" s="23"/>
      <c r="BD163" s="23"/>
      <c r="BE163" s="23"/>
      <c r="BF163" s="23"/>
      <c r="BG163" s="23"/>
      <c r="BH163" s="23"/>
      <c r="BI163" s="23"/>
      <c r="BJ163" s="23"/>
      <c r="BK163" s="23"/>
      <c r="BL163" s="23"/>
      <c r="BM163" s="23"/>
      <c r="BN163" s="23"/>
      <c r="BO163" s="23"/>
      <c r="BP163" s="23"/>
      <c r="BQ163" s="23"/>
      <c r="BR163" s="23"/>
      <c r="BS163" s="23"/>
    </row>
    <row r="164" customFormat="false" ht="15" hidden="false" customHeight="false" outlineLevel="0" collapsed="false">
      <c r="A164" s="23" t="n">
        <v>161</v>
      </c>
      <c r="B164" s="23" t="str">
        <f aca="false">IF(PLAYER!B164="","",PLAYER!B164)</f>
        <v/>
      </c>
      <c r="AY164" s="23"/>
      <c r="AZ164" s="23"/>
      <c r="BA164" s="23"/>
      <c r="BB164" s="23"/>
      <c r="BC164" s="23"/>
      <c r="BD164" s="23"/>
      <c r="BE164" s="23"/>
      <c r="BF164" s="23"/>
      <c r="BG164" s="23"/>
      <c r="BH164" s="23"/>
      <c r="BI164" s="23"/>
      <c r="BJ164" s="23"/>
      <c r="BK164" s="23"/>
      <c r="BL164" s="23"/>
      <c r="BM164" s="23"/>
      <c r="BN164" s="23"/>
      <c r="BO164" s="23"/>
      <c r="BP164" s="23"/>
      <c r="BQ164" s="23"/>
      <c r="BR164" s="23"/>
      <c r="BS164" s="23"/>
    </row>
    <row r="165" customFormat="false" ht="15" hidden="false" customHeight="false" outlineLevel="0" collapsed="false">
      <c r="A165" s="23" t="n">
        <v>162</v>
      </c>
      <c r="B165" s="23" t="str">
        <f aca="false">IF(PLAYER!B165="","",PLAYER!B165)</f>
        <v/>
      </c>
      <c r="AY165" s="23"/>
      <c r="AZ165" s="23"/>
      <c r="BA165" s="23"/>
      <c r="BB165" s="23"/>
      <c r="BC165" s="23"/>
      <c r="BD165" s="23"/>
      <c r="BE165" s="23"/>
      <c r="BF165" s="23"/>
      <c r="BG165" s="23"/>
      <c r="BH165" s="23"/>
      <c r="BI165" s="23"/>
      <c r="BJ165" s="23"/>
      <c r="BK165" s="23"/>
      <c r="BL165" s="23"/>
      <c r="BM165" s="23"/>
      <c r="BN165" s="23"/>
      <c r="BO165" s="23"/>
      <c r="BP165" s="23"/>
      <c r="BQ165" s="23"/>
      <c r="BR165" s="23"/>
      <c r="BS165" s="23"/>
    </row>
    <row r="166" customFormat="false" ht="15" hidden="false" customHeight="false" outlineLevel="0" collapsed="false">
      <c r="A166" s="23" t="n">
        <v>163</v>
      </c>
      <c r="B166" s="23" t="str">
        <f aca="false">IF(PLAYER!B166="","",PLAYER!B166)</f>
        <v/>
      </c>
      <c r="AY166" s="23"/>
      <c r="AZ166" s="23"/>
      <c r="BA166" s="23"/>
      <c r="BB166" s="23"/>
      <c r="BC166" s="23"/>
      <c r="BD166" s="23"/>
      <c r="BE166" s="23"/>
      <c r="BF166" s="23"/>
      <c r="BG166" s="23"/>
      <c r="BH166" s="23"/>
      <c r="BI166" s="23"/>
      <c r="BJ166" s="23"/>
      <c r="BK166" s="23"/>
      <c r="BL166" s="23"/>
      <c r="BM166" s="23"/>
      <c r="BN166" s="23"/>
      <c r="BO166" s="23"/>
      <c r="BP166" s="23"/>
      <c r="BQ166" s="23"/>
      <c r="BR166" s="23"/>
      <c r="BS166" s="23"/>
    </row>
    <row r="167" customFormat="false" ht="15" hidden="false" customHeight="false" outlineLevel="0" collapsed="false">
      <c r="A167" s="23" t="n">
        <v>164</v>
      </c>
      <c r="B167" s="23" t="str">
        <f aca="false">IF(PLAYER!B167="","",PLAYER!B167)</f>
        <v/>
      </c>
      <c r="AY167" s="23"/>
      <c r="AZ167" s="23"/>
      <c r="BA167" s="23"/>
      <c r="BB167" s="23"/>
      <c r="BC167" s="23"/>
      <c r="BD167" s="23"/>
      <c r="BE167" s="23"/>
      <c r="BF167" s="23"/>
      <c r="BG167" s="23"/>
      <c r="BH167" s="23"/>
      <c r="BI167" s="23"/>
      <c r="BJ167" s="23"/>
      <c r="BK167" s="23"/>
      <c r="BL167" s="23"/>
      <c r="BM167" s="23"/>
      <c r="BN167" s="23"/>
      <c r="BO167" s="23"/>
      <c r="BP167" s="23"/>
      <c r="BQ167" s="23"/>
      <c r="BR167" s="23"/>
      <c r="BS167" s="23"/>
    </row>
    <row r="168" customFormat="false" ht="15" hidden="false" customHeight="false" outlineLevel="0" collapsed="false">
      <c r="A168" s="23" t="n">
        <v>165</v>
      </c>
      <c r="B168" s="23" t="str">
        <f aca="false">IF(PLAYER!B168="","",PLAYER!B168)</f>
        <v/>
      </c>
      <c r="AY168" s="23"/>
      <c r="AZ168" s="23"/>
      <c r="BA168" s="23"/>
      <c r="BB168" s="23"/>
      <c r="BC168" s="23"/>
      <c r="BD168" s="23"/>
      <c r="BE168" s="23"/>
      <c r="BF168" s="23"/>
      <c r="BG168" s="23"/>
      <c r="BH168" s="23"/>
      <c r="BI168" s="23"/>
      <c r="BJ168" s="23"/>
      <c r="BK168" s="23"/>
      <c r="BL168" s="23"/>
      <c r="BM168" s="23"/>
      <c r="BN168" s="23"/>
      <c r="BO168" s="23"/>
      <c r="BP168" s="23"/>
      <c r="BQ168" s="23"/>
      <c r="BR168" s="23"/>
      <c r="BS168" s="23"/>
    </row>
    <row r="169" customFormat="false" ht="15" hidden="false" customHeight="false" outlineLevel="0" collapsed="false">
      <c r="A169" s="23" t="n">
        <v>166</v>
      </c>
      <c r="B169" s="23" t="str">
        <f aca="false">IF(PLAYER!B169="","",PLAYER!B169)</f>
        <v/>
      </c>
      <c r="AY169" s="23"/>
      <c r="AZ169" s="23"/>
      <c r="BA169" s="23"/>
      <c r="BB169" s="23"/>
      <c r="BC169" s="23"/>
      <c r="BD169" s="23"/>
      <c r="BE169" s="23"/>
      <c r="BF169" s="23"/>
      <c r="BG169" s="23"/>
      <c r="BH169" s="23"/>
      <c r="BI169" s="23"/>
      <c r="BJ169" s="23"/>
      <c r="BK169" s="23"/>
      <c r="BL169" s="23"/>
      <c r="BM169" s="23"/>
      <c r="BN169" s="23"/>
      <c r="BO169" s="23"/>
      <c r="BP169" s="23"/>
      <c r="BQ169" s="23"/>
      <c r="BR169" s="23"/>
      <c r="BS169" s="23"/>
    </row>
    <row r="170" customFormat="false" ht="15" hidden="false" customHeight="false" outlineLevel="0" collapsed="false">
      <c r="A170" s="23" t="n">
        <v>167</v>
      </c>
      <c r="B170" s="23" t="str">
        <f aca="false">IF(PLAYER!B170="","",PLAYER!B170)</f>
        <v/>
      </c>
      <c r="AY170" s="23"/>
      <c r="AZ170" s="23"/>
      <c r="BA170" s="23"/>
      <c r="BB170" s="23"/>
      <c r="BC170" s="23"/>
      <c r="BD170" s="23"/>
      <c r="BE170" s="23"/>
      <c r="BF170" s="23"/>
      <c r="BG170" s="23"/>
      <c r="BH170" s="23"/>
      <c r="BI170" s="23"/>
      <c r="BJ170" s="23"/>
      <c r="BK170" s="23"/>
      <c r="BL170" s="23"/>
      <c r="BM170" s="23"/>
      <c r="BN170" s="23"/>
      <c r="BO170" s="23"/>
      <c r="BP170" s="23"/>
      <c r="BQ170" s="23"/>
      <c r="BR170" s="23"/>
      <c r="BS170" s="23"/>
    </row>
    <row r="171" customFormat="false" ht="15" hidden="false" customHeight="false" outlineLevel="0" collapsed="false">
      <c r="A171" s="23" t="n">
        <v>168</v>
      </c>
      <c r="B171" s="23" t="str">
        <f aca="false">IF(PLAYER!B171="","",PLAYER!B171)</f>
        <v/>
      </c>
      <c r="AY171" s="23"/>
      <c r="AZ171" s="23"/>
      <c r="BA171" s="23"/>
      <c r="BB171" s="23"/>
      <c r="BC171" s="23"/>
      <c r="BD171" s="23"/>
      <c r="BE171" s="23"/>
      <c r="BF171" s="23"/>
      <c r="BG171" s="23"/>
      <c r="BH171" s="23"/>
      <c r="BI171" s="23"/>
      <c r="BJ171" s="23"/>
      <c r="BK171" s="23"/>
      <c r="BL171" s="23"/>
      <c r="BM171" s="23"/>
      <c r="BN171" s="23"/>
      <c r="BO171" s="23"/>
      <c r="BP171" s="23"/>
      <c r="BQ171" s="23"/>
      <c r="BR171" s="23"/>
      <c r="BS171" s="23"/>
    </row>
    <row r="172" customFormat="false" ht="15" hidden="false" customHeight="false" outlineLevel="0" collapsed="false">
      <c r="A172" s="23" t="n">
        <v>169</v>
      </c>
      <c r="B172" s="23" t="str">
        <f aca="false">IF(PLAYER!B172="","",PLAYER!B172)</f>
        <v/>
      </c>
      <c r="AY172" s="23"/>
      <c r="AZ172" s="23"/>
      <c r="BA172" s="23"/>
      <c r="BB172" s="23"/>
      <c r="BC172" s="23"/>
      <c r="BD172" s="23"/>
      <c r="BE172" s="23"/>
      <c r="BF172" s="23"/>
      <c r="BG172" s="23"/>
      <c r="BH172" s="23"/>
      <c r="BI172" s="23"/>
      <c r="BJ172" s="23"/>
      <c r="BK172" s="23"/>
      <c r="BL172" s="23"/>
      <c r="BM172" s="23"/>
      <c r="BN172" s="23"/>
      <c r="BO172" s="23"/>
      <c r="BP172" s="23"/>
      <c r="BQ172" s="23"/>
      <c r="BR172" s="23"/>
      <c r="BS172" s="23"/>
    </row>
    <row r="173" customFormat="false" ht="15" hidden="false" customHeight="false" outlineLevel="0" collapsed="false">
      <c r="A173" s="23" t="n">
        <v>170</v>
      </c>
      <c r="B173" s="23" t="str">
        <f aca="false">IF(PLAYER!B173="","",PLAYER!B173)</f>
        <v/>
      </c>
      <c r="AY173" s="23"/>
      <c r="AZ173" s="23"/>
      <c r="BA173" s="23"/>
      <c r="BB173" s="23"/>
      <c r="BC173" s="23"/>
      <c r="BD173" s="23"/>
      <c r="BE173" s="23"/>
      <c r="BF173" s="23"/>
      <c r="BG173" s="23"/>
      <c r="BH173" s="23"/>
      <c r="BI173" s="23"/>
      <c r="BJ173" s="23"/>
      <c r="BK173" s="23"/>
      <c r="BL173" s="23"/>
      <c r="BM173" s="23"/>
      <c r="BN173" s="23"/>
      <c r="BO173" s="23"/>
      <c r="BP173" s="23"/>
      <c r="BQ173" s="23"/>
      <c r="BR173" s="23"/>
      <c r="BS173" s="23"/>
    </row>
    <row r="174" customFormat="false" ht="15" hidden="false" customHeight="false" outlineLevel="0" collapsed="false">
      <c r="A174" s="23" t="n">
        <v>171</v>
      </c>
      <c r="B174" s="23" t="str">
        <f aca="false">IF(PLAYER!B174="","",PLAYER!B174)</f>
        <v/>
      </c>
      <c r="AY174" s="23"/>
      <c r="AZ174" s="23"/>
      <c r="BA174" s="23"/>
      <c r="BB174" s="23"/>
      <c r="BC174" s="23"/>
      <c r="BD174" s="23"/>
      <c r="BE174" s="23"/>
      <c r="BF174" s="23"/>
      <c r="BG174" s="23"/>
      <c r="BH174" s="23"/>
      <c r="BI174" s="23"/>
      <c r="BJ174" s="23"/>
      <c r="BK174" s="23"/>
      <c r="BL174" s="23"/>
      <c r="BM174" s="23"/>
      <c r="BN174" s="23"/>
      <c r="BO174" s="23"/>
      <c r="BP174" s="23"/>
      <c r="BQ174" s="23"/>
      <c r="BR174" s="23"/>
      <c r="BS174" s="23"/>
    </row>
    <row r="175" customFormat="false" ht="15" hidden="false" customHeight="false" outlineLevel="0" collapsed="false">
      <c r="A175" s="23" t="n">
        <v>172</v>
      </c>
      <c r="B175" s="23" t="str">
        <f aca="false">IF(PLAYER!B175="","",PLAYER!B175)</f>
        <v/>
      </c>
      <c r="AY175" s="23"/>
      <c r="AZ175" s="23"/>
      <c r="BA175" s="23"/>
      <c r="BB175" s="23"/>
      <c r="BC175" s="23"/>
      <c r="BD175" s="23"/>
      <c r="BE175" s="23"/>
      <c r="BF175" s="23"/>
      <c r="BG175" s="23"/>
      <c r="BH175" s="23"/>
      <c r="BI175" s="23"/>
      <c r="BJ175" s="23"/>
      <c r="BK175" s="23"/>
      <c r="BL175" s="23"/>
      <c r="BM175" s="23"/>
      <c r="BN175" s="23"/>
      <c r="BO175" s="23"/>
      <c r="BP175" s="23"/>
      <c r="BQ175" s="23"/>
      <c r="BR175" s="23"/>
      <c r="BS175" s="23"/>
    </row>
    <row r="176" customFormat="false" ht="15" hidden="false" customHeight="false" outlineLevel="0" collapsed="false">
      <c r="A176" s="23" t="n">
        <v>173</v>
      </c>
      <c r="B176" s="23" t="str">
        <f aca="false">IF(PLAYER!B176="","",PLAYER!B176)</f>
        <v/>
      </c>
      <c r="AY176" s="23"/>
      <c r="AZ176" s="23"/>
      <c r="BA176" s="23"/>
      <c r="BB176" s="23"/>
      <c r="BC176" s="23"/>
      <c r="BD176" s="23"/>
      <c r="BE176" s="23"/>
      <c r="BF176" s="23"/>
      <c r="BG176" s="23"/>
      <c r="BH176" s="23"/>
      <c r="BI176" s="23"/>
      <c r="BJ176" s="23"/>
      <c r="BK176" s="23"/>
      <c r="BL176" s="23"/>
      <c r="BM176" s="23"/>
      <c r="BN176" s="23"/>
      <c r="BO176" s="23"/>
      <c r="BP176" s="23"/>
      <c r="BQ176" s="23"/>
      <c r="BR176" s="23"/>
      <c r="BS176" s="23"/>
    </row>
    <row r="177" customFormat="false" ht="15" hidden="false" customHeight="false" outlineLevel="0" collapsed="false">
      <c r="A177" s="23" t="n">
        <v>174</v>
      </c>
      <c r="B177" s="23" t="str">
        <f aca="false">IF(PLAYER!B177="","",PLAYER!B177)</f>
        <v/>
      </c>
      <c r="AY177" s="23"/>
      <c r="AZ177" s="23"/>
      <c r="BA177" s="23"/>
      <c r="BB177" s="23"/>
      <c r="BC177" s="23"/>
      <c r="BD177" s="23"/>
      <c r="BE177" s="23"/>
      <c r="BF177" s="23"/>
      <c r="BG177" s="23"/>
      <c r="BH177" s="23"/>
      <c r="BI177" s="23"/>
      <c r="BJ177" s="23"/>
      <c r="BK177" s="23"/>
      <c r="BL177" s="23"/>
      <c r="BM177" s="23"/>
      <c r="BN177" s="23"/>
      <c r="BO177" s="23"/>
      <c r="BP177" s="23"/>
      <c r="BQ177" s="23"/>
      <c r="BR177" s="23"/>
      <c r="BS177" s="23"/>
    </row>
    <row r="178" customFormat="false" ht="15" hidden="false" customHeight="false" outlineLevel="0" collapsed="false">
      <c r="A178" s="23" t="n">
        <v>175</v>
      </c>
      <c r="B178" s="23" t="str">
        <f aca="false">IF(PLAYER!B178="","",PLAYER!B178)</f>
        <v/>
      </c>
      <c r="AY178" s="23"/>
      <c r="AZ178" s="23"/>
      <c r="BA178" s="23"/>
      <c r="BB178" s="23"/>
      <c r="BC178" s="23"/>
      <c r="BD178" s="23"/>
      <c r="BE178" s="23"/>
      <c r="BF178" s="23"/>
      <c r="BG178" s="23"/>
      <c r="BH178" s="23"/>
      <c r="BI178" s="23"/>
      <c r="BJ178" s="23"/>
      <c r="BK178" s="23"/>
      <c r="BL178" s="23"/>
      <c r="BM178" s="23"/>
      <c r="BN178" s="23"/>
      <c r="BO178" s="23"/>
      <c r="BP178" s="23"/>
      <c r="BQ178" s="23"/>
      <c r="BR178" s="23"/>
      <c r="BS178" s="23"/>
    </row>
    <row r="179" customFormat="false" ht="15" hidden="false" customHeight="false" outlineLevel="0" collapsed="false">
      <c r="A179" s="23" t="n">
        <v>176</v>
      </c>
      <c r="B179" s="23" t="str">
        <f aca="false">IF(PLAYER!B179="","",PLAYER!B179)</f>
        <v/>
      </c>
      <c r="AY179" s="23"/>
      <c r="AZ179" s="23"/>
      <c r="BA179" s="23"/>
      <c r="BB179" s="23"/>
      <c r="BC179" s="23"/>
      <c r="BD179" s="23"/>
      <c r="BE179" s="23"/>
      <c r="BF179" s="23"/>
      <c r="BG179" s="23"/>
      <c r="BH179" s="23"/>
      <c r="BI179" s="23"/>
      <c r="BJ179" s="23"/>
      <c r="BK179" s="23"/>
      <c r="BL179" s="23"/>
      <c r="BM179" s="23"/>
      <c r="BN179" s="23"/>
      <c r="BO179" s="23"/>
      <c r="BP179" s="23"/>
      <c r="BQ179" s="23"/>
      <c r="BR179" s="23"/>
      <c r="BS179" s="23"/>
    </row>
    <row r="180" customFormat="false" ht="15" hidden="false" customHeight="false" outlineLevel="0" collapsed="false">
      <c r="A180" s="23" t="n">
        <v>177</v>
      </c>
      <c r="B180" s="23" t="str">
        <f aca="false">IF(PLAYER!B180="","",PLAYER!B180)</f>
        <v/>
      </c>
      <c r="AY180" s="23"/>
      <c r="AZ180" s="23"/>
      <c r="BA180" s="23"/>
      <c r="BB180" s="23"/>
      <c r="BC180" s="23"/>
      <c r="BD180" s="23"/>
      <c r="BE180" s="23"/>
      <c r="BF180" s="23"/>
      <c r="BG180" s="23"/>
      <c r="BH180" s="23"/>
      <c r="BI180" s="23"/>
      <c r="BJ180" s="23"/>
      <c r="BK180" s="23"/>
      <c r="BL180" s="23"/>
      <c r="BM180" s="23"/>
      <c r="BN180" s="23"/>
      <c r="BO180" s="23"/>
      <c r="BP180" s="23"/>
      <c r="BQ180" s="23"/>
      <c r="BR180" s="23"/>
      <c r="BS180" s="23"/>
    </row>
    <row r="181" customFormat="false" ht="15" hidden="false" customHeight="false" outlineLevel="0" collapsed="false">
      <c r="A181" s="23" t="n">
        <v>178</v>
      </c>
      <c r="B181" s="23" t="str">
        <f aca="false">IF(PLAYER!B181="","",PLAYER!B181)</f>
        <v/>
      </c>
      <c r="AY181" s="23"/>
      <c r="AZ181" s="23"/>
      <c r="BA181" s="23"/>
      <c r="BB181" s="23"/>
      <c r="BC181" s="23"/>
      <c r="BD181" s="23"/>
      <c r="BE181" s="23"/>
      <c r="BF181" s="23"/>
      <c r="BG181" s="23"/>
      <c r="BH181" s="23"/>
      <c r="BI181" s="23"/>
      <c r="BJ181" s="23"/>
      <c r="BK181" s="23"/>
      <c r="BL181" s="23"/>
      <c r="BM181" s="23"/>
      <c r="BN181" s="23"/>
      <c r="BO181" s="23"/>
      <c r="BP181" s="23"/>
      <c r="BQ181" s="23"/>
      <c r="BR181" s="23"/>
      <c r="BS181" s="23"/>
    </row>
    <row r="182" customFormat="false" ht="15" hidden="false" customHeight="false" outlineLevel="0" collapsed="false">
      <c r="A182" s="23" t="n">
        <v>179</v>
      </c>
      <c r="B182" s="23" t="str">
        <f aca="false">IF(PLAYER!B182="","",PLAYER!B182)</f>
        <v/>
      </c>
      <c r="AY182" s="23"/>
      <c r="AZ182" s="23"/>
      <c r="BA182" s="23"/>
      <c r="BB182" s="23"/>
      <c r="BC182" s="23"/>
      <c r="BD182" s="23"/>
      <c r="BE182" s="23"/>
      <c r="BF182" s="23"/>
      <c r="BG182" s="23"/>
      <c r="BH182" s="23"/>
      <c r="BI182" s="23"/>
      <c r="BJ182" s="23"/>
      <c r="BK182" s="23"/>
      <c r="BL182" s="23"/>
      <c r="BM182" s="23"/>
      <c r="BN182" s="23"/>
      <c r="BO182" s="23"/>
      <c r="BP182" s="23"/>
      <c r="BQ182" s="23"/>
      <c r="BR182" s="23"/>
      <c r="BS182" s="23"/>
    </row>
    <row r="183" customFormat="false" ht="15" hidden="false" customHeight="false" outlineLevel="0" collapsed="false">
      <c r="A183" s="23" t="n">
        <v>180</v>
      </c>
      <c r="B183" s="23" t="str">
        <f aca="false">IF(PLAYER!B183="","",PLAYER!B183)</f>
        <v/>
      </c>
      <c r="AY183" s="23"/>
      <c r="AZ183" s="23"/>
      <c r="BA183" s="23"/>
      <c r="BB183" s="23"/>
      <c r="BC183" s="23"/>
      <c r="BD183" s="23"/>
      <c r="BE183" s="23"/>
      <c r="BF183" s="23"/>
      <c r="BG183" s="23"/>
      <c r="BH183" s="23"/>
      <c r="BI183" s="23"/>
      <c r="BJ183" s="23"/>
      <c r="BK183" s="23"/>
      <c r="BL183" s="23"/>
      <c r="BM183" s="23"/>
      <c r="BN183" s="23"/>
      <c r="BO183" s="23"/>
      <c r="BP183" s="23"/>
      <c r="BQ183" s="23"/>
      <c r="BR183" s="23"/>
      <c r="BS183" s="23"/>
    </row>
    <row r="184" customFormat="false" ht="15" hidden="false" customHeight="false" outlineLevel="0" collapsed="false">
      <c r="A184" s="23" t="n">
        <v>181</v>
      </c>
      <c r="B184" s="23" t="str">
        <f aca="false">IF(PLAYER!B184="","",PLAYER!B184)</f>
        <v/>
      </c>
      <c r="AY184" s="23"/>
      <c r="AZ184" s="23"/>
      <c r="BA184" s="23"/>
      <c r="BB184" s="23"/>
      <c r="BC184" s="23"/>
      <c r="BD184" s="23"/>
      <c r="BE184" s="23"/>
      <c r="BF184" s="23"/>
      <c r="BG184" s="23"/>
      <c r="BH184" s="23"/>
      <c r="BI184" s="23"/>
      <c r="BJ184" s="23"/>
      <c r="BK184" s="23"/>
      <c r="BL184" s="23"/>
      <c r="BM184" s="23"/>
      <c r="BN184" s="23"/>
      <c r="BO184" s="23"/>
      <c r="BP184" s="23"/>
      <c r="BQ184" s="23"/>
      <c r="BR184" s="23"/>
      <c r="BS184" s="23"/>
    </row>
    <row r="185" customFormat="false" ht="15" hidden="false" customHeight="false" outlineLevel="0" collapsed="false">
      <c r="A185" s="23" t="n">
        <v>182</v>
      </c>
      <c r="B185" s="23" t="str">
        <f aca="false">IF(PLAYER!B185="","",PLAYER!B185)</f>
        <v/>
      </c>
      <c r="AY185" s="23"/>
      <c r="AZ185" s="23"/>
      <c r="BA185" s="23"/>
      <c r="BB185" s="23"/>
      <c r="BC185" s="23"/>
      <c r="BD185" s="23"/>
      <c r="BE185" s="23"/>
      <c r="BF185" s="23"/>
      <c r="BG185" s="23"/>
      <c r="BH185" s="23"/>
      <c r="BI185" s="23"/>
      <c r="BJ185" s="23"/>
      <c r="BK185" s="23"/>
      <c r="BL185" s="23"/>
      <c r="BM185" s="23"/>
      <c r="BN185" s="23"/>
      <c r="BO185" s="23"/>
      <c r="BP185" s="23"/>
      <c r="BQ185" s="23"/>
      <c r="BR185" s="23"/>
      <c r="BS185" s="23"/>
    </row>
    <row r="186" customFormat="false" ht="15" hidden="false" customHeight="false" outlineLevel="0" collapsed="false">
      <c r="A186" s="23" t="n">
        <v>183</v>
      </c>
      <c r="B186" s="23" t="str">
        <f aca="false">IF(PLAYER!B186="","",PLAYER!B186)</f>
        <v/>
      </c>
      <c r="AY186" s="23"/>
      <c r="AZ186" s="23"/>
      <c r="BA186" s="23"/>
      <c r="BB186" s="23"/>
      <c r="BC186" s="23"/>
      <c r="BD186" s="23"/>
      <c r="BE186" s="23"/>
      <c r="BF186" s="23"/>
      <c r="BG186" s="23"/>
      <c r="BH186" s="23"/>
      <c r="BI186" s="23"/>
      <c r="BJ186" s="23"/>
      <c r="BK186" s="23"/>
      <c r="BL186" s="23"/>
      <c r="BM186" s="23"/>
      <c r="BN186" s="23"/>
      <c r="BO186" s="23"/>
      <c r="BP186" s="23"/>
      <c r="BQ186" s="23"/>
      <c r="BR186" s="23"/>
      <c r="BS186" s="23"/>
    </row>
    <row r="187" customFormat="false" ht="15" hidden="false" customHeight="false" outlineLevel="0" collapsed="false">
      <c r="A187" s="23" t="n">
        <v>184</v>
      </c>
      <c r="B187" s="23" t="str">
        <f aca="false">IF(PLAYER!B187="","",PLAYER!B187)</f>
        <v/>
      </c>
      <c r="AY187" s="23"/>
      <c r="AZ187" s="23"/>
      <c r="BA187" s="23"/>
      <c r="BB187" s="23"/>
      <c r="BC187" s="23"/>
      <c r="BD187" s="23"/>
      <c r="BE187" s="23"/>
      <c r="BF187" s="23"/>
      <c r="BG187" s="23"/>
      <c r="BH187" s="23"/>
      <c r="BI187" s="23"/>
      <c r="BJ187" s="23"/>
      <c r="BK187" s="23"/>
      <c r="BL187" s="23"/>
      <c r="BM187" s="23"/>
      <c r="BN187" s="23"/>
      <c r="BO187" s="23"/>
      <c r="BP187" s="23"/>
      <c r="BQ187" s="23"/>
      <c r="BR187" s="23"/>
      <c r="BS187" s="23"/>
    </row>
    <row r="188" customFormat="false" ht="15" hidden="false" customHeight="false" outlineLevel="0" collapsed="false">
      <c r="A188" s="23" t="n">
        <v>185</v>
      </c>
      <c r="B188" s="23" t="str">
        <f aca="false">IF(PLAYER!B188="","",PLAYER!B188)</f>
        <v/>
      </c>
      <c r="AY188" s="23"/>
      <c r="AZ188" s="23"/>
      <c r="BA188" s="23"/>
      <c r="BB188" s="23"/>
      <c r="BC188" s="23"/>
      <c r="BD188" s="23"/>
      <c r="BE188" s="23"/>
      <c r="BF188" s="23"/>
      <c r="BG188" s="23"/>
      <c r="BH188" s="23"/>
      <c r="BI188" s="23"/>
      <c r="BJ188" s="23"/>
      <c r="BK188" s="23"/>
      <c r="BL188" s="23"/>
      <c r="BM188" s="23"/>
      <c r="BN188" s="23"/>
      <c r="BO188" s="23"/>
      <c r="BP188" s="23"/>
      <c r="BQ188" s="23"/>
      <c r="BR188" s="23"/>
      <c r="BS188" s="23"/>
    </row>
    <row r="189" customFormat="false" ht="15" hidden="false" customHeight="false" outlineLevel="0" collapsed="false">
      <c r="A189" s="23" t="n">
        <v>186</v>
      </c>
      <c r="B189" s="23" t="str">
        <f aca="false">IF(PLAYER!B189="","",PLAYER!B189)</f>
        <v/>
      </c>
      <c r="AY189" s="23"/>
      <c r="AZ189" s="23"/>
      <c r="BA189" s="23"/>
      <c r="BB189" s="23"/>
      <c r="BC189" s="23"/>
      <c r="BD189" s="23"/>
      <c r="BE189" s="23"/>
      <c r="BF189" s="23"/>
      <c r="BG189" s="23"/>
      <c r="BH189" s="23"/>
      <c r="BI189" s="23"/>
      <c r="BJ189" s="23"/>
      <c r="BK189" s="23"/>
      <c r="BL189" s="23"/>
      <c r="BM189" s="23"/>
      <c r="BN189" s="23"/>
      <c r="BO189" s="23"/>
      <c r="BP189" s="23"/>
      <c r="BQ189" s="23"/>
      <c r="BR189" s="23"/>
      <c r="BS189" s="23"/>
    </row>
    <row r="190" customFormat="false" ht="15" hidden="false" customHeight="false" outlineLevel="0" collapsed="false">
      <c r="A190" s="23" t="n">
        <v>187</v>
      </c>
      <c r="B190" s="23" t="str">
        <f aca="false">IF(PLAYER!B190="","",PLAYER!B190)</f>
        <v/>
      </c>
      <c r="AY190" s="23"/>
      <c r="AZ190" s="23"/>
      <c r="BA190" s="23"/>
      <c r="BB190" s="23"/>
      <c r="BC190" s="23"/>
      <c r="BD190" s="23"/>
      <c r="BE190" s="23"/>
      <c r="BF190" s="23"/>
      <c r="BG190" s="23"/>
      <c r="BH190" s="23"/>
      <c r="BI190" s="23"/>
      <c r="BJ190" s="23"/>
      <c r="BK190" s="23"/>
      <c r="BL190" s="23"/>
      <c r="BM190" s="23"/>
      <c r="BN190" s="23"/>
      <c r="BO190" s="23"/>
      <c r="BP190" s="23"/>
      <c r="BQ190" s="23"/>
      <c r="BR190" s="23"/>
      <c r="BS190" s="23"/>
    </row>
    <row r="191" customFormat="false" ht="15" hidden="false" customHeight="false" outlineLevel="0" collapsed="false">
      <c r="A191" s="23" t="n">
        <v>188</v>
      </c>
      <c r="B191" s="23" t="str">
        <f aca="false">IF(PLAYER!B191="","",PLAYER!B191)</f>
        <v/>
      </c>
      <c r="AY191" s="23"/>
      <c r="AZ191" s="23"/>
      <c r="BA191" s="23"/>
      <c r="BB191" s="23"/>
      <c r="BC191" s="23"/>
      <c r="BD191" s="23"/>
      <c r="BE191" s="23"/>
      <c r="BF191" s="23"/>
      <c r="BG191" s="23"/>
      <c r="BH191" s="23"/>
      <c r="BI191" s="23"/>
      <c r="BJ191" s="23"/>
      <c r="BK191" s="23"/>
      <c r="BL191" s="23"/>
      <c r="BM191" s="23"/>
      <c r="BN191" s="23"/>
      <c r="BO191" s="23"/>
      <c r="BP191" s="23"/>
      <c r="BQ191" s="23"/>
      <c r="BR191" s="23"/>
      <c r="BS191" s="23"/>
    </row>
    <row r="192" customFormat="false" ht="15" hidden="false" customHeight="false" outlineLevel="0" collapsed="false">
      <c r="A192" s="23" t="n">
        <v>189</v>
      </c>
      <c r="B192" s="23" t="str">
        <f aca="false">IF(PLAYER!B192="","",PLAYER!B192)</f>
        <v/>
      </c>
      <c r="AY192" s="23"/>
      <c r="AZ192" s="23"/>
      <c r="BA192" s="23"/>
      <c r="BB192" s="23"/>
      <c r="BC192" s="23"/>
      <c r="BD192" s="23"/>
      <c r="BE192" s="23"/>
      <c r="BF192" s="23"/>
      <c r="BG192" s="23"/>
      <c r="BH192" s="23"/>
      <c r="BI192" s="23"/>
      <c r="BJ192" s="23"/>
      <c r="BK192" s="23"/>
      <c r="BL192" s="23"/>
      <c r="BM192" s="23"/>
      <c r="BN192" s="23"/>
      <c r="BO192" s="23"/>
      <c r="BP192" s="23"/>
      <c r="BQ192" s="23"/>
      <c r="BR192" s="23"/>
      <c r="BS192" s="23"/>
    </row>
    <row r="193" customFormat="false" ht="15" hidden="false" customHeight="false" outlineLevel="0" collapsed="false">
      <c r="A193" s="23" t="n">
        <v>190</v>
      </c>
      <c r="B193" s="23" t="str">
        <f aca="false">IF(PLAYER!B193="","",PLAYER!B193)</f>
        <v/>
      </c>
      <c r="AY193" s="23"/>
      <c r="AZ193" s="23"/>
      <c r="BA193" s="23"/>
      <c r="BB193" s="23"/>
      <c r="BC193" s="23"/>
      <c r="BD193" s="23"/>
      <c r="BE193" s="23"/>
      <c r="BF193" s="23"/>
      <c r="BG193" s="23"/>
      <c r="BH193" s="23"/>
      <c r="BI193" s="23"/>
      <c r="BJ193" s="23"/>
      <c r="BK193" s="23"/>
      <c r="BL193" s="23"/>
      <c r="BM193" s="23"/>
      <c r="BN193" s="23"/>
      <c r="BO193" s="23"/>
      <c r="BP193" s="23"/>
      <c r="BQ193" s="23"/>
      <c r="BR193" s="23"/>
      <c r="BS193" s="23"/>
    </row>
    <row r="194" customFormat="false" ht="15" hidden="false" customHeight="false" outlineLevel="0" collapsed="false">
      <c r="A194" s="23" t="n">
        <v>191</v>
      </c>
      <c r="B194" s="23" t="str">
        <f aca="false">IF(PLAYER!B194="","",PLAYER!B194)</f>
        <v/>
      </c>
      <c r="AY194" s="23"/>
      <c r="AZ194" s="23"/>
      <c r="BA194" s="23"/>
      <c r="BB194" s="23"/>
      <c r="BC194" s="23"/>
      <c r="BD194" s="23"/>
      <c r="BE194" s="23"/>
      <c r="BF194" s="23"/>
      <c r="BG194" s="23"/>
      <c r="BH194" s="23"/>
      <c r="BI194" s="23"/>
      <c r="BJ194" s="23"/>
      <c r="BK194" s="23"/>
      <c r="BL194" s="23"/>
      <c r="BM194" s="23"/>
      <c r="BN194" s="23"/>
      <c r="BO194" s="23"/>
      <c r="BP194" s="23"/>
      <c r="BQ194" s="23"/>
      <c r="BR194" s="23"/>
      <c r="BS194" s="23"/>
    </row>
    <row r="195" customFormat="false" ht="15" hidden="false" customHeight="false" outlineLevel="0" collapsed="false">
      <c r="A195" s="23" t="n">
        <v>192</v>
      </c>
      <c r="B195" s="23" t="str">
        <f aca="false">IF(PLAYER!B195="","",PLAYER!B195)</f>
        <v/>
      </c>
      <c r="AY195" s="23"/>
      <c r="AZ195" s="23"/>
      <c r="BA195" s="23"/>
      <c r="BB195" s="23"/>
      <c r="BC195" s="23"/>
      <c r="BD195" s="23"/>
      <c r="BE195" s="23"/>
      <c r="BF195" s="23"/>
      <c r="BG195" s="23"/>
      <c r="BH195" s="23"/>
      <c r="BI195" s="23"/>
      <c r="BJ195" s="23"/>
      <c r="BK195" s="23"/>
      <c r="BL195" s="23"/>
      <c r="BM195" s="23"/>
      <c r="BN195" s="23"/>
      <c r="BO195" s="23"/>
      <c r="BP195" s="23"/>
      <c r="BQ195" s="23"/>
      <c r="BR195" s="23"/>
      <c r="BS195" s="23"/>
    </row>
    <row r="196" customFormat="false" ht="15" hidden="false" customHeight="false" outlineLevel="0" collapsed="false">
      <c r="A196" s="23" t="n">
        <v>193</v>
      </c>
      <c r="B196" s="23" t="str">
        <f aca="false">IF(PLAYER!B196="","",PLAYER!B196)</f>
        <v/>
      </c>
      <c r="AY196" s="23"/>
      <c r="AZ196" s="23"/>
      <c r="BA196" s="23"/>
      <c r="BB196" s="23"/>
      <c r="BC196" s="23"/>
      <c r="BD196" s="23"/>
      <c r="BE196" s="23"/>
      <c r="BF196" s="23"/>
      <c r="BG196" s="23"/>
      <c r="BH196" s="23"/>
      <c r="BI196" s="23"/>
      <c r="BJ196" s="23"/>
      <c r="BK196" s="23"/>
      <c r="BL196" s="23"/>
      <c r="BM196" s="23"/>
      <c r="BN196" s="23"/>
      <c r="BO196" s="23"/>
      <c r="BP196" s="23"/>
      <c r="BQ196" s="23"/>
      <c r="BR196" s="23"/>
      <c r="BS196" s="23"/>
    </row>
    <row r="197" customFormat="false" ht="15" hidden="false" customHeight="false" outlineLevel="0" collapsed="false">
      <c r="A197" s="23" t="n">
        <v>194</v>
      </c>
      <c r="B197" s="23" t="str">
        <f aca="false">IF(PLAYER!B197="","",PLAYER!B197)</f>
        <v/>
      </c>
      <c r="AY197" s="23"/>
      <c r="AZ197" s="23"/>
      <c r="BA197" s="23"/>
      <c r="BB197" s="23"/>
      <c r="BC197" s="23"/>
      <c r="BD197" s="23"/>
      <c r="BE197" s="23"/>
      <c r="BF197" s="23"/>
      <c r="BG197" s="23"/>
      <c r="BH197" s="23"/>
      <c r="BI197" s="23"/>
      <c r="BJ197" s="23"/>
      <c r="BK197" s="23"/>
      <c r="BL197" s="23"/>
      <c r="BM197" s="23"/>
      <c r="BN197" s="23"/>
      <c r="BO197" s="23"/>
      <c r="BP197" s="23"/>
      <c r="BQ197" s="23"/>
      <c r="BR197" s="23"/>
      <c r="BS197" s="23"/>
    </row>
    <row r="198" customFormat="false" ht="15" hidden="false" customHeight="false" outlineLevel="0" collapsed="false">
      <c r="A198" s="23" t="n">
        <v>195</v>
      </c>
      <c r="B198" s="23" t="str">
        <f aca="false">IF(PLAYER!B198="","",PLAYER!B198)</f>
        <v/>
      </c>
      <c r="AY198" s="23"/>
      <c r="AZ198" s="23"/>
      <c r="BA198" s="23"/>
      <c r="BB198" s="23"/>
      <c r="BC198" s="23"/>
      <c r="BD198" s="23"/>
      <c r="BE198" s="23"/>
      <c r="BF198" s="23"/>
      <c r="BG198" s="23"/>
      <c r="BH198" s="23"/>
      <c r="BI198" s="23"/>
      <c r="BJ198" s="23"/>
      <c r="BK198" s="23"/>
      <c r="BL198" s="23"/>
      <c r="BM198" s="23"/>
      <c r="BN198" s="23"/>
      <c r="BO198" s="23"/>
      <c r="BP198" s="23"/>
      <c r="BQ198" s="23"/>
      <c r="BR198" s="23"/>
      <c r="BS198" s="23"/>
    </row>
    <row r="199" customFormat="false" ht="15" hidden="false" customHeight="false" outlineLevel="0" collapsed="false">
      <c r="A199" s="23" t="n">
        <v>196</v>
      </c>
      <c r="B199" s="23" t="str">
        <f aca="false">IF(PLAYER!B199="","",PLAYER!B199)</f>
        <v/>
      </c>
      <c r="AY199" s="23"/>
      <c r="AZ199" s="23"/>
      <c r="BA199" s="23"/>
      <c r="BB199" s="23"/>
      <c r="BC199" s="23"/>
      <c r="BD199" s="23"/>
      <c r="BE199" s="23"/>
      <c r="BF199" s="23"/>
      <c r="BG199" s="23"/>
      <c r="BH199" s="23"/>
      <c r="BI199" s="23"/>
      <c r="BJ199" s="23"/>
      <c r="BK199" s="23"/>
      <c r="BL199" s="23"/>
      <c r="BM199" s="23"/>
      <c r="BN199" s="23"/>
      <c r="BO199" s="23"/>
      <c r="BP199" s="23"/>
      <c r="BQ199" s="23"/>
      <c r="BR199" s="23"/>
      <c r="BS199" s="23"/>
    </row>
    <row r="200" customFormat="false" ht="15" hidden="false" customHeight="false" outlineLevel="0" collapsed="false">
      <c r="A200" s="23" t="n">
        <v>197</v>
      </c>
      <c r="B200" s="23" t="str">
        <f aca="false">IF(PLAYER!B200="","",PLAYER!B200)</f>
        <v/>
      </c>
      <c r="AY200" s="23"/>
      <c r="AZ200" s="23"/>
      <c r="BA200" s="23"/>
      <c r="BB200" s="23"/>
      <c r="BC200" s="23"/>
      <c r="BD200" s="23"/>
      <c r="BE200" s="23"/>
      <c r="BF200" s="23"/>
      <c r="BG200" s="23"/>
      <c r="BH200" s="23"/>
      <c r="BI200" s="23"/>
      <c r="BJ200" s="23"/>
      <c r="BK200" s="23"/>
      <c r="BL200" s="23"/>
      <c r="BM200" s="23"/>
      <c r="BN200" s="23"/>
      <c r="BO200" s="23"/>
      <c r="BP200" s="23"/>
      <c r="BQ200" s="23"/>
      <c r="BR200" s="23"/>
      <c r="BS200" s="23"/>
    </row>
    <row r="201" customFormat="false" ht="15" hidden="false" customHeight="false" outlineLevel="0" collapsed="false">
      <c r="A201" s="23" t="n">
        <v>198</v>
      </c>
      <c r="B201" s="23" t="str">
        <f aca="false">IF(PLAYER!B201="","",PLAYER!B201)</f>
        <v/>
      </c>
      <c r="AY201" s="23"/>
      <c r="AZ201" s="23"/>
      <c r="BA201" s="23"/>
      <c r="BB201" s="23"/>
      <c r="BC201" s="23"/>
      <c r="BD201" s="23"/>
      <c r="BE201" s="23"/>
      <c r="BF201" s="23"/>
      <c r="BG201" s="23"/>
      <c r="BH201" s="23"/>
      <c r="BI201" s="23"/>
      <c r="BJ201" s="23"/>
      <c r="BK201" s="23"/>
      <c r="BL201" s="23"/>
      <c r="BM201" s="23"/>
      <c r="BN201" s="23"/>
      <c r="BO201" s="23"/>
      <c r="BP201" s="23"/>
      <c r="BQ201" s="23"/>
      <c r="BR201" s="23"/>
      <c r="BS201" s="23"/>
    </row>
    <row r="202" customFormat="false" ht="15" hidden="false" customHeight="false" outlineLevel="0" collapsed="false">
      <c r="A202" s="23" t="n">
        <v>199</v>
      </c>
      <c r="B202" s="23" t="str">
        <f aca="false">IF(PLAYER!B202="","",PLAYER!B202)</f>
        <v/>
      </c>
      <c r="AY202" s="23"/>
      <c r="AZ202" s="23"/>
      <c r="BA202" s="23"/>
      <c r="BB202" s="23"/>
      <c r="BC202" s="23"/>
      <c r="BD202" s="23"/>
      <c r="BE202" s="23"/>
      <c r="BF202" s="23"/>
      <c r="BG202" s="23"/>
      <c r="BH202" s="23"/>
      <c r="BI202" s="23"/>
      <c r="BJ202" s="23"/>
      <c r="BK202" s="23"/>
      <c r="BL202" s="23"/>
      <c r="BM202" s="23"/>
      <c r="BN202" s="23"/>
      <c r="BO202" s="23"/>
      <c r="BP202" s="23"/>
      <c r="BQ202" s="23"/>
      <c r="BR202" s="23"/>
      <c r="BS202" s="23"/>
    </row>
    <row r="203" customFormat="false" ht="15" hidden="false" customHeight="false" outlineLevel="0" collapsed="false">
      <c r="A203" s="23" t="n">
        <v>200</v>
      </c>
      <c r="B203" s="23" t="str">
        <f aca="false">IF(PLAYER!B203="","",PLAYER!B203)</f>
        <v/>
      </c>
      <c r="AY203" s="23"/>
      <c r="AZ203" s="23"/>
      <c r="BA203" s="23"/>
      <c r="BB203" s="23"/>
      <c r="BC203" s="23"/>
      <c r="BD203" s="23"/>
      <c r="BE203" s="23"/>
      <c r="BF203" s="23"/>
      <c r="BG203" s="23"/>
      <c r="BH203" s="23"/>
      <c r="BI203" s="23"/>
      <c r="BJ203" s="23"/>
      <c r="BK203" s="23"/>
      <c r="BL203" s="23"/>
      <c r="BM203" s="23"/>
      <c r="BN203" s="23"/>
      <c r="BO203" s="23"/>
      <c r="BP203" s="23"/>
      <c r="BQ203" s="23"/>
      <c r="BR203" s="23"/>
      <c r="BS203" s="23"/>
    </row>
    <row r="204" s="23" customFormat="true" ht="15" hidden="false" customHeight="false" outlineLevel="0" collapsed="false">
      <c r="J204" s="31"/>
      <c r="R204" s="31"/>
      <c r="Z204" s="31"/>
      <c r="AH204" s="31"/>
      <c r="AP204" s="31"/>
    </row>
    <row r="205" s="23" customFormat="true" ht="15" hidden="false" customHeight="false" outlineLevel="0" collapsed="false">
      <c r="J205" s="31"/>
      <c r="R205" s="31"/>
      <c r="Z205" s="31"/>
      <c r="AH205" s="31"/>
      <c r="AP205" s="31"/>
    </row>
    <row r="206" s="23" customFormat="true" ht="15" hidden="false" customHeight="false" outlineLevel="0" collapsed="false">
      <c r="J206" s="31"/>
      <c r="R206" s="31"/>
      <c r="Z206" s="31"/>
      <c r="AH206" s="31"/>
      <c r="AP206" s="31"/>
    </row>
    <row r="207" s="23" customFormat="true" ht="15" hidden="false" customHeight="false" outlineLevel="0" collapsed="false">
      <c r="J207" s="31"/>
      <c r="R207" s="31"/>
      <c r="Z207" s="31"/>
      <c r="AH207" s="31"/>
      <c r="AP207" s="31"/>
    </row>
    <row r="208" s="23" customFormat="true" ht="15" hidden="false" customHeight="false" outlineLevel="0" collapsed="false">
      <c r="J208" s="31"/>
      <c r="R208" s="31"/>
      <c r="Z208" s="31"/>
      <c r="AH208" s="31"/>
      <c r="AP208" s="31"/>
    </row>
    <row r="209" s="23" customFormat="true" ht="15" hidden="false" customHeight="false" outlineLevel="0" collapsed="false">
      <c r="J209" s="31"/>
      <c r="R209" s="31"/>
      <c r="Z209" s="31"/>
      <c r="AH209" s="31"/>
      <c r="AP209" s="31"/>
    </row>
    <row r="210" s="23" customFormat="true" ht="15" hidden="false" customHeight="false" outlineLevel="0" collapsed="false">
      <c r="J210" s="31"/>
      <c r="R210" s="31"/>
      <c r="Z210" s="31"/>
      <c r="AH210" s="31"/>
      <c r="AP210" s="31"/>
    </row>
    <row r="211" s="23" customFormat="true" ht="15" hidden="false" customHeight="false" outlineLevel="0" collapsed="false">
      <c r="J211" s="31"/>
      <c r="R211" s="31"/>
      <c r="Z211" s="31"/>
      <c r="AH211" s="31"/>
      <c r="AP211" s="31"/>
    </row>
    <row r="212" s="23" customFormat="true" ht="15" hidden="false" customHeight="false" outlineLevel="0" collapsed="false">
      <c r="J212" s="31"/>
      <c r="R212" s="31"/>
      <c r="Z212" s="31"/>
      <c r="AH212" s="31"/>
      <c r="AP212" s="31"/>
    </row>
    <row r="213" s="23" customFormat="true" ht="15" hidden="false" customHeight="false" outlineLevel="0" collapsed="false">
      <c r="J213" s="31"/>
      <c r="R213" s="31"/>
      <c r="Z213" s="31"/>
      <c r="AH213" s="31"/>
      <c r="AP213" s="31"/>
    </row>
    <row r="214" s="23" customFormat="true" ht="15" hidden="false" customHeight="false" outlineLevel="0" collapsed="false">
      <c r="J214" s="31"/>
      <c r="R214" s="31"/>
      <c r="Z214" s="31"/>
      <c r="AH214" s="31"/>
      <c r="AP214" s="31"/>
    </row>
    <row r="215" s="23" customFormat="true" ht="15" hidden="false" customHeight="false" outlineLevel="0" collapsed="false">
      <c r="J215" s="31"/>
      <c r="R215" s="31"/>
      <c r="Z215" s="31"/>
      <c r="AH215" s="31"/>
      <c r="AP215" s="31"/>
    </row>
    <row r="216" s="23" customFormat="true" ht="15" hidden="false" customHeight="false" outlineLevel="0" collapsed="false">
      <c r="J216" s="31"/>
      <c r="R216" s="31"/>
      <c r="Z216" s="31"/>
      <c r="AH216" s="31"/>
      <c r="AP216" s="31"/>
    </row>
    <row r="217" s="23" customFormat="true" ht="15" hidden="false" customHeight="false" outlineLevel="0" collapsed="false">
      <c r="J217" s="31"/>
      <c r="R217" s="31"/>
      <c r="Z217" s="31"/>
      <c r="AH217" s="31"/>
      <c r="AP217" s="31"/>
    </row>
    <row r="218" s="23" customFormat="true" ht="15" hidden="false" customHeight="false" outlineLevel="0" collapsed="false">
      <c r="J218" s="31"/>
      <c r="R218" s="31"/>
      <c r="Z218" s="31"/>
      <c r="AH218" s="31"/>
      <c r="AP218" s="31"/>
    </row>
    <row r="219" s="23" customFormat="true" ht="15" hidden="false" customHeight="false" outlineLevel="0" collapsed="false">
      <c r="J219" s="31"/>
      <c r="R219" s="31"/>
      <c r="Z219" s="31"/>
      <c r="AH219" s="31"/>
      <c r="AP219" s="31"/>
    </row>
    <row r="220" s="23" customFormat="true" ht="15" hidden="false" customHeight="false" outlineLevel="0" collapsed="false">
      <c r="J220" s="31"/>
      <c r="R220" s="31"/>
      <c r="Z220" s="31"/>
      <c r="AH220" s="31"/>
      <c r="AP220" s="31"/>
    </row>
    <row r="221" s="23" customFormat="true" ht="15" hidden="false" customHeight="false" outlineLevel="0" collapsed="false">
      <c r="J221" s="31"/>
      <c r="R221" s="31"/>
      <c r="Z221" s="31"/>
      <c r="AH221" s="31"/>
      <c r="AP221" s="31"/>
    </row>
    <row r="222" s="23" customFormat="true" ht="15" hidden="false" customHeight="false" outlineLevel="0" collapsed="false">
      <c r="J222" s="31"/>
      <c r="R222" s="31"/>
      <c r="Z222" s="31"/>
      <c r="AH222" s="31"/>
      <c r="AP222" s="31"/>
    </row>
    <row r="223" s="23" customFormat="true" ht="15" hidden="false" customHeight="false" outlineLevel="0" collapsed="false">
      <c r="J223" s="31"/>
      <c r="R223" s="31"/>
      <c r="Z223" s="31"/>
      <c r="AH223" s="31"/>
      <c r="AP223" s="31"/>
    </row>
    <row r="224" s="23" customFormat="true" ht="15" hidden="false" customHeight="false" outlineLevel="0" collapsed="false">
      <c r="J224" s="31"/>
      <c r="R224" s="31"/>
      <c r="Z224" s="31"/>
      <c r="AH224" s="31"/>
      <c r="AP224" s="31"/>
    </row>
    <row r="225" s="23" customFormat="true" ht="15" hidden="false" customHeight="false" outlineLevel="0" collapsed="false">
      <c r="J225" s="31"/>
      <c r="R225" s="31"/>
      <c r="Z225" s="31"/>
      <c r="AH225" s="31"/>
      <c r="AP225" s="31"/>
    </row>
    <row r="226" s="23" customFormat="true" ht="15" hidden="false" customHeight="false" outlineLevel="0" collapsed="false">
      <c r="J226" s="31"/>
      <c r="R226" s="31"/>
      <c r="Z226" s="31"/>
      <c r="AH226" s="31"/>
      <c r="AP226" s="31"/>
    </row>
    <row r="227" s="23" customFormat="true" ht="15" hidden="false" customHeight="false" outlineLevel="0" collapsed="false">
      <c r="J227" s="31"/>
      <c r="R227" s="31"/>
      <c r="Z227" s="31"/>
      <c r="AH227" s="31"/>
      <c r="AP227" s="31"/>
    </row>
    <row r="228" s="23" customFormat="true" ht="15" hidden="false" customHeight="false" outlineLevel="0" collapsed="false">
      <c r="J228" s="31"/>
      <c r="R228" s="31"/>
      <c r="Z228" s="31"/>
      <c r="AH228" s="31"/>
      <c r="AP228" s="31"/>
    </row>
    <row r="229" s="23" customFormat="true" ht="15" hidden="false" customHeight="false" outlineLevel="0" collapsed="false">
      <c r="J229" s="31"/>
      <c r="R229" s="31"/>
      <c r="Z229" s="31"/>
      <c r="AH229" s="31"/>
      <c r="AP229" s="31"/>
    </row>
    <row r="230" s="23" customFormat="true" ht="15" hidden="false" customHeight="false" outlineLevel="0" collapsed="false">
      <c r="J230" s="31"/>
      <c r="R230" s="31"/>
      <c r="Z230" s="31"/>
      <c r="AH230" s="31"/>
      <c r="AP230" s="31"/>
    </row>
  </sheetData>
  <mergeCells count="6">
    <mergeCell ref="C2:J2"/>
    <mergeCell ref="K2:R2"/>
    <mergeCell ref="S2:Z2"/>
    <mergeCell ref="AA2:AH2"/>
    <mergeCell ref="AI2:AP2"/>
    <mergeCell ref="AQ2:AX2"/>
  </mergeCells>
  <printOptions headings="false" gridLines="false" gridLinesSet="true" horizontalCentered="false" verticalCentered="false"/>
  <pageMargins left="0.25" right="0.25"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W20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28" activeCellId="0" sqref="B28"/>
    </sheetView>
  </sheetViews>
  <sheetFormatPr defaultColWidth="8.84765625" defaultRowHeight="12" zeroHeight="false" outlineLevelRow="0" outlineLevelCol="0"/>
  <cols>
    <col collapsed="false" customWidth="true" hidden="false" outlineLevel="0" max="1" min="1" style="1" width="3.27"/>
    <col collapsed="false" customWidth="true" hidden="false" outlineLevel="0" max="2" min="2" style="1" width="27.99"/>
    <col collapsed="false" customWidth="true" hidden="true" outlineLevel="0" max="6" min="3" style="37" width="5.7"/>
    <col collapsed="false" customWidth="true" hidden="true" outlineLevel="0" max="7" min="7" style="37" width="5.99"/>
    <col collapsed="false" customWidth="true" hidden="false" outlineLevel="0" max="16" min="8" style="1" width="7.13"/>
    <col collapsed="false" customWidth="true" hidden="false" outlineLevel="0" max="17" min="17" style="1" width="5.56"/>
    <col collapsed="false" customWidth="true" hidden="false" outlineLevel="0" max="18" min="18" style="1" width="6.85"/>
    <col collapsed="false" customWidth="true" hidden="false" outlineLevel="0" max="21" min="19" style="1" width="5.7"/>
    <col collapsed="false" customWidth="true" hidden="false" outlineLevel="0" max="22" min="22" style="1" width="7.27"/>
    <col collapsed="false" customWidth="true" hidden="false" outlineLevel="0" max="23" min="23" style="1" width="5.7"/>
    <col collapsed="false" customWidth="false" hidden="false" outlineLevel="0" max="257" min="24" style="1" width="8.85"/>
  </cols>
  <sheetData>
    <row r="1" customFormat="false" ht="15.75" hidden="false" customHeight="false" outlineLevel="0" collapsed="false">
      <c r="B1" s="38" t="str">
        <f aca="false">'SET-UP'!B3</f>
        <v>WYYC2017</v>
      </c>
      <c r="C1" s="39"/>
      <c r="D1" s="39"/>
      <c r="E1" s="39"/>
      <c r="F1" s="39"/>
      <c r="G1" s="39"/>
      <c r="H1" s="40" t="s">
        <v>26</v>
      </c>
      <c r="I1" s="41" t="s">
        <v>88</v>
      </c>
      <c r="J1" s="41"/>
      <c r="K1" s="41"/>
      <c r="L1" s="41"/>
      <c r="M1" s="41"/>
      <c r="N1" s="41"/>
      <c r="O1" s="41"/>
      <c r="P1" s="41"/>
      <c r="Q1" s="41"/>
      <c r="R1" s="42"/>
      <c r="S1" s="43" t="s">
        <v>89</v>
      </c>
      <c r="T1" s="43"/>
      <c r="U1" s="43"/>
      <c r="V1" s="42"/>
      <c r="W1" s="44"/>
    </row>
    <row r="2" customFormat="false" ht="24" hidden="false" customHeight="false" outlineLevel="0" collapsed="false">
      <c r="B2" s="45" t="str">
        <f aca="false">'SET-UP'!B5&amp;" Division - "&amp;'SET-UP'!B6</f>
        <v>3A Division - FINAL</v>
      </c>
      <c r="C2" s="45"/>
      <c r="D2" s="45"/>
      <c r="E2" s="45"/>
      <c r="F2" s="45"/>
      <c r="G2" s="45"/>
      <c r="H2" s="46" t="s">
        <v>90</v>
      </c>
      <c r="I2" s="47" t="s">
        <v>91</v>
      </c>
      <c r="J2" s="47" t="s">
        <v>92</v>
      </c>
      <c r="K2" s="47" t="s">
        <v>93</v>
      </c>
      <c r="L2" s="47" t="s">
        <v>94</v>
      </c>
      <c r="M2" s="47" t="s">
        <v>95</v>
      </c>
      <c r="N2" s="47" t="s">
        <v>96</v>
      </c>
      <c r="O2" s="47" t="s">
        <v>97</v>
      </c>
      <c r="P2" s="47" t="s">
        <v>98</v>
      </c>
      <c r="Q2" s="48" t="s">
        <v>99</v>
      </c>
      <c r="R2" s="49" t="s">
        <v>100</v>
      </c>
      <c r="S2" s="50" t="s">
        <v>66</v>
      </c>
      <c r="T2" s="50" t="s">
        <v>68</v>
      </c>
      <c r="U2" s="50" t="s">
        <v>101</v>
      </c>
      <c r="V2" s="49" t="s">
        <v>102</v>
      </c>
      <c r="W2" s="44" t="s">
        <v>103</v>
      </c>
    </row>
    <row r="3" customFormat="false" ht="12" hidden="false" customHeight="false" outlineLevel="0" collapsed="false">
      <c r="A3" s="51" t="str">
        <f aca="false">IF('FINAL-SCORE'!W4="","",'FINAL-SCORE'!W4)</f>
        <v/>
      </c>
      <c r="B3" s="51" t="str">
        <f aca="false">IF('FINAL-SCORE'!X4="","",'FINAL-SCORE'!X4)</f>
        <v/>
      </c>
      <c r="C3" s="52" t="str">
        <f aca="false">IF(B3="","",IF(VLOOKUP(B3,PLAYER!B:G,2,FALSE())="","",VLOOKUP(B3,PLAYER!B:G,2,FALSE())))</f>
        <v/>
      </c>
      <c r="D3" s="52" t="str">
        <f aca="false">IF(B3="","",IF(VLOOKUP(B3,PLAYER!B:G,3,FALSE())="","",VLOOKUP(B3,PLAYER!B:G,3,FALSE())))</f>
        <v/>
      </c>
      <c r="E3" s="52" t="str">
        <f aca="false">IF(B3="","",IF(VLOOKUP(B3,PLAYER!B:G,4,FALSE())="","",VLOOKUP(B3,PLAYER!B:G,4,FALSE())))</f>
        <v/>
      </c>
      <c r="F3" s="52" t="str">
        <f aca="false">IF(B3="","",IF(VLOOKUP(B3,PLAYER!B:G,5,FALSE())="","",VLOOKUP(B3,PLAYER!B:G,5,FALSE())))</f>
        <v/>
      </c>
      <c r="G3" s="52" t="str">
        <f aca="false">IF(B3="","",IF(VLOOKUP(B3,PLAYER!B:G,6,FALSE())="","",VLOOKUP(B3,PLAYER!B:G,6,FALSE())))</f>
        <v/>
      </c>
      <c r="H3" s="53" t="str">
        <f aca="false">IF('FINAL-SCORE'!Y4="","",'FINAL-SCORE'!Y4)</f>
        <v/>
      </c>
      <c r="I3" s="53" t="str">
        <f aca="false">IF('FINAL-SCORE'!Z4="","",'FINAL-SCORE'!Z4)</f>
        <v/>
      </c>
      <c r="J3" s="53" t="str">
        <f aca="false">IF('FINAL-SCORE'!AA4="","",'FINAL-SCORE'!AA4)</f>
        <v/>
      </c>
      <c r="K3" s="53" t="str">
        <f aca="false">IF('FINAL-SCORE'!AB4="","",'FINAL-SCORE'!AB4)</f>
        <v/>
      </c>
      <c r="L3" s="53" t="str">
        <f aca="false">IF('FINAL-SCORE'!AC4="","",'FINAL-SCORE'!AC4)</f>
        <v/>
      </c>
      <c r="M3" s="53" t="str">
        <f aca="false">IF('FINAL-SCORE'!AE4="","",'FINAL-SCORE'!AE4)</f>
        <v/>
      </c>
      <c r="N3" s="53" t="str">
        <f aca="false">IF('FINAL-SCORE'!AF4="","",'FINAL-SCORE'!AF4)</f>
        <v/>
      </c>
      <c r="O3" s="53" t="str">
        <f aca="false">IF('FINAL-SCORE'!AG4="","",'FINAL-SCORE'!AG4)</f>
        <v/>
      </c>
      <c r="P3" s="53" t="str">
        <f aca="false">IF('FINAL-SCORE'!AH4="","",'FINAL-SCORE'!AH4)</f>
        <v/>
      </c>
      <c r="Q3" s="54" t="str">
        <f aca="false">IF('FINAL-SCORE'!AI4="","",'FINAL-SCORE'!AI4+'FINAL-SCORE'!AD4)</f>
        <v/>
      </c>
      <c r="R3" s="54" t="str">
        <f aca="false">IF('FINAL-SCORE'!AJ4="","",'FINAL-SCORE'!AJ4)</f>
        <v/>
      </c>
      <c r="S3" s="55" t="str">
        <f aca="false">IF('FINAL-SCORE'!AK4="","",'FINAL-SCORE'!AK4)</f>
        <v/>
      </c>
      <c r="T3" s="55" t="str">
        <f aca="false">IF('FINAL-SCORE'!AL4="","",'FINAL-SCORE'!AL4)</f>
        <v/>
      </c>
      <c r="U3" s="55" t="str">
        <f aca="false">IF('FINAL-SCORE'!AM4="","",'FINAL-SCORE'!AM4)</f>
        <v/>
      </c>
      <c r="V3" s="56" t="str">
        <f aca="false">IF('FINAL-SCORE'!AN4="","",'FINAL-SCORE'!AN4)</f>
        <v/>
      </c>
      <c r="W3" s="57" t="str">
        <f aca="false">IF('FINAL-SCORE'!AO4="","",'FINAL-SCORE'!AO4)</f>
        <v/>
      </c>
    </row>
    <row r="4" customFormat="false" ht="12" hidden="false" customHeight="false" outlineLevel="0" collapsed="false">
      <c r="A4" s="51" t="str">
        <f aca="false">IF('FINAL-SCORE'!W5="","",'FINAL-SCORE'!W5)</f>
        <v/>
      </c>
      <c r="B4" s="51" t="str">
        <f aca="false">IF('FINAL-SCORE'!X5="","",'FINAL-SCORE'!X5)</f>
        <v/>
      </c>
      <c r="C4" s="52" t="str">
        <f aca="false">IF(B4="","",IF(VLOOKUP(B4,PLAYER!B:G,2,FALSE())="","",VLOOKUP(B4,PLAYER!B:G,2,FALSE())))</f>
        <v/>
      </c>
      <c r="D4" s="52" t="str">
        <f aca="false">IF(B4="","",IF(VLOOKUP(B4,PLAYER!B:G,3,FALSE())="","",VLOOKUP(B4,PLAYER!B:G,3,FALSE())))</f>
        <v/>
      </c>
      <c r="E4" s="52" t="str">
        <f aca="false">IF(B4="","",IF(VLOOKUP(B4,PLAYER!B:G,4,FALSE())="","",VLOOKUP(B4,PLAYER!B:G,4,FALSE())))</f>
        <v/>
      </c>
      <c r="F4" s="52" t="str">
        <f aca="false">IF(B4="","",IF(VLOOKUP(B4,PLAYER!B:G,5,FALSE())="","",VLOOKUP(B4,PLAYER!B:G,5,FALSE())))</f>
        <v/>
      </c>
      <c r="G4" s="52" t="str">
        <f aca="false">IF(B4="","",IF(VLOOKUP(B4,PLAYER!B:G,6,FALSE())="","",VLOOKUP(B4,PLAYER!B:G,6,FALSE())))</f>
        <v/>
      </c>
      <c r="H4" s="53" t="str">
        <f aca="false">IF('FINAL-SCORE'!Y5="","",'FINAL-SCORE'!Y5)</f>
        <v/>
      </c>
      <c r="I4" s="53" t="str">
        <f aca="false">IF('FINAL-SCORE'!Z5="","",'FINAL-SCORE'!Z5)</f>
        <v/>
      </c>
      <c r="J4" s="53" t="str">
        <f aca="false">IF('FINAL-SCORE'!AA5="","",'FINAL-SCORE'!AA5)</f>
        <v/>
      </c>
      <c r="K4" s="53" t="str">
        <f aca="false">IF('FINAL-SCORE'!AB5="","",'FINAL-SCORE'!AB5)</f>
        <v/>
      </c>
      <c r="L4" s="53" t="str">
        <f aca="false">IF('FINAL-SCORE'!AC5="","",'FINAL-SCORE'!AC5)</f>
        <v/>
      </c>
      <c r="M4" s="53" t="str">
        <f aca="false">IF('FINAL-SCORE'!AE5="","",'FINAL-SCORE'!AE5)</f>
        <v/>
      </c>
      <c r="N4" s="53" t="str">
        <f aca="false">IF('FINAL-SCORE'!AF5="","",'FINAL-SCORE'!AF5)</f>
        <v/>
      </c>
      <c r="O4" s="53" t="str">
        <f aca="false">IF('FINAL-SCORE'!AG5="","",'FINAL-SCORE'!AG5)</f>
        <v/>
      </c>
      <c r="P4" s="53" t="str">
        <f aca="false">IF('FINAL-SCORE'!AH5="","",'FINAL-SCORE'!AH5)</f>
        <v/>
      </c>
      <c r="Q4" s="54" t="str">
        <f aca="false">IF('FINAL-SCORE'!AI5="","",'FINAL-SCORE'!AI5+'FINAL-SCORE'!AD5)</f>
        <v/>
      </c>
      <c r="R4" s="54" t="str">
        <f aca="false">IF('FINAL-SCORE'!AJ5="","",'FINAL-SCORE'!AJ5)</f>
        <v/>
      </c>
      <c r="S4" s="55" t="str">
        <f aca="false">IF('FINAL-SCORE'!AK5="","",'FINAL-SCORE'!AK5)</f>
        <v/>
      </c>
      <c r="T4" s="55" t="str">
        <f aca="false">IF('FINAL-SCORE'!AL5="","",'FINAL-SCORE'!AL5)</f>
        <v/>
      </c>
      <c r="U4" s="55" t="str">
        <f aca="false">IF('FINAL-SCORE'!AM5="","",'FINAL-SCORE'!AM5)</f>
        <v/>
      </c>
      <c r="V4" s="56" t="str">
        <f aca="false">IF('FINAL-SCORE'!AN5="","",'FINAL-SCORE'!AN5)</f>
        <v/>
      </c>
      <c r="W4" s="57" t="str">
        <f aca="false">IF('FINAL-SCORE'!AO5="","",'FINAL-SCORE'!AO5)</f>
        <v/>
      </c>
    </row>
    <row r="5" customFormat="false" ht="12" hidden="false" customHeight="false" outlineLevel="0" collapsed="false">
      <c r="A5" s="51" t="str">
        <f aca="false">IF('FINAL-SCORE'!W6="","",'FINAL-SCORE'!W6)</f>
        <v/>
      </c>
      <c r="B5" s="51" t="str">
        <f aca="false">IF('FINAL-SCORE'!X6="","",'FINAL-SCORE'!X6)</f>
        <v/>
      </c>
      <c r="C5" s="52" t="str">
        <f aca="false">IF(B5="","",IF(VLOOKUP(B5,PLAYER!B:G,2,FALSE())="","",VLOOKUP(B5,PLAYER!B:G,2,FALSE())))</f>
        <v/>
      </c>
      <c r="D5" s="52" t="str">
        <f aca="false">IF(B5="","",IF(VLOOKUP(B5,PLAYER!B:G,3,FALSE())="","",VLOOKUP(B5,PLAYER!B:G,3,FALSE())))</f>
        <v/>
      </c>
      <c r="E5" s="52" t="str">
        <f aca="false">IF(B5="","",IF(VLOOKUP(B5,PLAYER!B:G,4,FALSE())="","",VLOOKUP(B5,PLAYER!B:G,4,FALSE())))</f>
        <v/>
      </c>
      <c r="F5" s="52" t="str">
        <f aca="false">IF(B5="","",IF(VLOOKUP(B5,PLAYER!B:G,5,FALSE())="","",VLOOKUP(B5,PLAYER!B:G,5,FALSE())))</f>
        <v/>
      </c>
      <c r="G5" s="52" t="str">
        <f aca="false">IF(B5="","",IF(VLOOKUP(B5,PLAYER!B:G,6,FALSE())="","",VLOOKUP(B5,PLAYER!B:G,6,FALSE())))</f>
        <v/>
      </c>
      <c r="H5" s="53" t="str">
        <f aca="false">IF('FINAL-SCORE'!Y6="","",'FINAL-SCORE'!Y6)</f>
        <v/>
      </c>
      <c r="I5" s="53" t="str">
        <f aca="false">IF('FINAL-SCORE'!Z6="","",'FINAL-SCORE'!Z6)</f>
        <v/>
      </c>
      <c r="J5" s="53" t="str">
        <f aca="false">IF('FINAL-SCORE'!AA6="","",'FINAL-SCORE'!AA6)</f>
        <v/>
      </c>
      <c r="K5" s="53" t="str">
        <f aca="false">IF('FINAL-SCORE'!AB6="","",'FINAL-SCORE'!AB6)</f>
        <v/>
      </c>
      <c r="L5" s="53" t="str">
        <f aca="false">IF('FINAL-SCORE'!AC6="","",'FINAL-SCORE'!AC6)</f>
        <v/>
      </c>
      <c r="M5" s="53" t="str">
        <f aca="false">IF('FINAL-SCORE'!AE6="","",'FINAL-SCORE'!AE6)</f>
        <v/>
      </c>
      <c r="N5" s="53" t="str">
        <f aca="false">IF('FINAL-SCORE'!AF6="","",'FINAL-SCORE'!AF6)</f>
        <v/>
      </c>
      <c r="O5" s="53" t="str">
        <f aca="false">IF('FINAL-SCORE'!AG6="","",'FINAL-SCORE'!AG6)</f>
        <v/>
      </c>
      <c r="P5" s="53" t="str">
        <f aca="false">IF('FINAL-SCORE'!AH6="","",'FINAL-SCORE'!AH6)</f>
        <v/>
      </c>
      <c r="Q5" s="54" t="str">
        <f aca="false">IF('FINAL-SCORE'!AI6="","",'FINAL-SCORE'!AI6+'FINAL-SCORE'!AD6)</f>
        <v/>
      </c>
      <c r="R5" s="54" t="str">
        <f aca="false">IF('FINAL-SCORE'!AJ6="","",'FINAL-SCORE'!AJ6)</f>
        <v/>
      </c>
      <c r="S5" s="55" t="str">
        <f aca="false">IF('FINAL-SCORE'!AK6="","",'FINAL-SCORE'!AK6)</f>
        <v/>
      </c>
      <c r="T5" s="55" t="str">
        <f aca="false">IF('FINAL-SCORE'!AL6="","",'FINAL-SCORE'!AL6)</f>
        <v/>
      </c>
      <c r="U5" s="55" t="str">
        <f aca="false">IF('FINAL-SCORE'!AM6="","",'FINAL-SCORE'!AM6)</f>
        <v/>
      </c>
      <c r="V5" s="56" t="str">
        <f aca="false">IF('FINAL-SCORE'!AN6="","",'FINAL-SCORE'!AN6)</f>
        <v/>
      </c>
      <c r="W5" s="57" t="str">
        <f aca="false">IF('FINAL-SCORE'!AO6="","",'FINAL-SCORE'!AO6)</f>
        <v/>
      </c>
    </row>
    <row r="6" customFormat="false" ht="12" hidden="false" customHeight="false" outlineLevel="0" collapsed="false">
      <c r="A6" s="51" t="str">
        <f aca="false">IF('FINAL-SCORE'!W7="","",'FINAL-SCORE'!W7)</f>
        <v/>
      </c>
      <c r="B6" s="51" t="str">
        <f aca="false">IF('FINAL-SCORE'!X7="","",'FINAL-SCORE'!X7)</f>
        <v/>
      </c>
      <c r="C6" s="52" t="str">
        <f aca="false">IF(B6="","",IF(VLOOKUP(B6,PLAYER!B:G,2,FALSE())="","",VLOOKUP(B6,PLAYER!B:G,2,FALSE())))</f>
        <v/>
      </c>
      <c r="D6" s="52" t="str">
        <f aca="false">IF(B6="","",IF(VLOOKUP(B6,PLAYER!B:G,3,FALSE())="","",VLOOKUP(B6,PLAYER!B:G,3,FALSE())))</f>
        <v/>
      </c>
      <c r="E6" s="52" t="str">
        <f aca="false">IF(B6="","",IF(VLOOKUP(B6,PLAYER!B:G,4,FALSE())="","",VLOOKUP(B6,PLAYER!B:G,4,FALSE())))</f>
        <v/>
      </c>
      <c r="F6" s="52" t="str">
        <f aca="false">IF(B6="","",IF(VLOOKUP(B6,PLAYER!B:G,5,FALSE())="","",VLOOKUP(B6,PLAYER!B:G,5,FALSE())))</f>
        <v/>
      </c>
      <c r="G6" s="52" t="str">
        <f aca="false">IF(B6="","",IF(VLOOKUP(B6,PLAYER!B:G,6,FALSE())="","",VLOOKUP(B6,PLAYER!B:G,6,FALSE())))</f>
        <v/>
      </c>
      <c r="H6" s="53" t="str">
        <f aca="false">IF('FINAL-SCORE'!Y7="","",'FINAL-SCORE'!Y7)</f>
        <v/>
      </c>
      <c r="I6" s="53" t="str">
        <f aca="false">IF('FINAL-SCORE'!Z7="","",'FINAL-SCORE'!Z7)</f>
        <v/>
      </c>
      <c r="J6" s="53" t="str">
        <f aca="false">IF('FINAL-SCORE'!AA7="","",'FINAL-SCORE'!AA7)</f>
        <v/>
      </c>
      <c r="K6" s="53" t="str">
        <f aca="false">IF('FINAL-SCORE'!AB7="","",'FINAL-SCORE'!AB7)</f>
        <v/>
      </c>
      <c r="L6" s="53" t="str">
        <f aca="false">IF('FINAL-SCORE'!AC7="","",'FINAL-SCORE'!AC7)</f>
        <v/>
      </c>
      <c r="M6" s="53" t="str">
        <f aca="false">IF('FINAL-SCORE'!AE7="","",'FINAL-SCORE'!AE7)</f>
        <v/>
      </c>
      <c r="N6" s="53" t="str">
        <f aca="false">IF('FINAL-SCORE'!AF7="","",'FINAL-SCORE'!AF7)</f>
        <v/>
      </c>
      <c r="O6" s="53" t="str">
        <f aca="false">IF('FINAL-SCORE'!AG7="","",'FINAL-SCORE'!AG7)</f>
        <v/>
      </c>
      <c r="P6" s="53" t="str">
        <f aca="false">IF('FINAL-SCORE'!AH7="","",'FINAL-SCORE'!AH7)</f>
        <v/>
      </c>
      <c r="Q6" s="54" t="str">
        <f aca="false">IF('FINAL-SCORE'!AI7="","",'FINAL-SCORE'!AI7+'FINAL-SCORE'!AD7)</f>
        <v/>
      </c>
      <c r="R6" s="54" t="str">
        <f aca="false">IF('FINAL-SCORE'!AJ7="","",'FINAL-SCORE'!AJ7)</f>
        <v/>
      </c>
      <c r="S6" s="55" t="str">
        <f aca="false">IF('FINAL-SCORE'!AK7="","",'FINAL-SCORE'!AK7)</f>
        <v/>
      </c>
      <c r="T6" s="55" t="str">
        <f aca="false">IF('FINAL-SCORE'!AL7="","",'FINAL-SCORE'!AL7)</f>
        <v/>
      </c>
      <c r="U6" s="55" t="str">
        <f aca="false">IF('FINAL-SCORE'!AM7="","",'FINAL-SCORE'!AM7)</f>
        <v/>
      </c>
      <c r="V6" s="56" t="str">
        <f aca="false">IF('FINAL-SCORE'!AN7="","",'FINAL-SCORE'!AN7)</f>
        <v/>
      </c>
      <c r="W6" s="57" t="str">
        <f aca="false">IF('FINAL-SCORE'!AO7="","",'FINAL-SCORE'!AO7)</f>
        <v/>
      </c>
    </row>
    <row r="7" customFormat="false" ht="12" hidden="false" customHeight="false" outlineLevel="0" collapsed="false">
      <c r="A7" s="51" t="str">
        <f aca="false">IF('FINAL-SCORE'!W8="","",'FINAL-SCORE'!W8)</f>
        <v/>
      </c>
      <c r="B7" s="51" t="str">
        <f aca="false">IF('FINAL-SCORE'!X8="","",'FINAL-SCORE'!X8)</f>
        <v/>
      </c>
      <c r="C7" s="52" t="str">
        <f aca="false">IF(B7="","",IF(VLOOKUP(B7,PLAYER!B:G,2,FALSE())="","",VLOOKUP(B7,PLAYER!B:G,2,FALSE())))</f>
        <v/>
      </c>
      <c r="D7" s="52" t="str">
        <f aca="false">IF(B7="","",IF(VLOOKUP(B7,PLAYER!B:G,3,FALSE())="","",VLOOKUP(B7,PLAYER!B:G,3,FALSE())))</f>
        <v/>
      </c>
      <c r="E7" s="52" t="str">
        <f aca="false">IF(B7="","",IF(VLOOKUP(B7,PLAYER!B:G,4,FALSE())="","",VLOOKUP(B7,PLAYER!B:G,4,FALSE())))</f>
        <v/>
      </c>
      <c r="F7" s="52" t="str">
        <f aca="false">IF(B7="","",IF(VLOOKUP(B7,PLAYER!B:G,5,FALSE())="","",VLOOKUP(B7,PLAYER!B:G,5,FALSE())))</f>
        <v/>
      </c>
      <c r="G7" s="52" t="str">
        <f aca="false">IF(B7="","",IF(VLOOKUP(B7,PLAYER!B:G,6,FALSE())="","",VLOOKUP(B7,PLAYER!B:G,6,FALSE())))</f>
        <v/>
      </c>
      <c r="H7" s="53" t="str">
        <f aca="false">IF('FINAL-SCORE'!Y8="","",'FINAL-SCORE'!Y8)</f>
        <v/>
      </c>
      <c r="I7" s="53" t="str">
        <f aca="false">IF('FINAL-SCORE'!Z8="","",'FINAL-SCORE'!Z8)</f>
        <v/>
      </c>
      <c r="J7" s="53" t="str">
        <f aca="false">IF('FINAL-SCORE'!AA8="","",'FINAL-SCORE'!AA8)</f>
        <v/>
      </c>
      <c r="K7" s="53" t="str">
        <f aca="false">IF('FINAL-SCORE'!AB8="","",'FINAL-SCORE'!AB8)</f>
        <v/>
      </c>
      <c r="L7" s="53" t="str">
        <f aca="false">IF('FINAL-SCORE'!AC8="","",'FINAL-SCORE'!AC8)</f>
        <v/>
      </c>
      <c r="M7" s="53" t="str">
        <f aca="false">IF('FINAL-SCORE'!AE8="","",'FINAL-SCORE'!AE8)</f>
        <v/>
      </c>
      <c r="N7" s="53" t="str">
        <f aca="false">IF('FINAL-SCORE'!AF8="","",'FINAL-SCORE'!AF8)</f>
        <v/>
      </c>
      <c r="O7" s="53" t="str">
        <f aca="false">IF('FINAL-SCORE'!AG8="","",'FINAL-SCORE'!AG8)</f>
        <v/>
      </c>
      <c r="P7" s="53" t="str">
        <f aca="false">IF('FINAL-SCORE'!AH8="","",'FINAL-SCORE'!AH8)</f>
        <v/>
      </c>
      <c r="Q7" s="54" t="str">
        <f aca="false">IF('FINAL-SCORE'!AI8="","",'FINAL-SCORE'!AI8+'FINAL-SCORE'!AD8)</f>
        <v/>
      </c>
      <c r="R7" s="54" t="str">
        <f aca="false">IF('FINAL-SCORE'!AJ8="","",'FINAL-SCORE'!AJ8)</f>
        <v/>
      </c>
      <c r="S7" s="55" t="str">
        <f aca="false">IF('FINAL-SCORE'!AK8="","",'FINAL-SCORE'!AK8)</f>
        <v/>
      </c>
      <c r="T7" s="55" t="str">
        <f aca="false">IF('FINAL-SCORE'!AL8="","",'FINAL-SCORE'!AL8)</f>
        <v/>
      </c>
      <c r="U7" s="55" t="str">
        <f aca="false">IF('FINAL-SCORE'!AM8="","",'FINAL-SCORE'!AM8)</f>
        <v/>
      </c>
      <c r="V7" s="56" t="str">
        <f aca="false">IF('FINAL-SCORE'!AN8="","",'FINAL-SCORE'!AN8)</f>
        <v/>
      </c>
      <c r="W7" s="57" t="str">
        <f aca="false">IF('FINAL-SCORE'!AO8="","",'FINAL-SCORE'!AO8)</f>
        <v/>
      </c>
    </row>
    <row r="8" customFormat="false" ht="12" hidden="false" customHeight="false" outlineLevel="0" collapsed="false">
      <c r="A8" s="51" t="str">
        <f aca="false">IF('FINAL-SCORE'!W9="","",'FINAL-SCORE'!W9)</f>
        <v/>
      </c>
      <c r="B8" s="51" t="str">
        <f aca="false">IF('FINAL-SCORE'!X9="","",'FINAL-SCORE'!X9)</f>
        <v/>
      </c>
      <c r="C8" s="52" t="str">
        <f aca="false">IF(B8="","",IF(VLOOKUP(B8,PLAYER!B:G,2,FALSE())="","",VLOOKUP(B8,PLAYER!B:G,2,FALSE())))</f>
        <v/>
      </c>
      <c r="D8" s="52" t="str">
        <f aca="false">IF(B8="","",IF(VLOOKUP(B8,PLAYER!B:G,3,FALSE())="","",VLOOKUP(B8,PLAYER!B:G,3,FALSE())))</f>
        <v/>
      </c>
      <c r="E8" s="52" t="str">
        <f aca="false">IF(B8="","",IF(VLOOKUP(B8,PLAYER!B:G,4,FALSE())="","",VLOOKUP(B8,PLAYER!B:G,4,FALSE())))</f>
        <v/>
      </c>
      <c r="F8" s="52" t="str">
        <f aca="false">IF(B8="","",IF(VLOOKUP(B8,PLAYER!B:G,5,FALSE())="","",VLOOKUP(B8,PLAYER!B:G,5,FALSE())))</f>
        <v/>
      </c>
      <c r="G8" s="52" t="str">
        <f aca="false">IF(B8="","",IF(VLOOKUP(B8,PLAYER!B:G,6,FALSE())="","",VLOOKUP(B8,PLAYER!B:G,6,FALSE())))</f>
        <v/>
      </c>
      <c r="H8" s="53" t="str">
        <f aca="false">IF('FINAL-SCORE'!Y9="","",'FINAL-SCORE'!Y9)</f>
        <v/>
      </c>
      <c r="I8" s="53" t="str">
        <f aca="false">IF('FINAL-SCORE'!Z9="","",'FINAL-SCORE'!Z9)</f>
        <v/>
      </c>
      <c r="J8" s="53" t="str">
        <f aca="false">IF('FINAL-SCORE'!AA9="","",'FINAL-SCORE'!AA9)</f>
        <v/>
      </c>
      <c r="K8" s="53" t="str">
        <f aca="false">IF('FINAL-SCORE'!AB9="","",'FINAL-SCORE'!AB9)</f>
        <v/>
      </c>
      <c r="L8" s="53" t="str">
        <f aca="false">IF('FINAL-SCORE'!AC9="","",'FINAL-SCORE'!AC9)</f>
        <v/>
      </c>
      <c r="M8" s="53" t="str">
        <f aca="false">IF('FINAL-SCORE'!AE9="","",'FINAL-SCORE'!AE9)</f>
        <v/>
      </c>
      <c r="N8" s="53" t="str">
        <f aca="false">IF('FINAL-SCORE'!AF9="","",'FINAL-SCORE'!AF9)</f>
        <v/>
      </c>
      <c r="O8" s="53" t="str">
        <f aca="false">IF('FINAL-SCORE'!AG9="","",'FINAL-SCORE'!AG9)</f>
        <v/>
      </c>
      <c r="P8" s="53" t="str">
        <f aca="false">IF('FINAL-SCORE'!AH9="","",'FINAL-SCORE'!AH9)</f>
        <v/>
      </c>
      <c r="Q8" s="54" t="str">
        <f aca="false">IF('FINAL-SCORE'!AI9="","",'FINAL-SCORE'!AI9+'FINAL-SCORE'!AD9)</f>
        <v/>
      </c>
      <c r="R8" s="54" t="str">
        <f aca="false">IF('FINAL-SCORE'!AJ9="","",'FINAL-SCORE'!AJ9)</f>
        <v/>
      </c>
      <c r="S8" s="55" t="str">
        <f aca="false">IF('FINAL-SCORE'!AK9="","",'FINAL-SCORE'!AK9)</f>
        <v/>
      </c>
      <c r="T8" s="55" t="str">
        <f aca="false">IF('FINAL-SCORE'!AL9="","",'FINAL-SCORE'!AL9)</f>
        <v/>
      </c>
      <c r="U8" s="55" t="str">
        <f aca="false">IF('FINAL-SCORE'!AM9="","",'FINAL-SCORE'!AM9)</f>
        <v/>
      </c>
      <c r="V8" s="56" t="str">
        <f aca="false">IF('FINAL-SCORE'!AN9="","",'FINAL-SCORE'!AN9)</f>
        <v/>
      </c>
      <c r="W8" s="57" t="str">
        <f aca="false">IF('FINAL-SCORE'!AO9="","",'FINAL-SCORE'!AO9)</f>
        <v/>
      </c>
    </row>
    <row r="9" customFormat="false" ht="12" hidden="false" customHeight="false" outlineLevel="0" collapsed="false">
      <c r="A9" s="51" t="str">
        <f aca="false">IF('FINAL-SCORE'!W10="","",'FINAL-SCORE'!W10)</f>
        <v/>
      </c>
      <c r="B9" s="51" t="str">
        <f aca="false">IF('FINAL-SCORE'!X10="","",'FINAL-SCORE'!X10)</f>
        <v/>
      </c>
      <c r="C9" s="52" t="str">
        <f aca="false">IF(B9="","",IF(VLOOKUP(B9,PLAYER!B:G,2,FALSE())="","",VLOOKUP(B9,PLAYER!B:G,2,FALSE())))</f>
        <v/>
      </c>
      <c r="D9" s="52" t="str">
        <f aca="false">IF(B9="","",IF(VLOOKUP(B9,PLAYER!B:G,3,FALSE())="","",VLOOKUP(B9,PLAYER!B:G,3,FALSE())))</f>
        <v/>
      </c>
      <c r="E9" s="52" t="str">
        <f aca="false">IF(B9="","",IF(VLOOKUP(B9,PLAYER!B:G,4,FALSE())="","",VLOOKUP(B9,PLAYER!B:G,4,FALSE())))</f>
        <v/>
      </c>
      <c r="F9" s="52" t="str">
        <f aca="false">IF(B9="","",IF(VLOOKUP(B9,PLAYER!B:G,5,FALSE())="","",VLOOKUP(B9,PLAYER!B:G,5,FALSE())))</f>
        <v/>
      </c>
      <c r="G9" s="52" t="str">
        <f aca="false">IF(B9="","",IF(VLOOKUP(B9,PLAYER!B:G,6,FALSE())="","",VLOOKUP(B9,PLAYER!B:G,6,FALSE())))</f>
        <v/>
      </c>
      <c r="H9" s="53" t="str">
        <f aca="false">IF('FINAL-SCORE'!Y10="","",'FINAL-SCORE'!Y10)</f>
        <v/>
      </c>
      <c r="I9" s="53" t="str">
        <f aca="false">IF('FINAL-SCORE'!Z10="","",'FINAL-SCORE'!Z10)</f>
        <v/>
      </c>
      <c r="J9" s="53" t="str">
        <f aca="false">IF('FINAL-SCORE'!AA10="","",'FINAL-SCORE'!AA10)</f>
        <v/>
      </c>
      <c r="K9" s="53" t="str">
        <f aca="false">IF('FINAL-SCORE'!AB10="","",'FINAL-SCORE'!AB10)</f>
        <v/>
      </c>
      <c r="L9" s="53" t="str">
        <f aca="false">IF('FINAL-SCORE'!AC10="","",'FINAL-SCORE'!AC10)</f>
        <v/>
      </c>
      <c r="M9" s="53" t="str">
        <f aca="false">IF('FINAL-SCORE'!AE10="","",'FINAL-SCORE'!AE10)</f>
        <v/>
      </c>
      <c r="N9" s="53" t="str">
        <f aca="false">IF('FINAL-SCORE'!AF10="","",'FINAL-SCORE'!AF10)</f>
        <v/>
      </c>
      <c r="O9" s="53" t="str">
        <f aca="false">IF('FINAL-SCORE'!AG10="","",'FINAL-SCORE'!AG10)</f>
        <v/>
      </c>
      <c r="P9" s="53" t="str">
        <f aca="false">IF('FINAL-SCORE'!AH10="","",'FINAL-SCORE'!AH10)</f>
        <v/>
      </c>
      <c r="Q9" s="54" t="str">
        <f aca="false">IF('FINAL-SCORE'!AI10="","",'FINAL-SCORE'!AI10+'FINAL-SCORE'!AD10)</f>
        <v/>
      </c>
      <c r="R9" s="54" t="str">
        <f aca="false">IF('FINAL-SCORE'!AJ10="","",'FINAL-SCORE'!AJ10)</f>
        <v/>
      </c>
      <c r="S9" s="55" t="str">
        <f aca="false">IF('FINAL-SCORE'!AK10="","",'FINAL-SCORE'!AK10)</f>
        <v/>
      </c>
      <c r="T9" s="55" t="str">
        <f aca="false">IF('FINAL-SCORE'!AL10="","",'FINAL-SCORE'!AL10)</f>
        <v/>
      </c>
      <c r="U9" s="55" t="str">
        <f aca="false">IF('FINAL-SCORE'!AM10="","",'FINAL-SCORE'!AM10)</f>
        <v/>
      </c>
      <c r="V9" s="56" t="str">
        <f aca="false">IF('FINAL-SCORE'!AN10="","",'FINAL-SCORE'!AN10)</f>
        <v/>
      </c>
      <c r="W9" s="57" t="str">
        <f aca="false">IF('FINAL-SCORE'!AO10="","",'FINAL-SCORE'!AO10)</f>
        <v/>
      </c>
    </row>
    <row r="10" customFormat="false" ht="12" hidden="false" customHeight="false" outlineLevel="0" collapsed="false">
      <c r="A10" s="51" t="str">
        <f aca="false">IF('FINAL-SCORE'!W11="","",'FINAL-SCORE'!W11)</f>
        <v/>
      </c>
      <c r="B10" s="51" t="str">
        <f aca="false">IF('FINAL-SCORE'!X11="","",'FINAL-SCORE'!X11)</f>
        <v/>
      </c>
      <c r="C10" s="52" t="str">
        <f aca="false">IF(B10="","",IF(VLOOKUP(B10,PLAYER!B:G,2,FALSE())="","",VLOOKUP(B10,PLAYER!B:G,2,FALSE())))</f>
        <v/>
      </c>
      <c r="D10" s="52" t="str">
        <f aca="false">IF(B10="","",IF(VLOOKUP(B10,PLAYER!B:G,3,FALSE())="","",VLOOKUP(B10,PLAYER!B:G,3,FALSE())))</f>
        <v/>
      </c>
      <c r="E10" s="52" t="str">
        <f aca="false">IF(B10="","",IF(VLOOKUP(B10,PLAYER!B:G,4,FALSE())="","",VLOOKUP(B10,PLAYER!B:G,4,FALSE())))</f>
        <v/>
      </c>
      <c r="F10" s="52" t="str">
        <f aca="false">IF(B10="","",IF(VLOOKUP(B10,PLAYER!B:G,5,FALSE())="","",VLOOKUP(B10,PLAYER!B:G,5,FALSE())))</f>
        <v/>
      </c>
      <c r="G10" s="52" t="str">
        <f aca="false">IF(B10="","",IF(VLOOKUP(B10,PLAYER!B:G,6,FALSE())="","",VLOOKUP(B10,PLAYER!B:G,6,FALSE())))</f>
        <v/>
      </c>
      <c r="H10" s="53" t="str">
        <f aca="false">IF('FINAL-SCORE'!Y11="","",'FINAL-SCORE'!Y11)</f>
        <v/>
      </c>
      <c r="I10" s="53" t="str">
        <f aca="false">IF('FINAL-SCORE'!Z11="","",'FINAL-SCORE'!Z11)</f>
        <v/>
      </c>
      <c r="J10" s="53" t="str">
        <f aca="false">IF('FINAL-SCORE'!AA11="","",'FINAL-SCORE'!AA11)</f>
        <v/>
      </c>
      <c r="K10" s="53" t="str">
        <f aca="false">IF('FINAL-SCORE'!AB11="","",'FINAL-SCORE'!AB11)</f>
        <v/>
      </c>
      <c r="L10" s="53" t="str">
        <f aca="false">IF('FINAL-SCORE'!AC11="","",'FINAL-SCORE'!AC11)</f>
        <v/>
      </c>
      <c r="M10" s="53" t="str">
        <f aca="false">IF('FINAL-SCORE'!AE11="","",'FINAL-SCORE'!AE11)</f>
        <v/>
      </c>
      <c r="N10" s="53" t="str">
        <f aca="false">IF('FINAL-SCORE'!AF11="","",'FINAL-SCORE'!AF11)</f>
        <v/>
      </c>
      <c r="O10" s="53" t="str">
        <f aca="false">IF('FINAL-SCORE'!AG11="","",'FINAL-SCORE'!AG11)</f>
        <v/>
      </c>
      <c r="P10" s="53" t="str">
        <f aca="false">IF('FINAL-SCORE'!AH11="","",'FINAL-SCORE'!AH11)</f>
        <v/>
      </c>
      <c r="Q10" s="54" t="str">
        <f aca="false">IF('FINAL-SCORE'!AI11="","",'FINAL-SCORE'!AI11+'FINAL-SCORE'!AD11)</f>
        <v/>
      </c>
      <c r="R10" s="54" t="str">
        <f aca="false">IF('FINAL-SCORE'!AJ11="","",'FINAL-SCORE'!AJ11)</f>
        <v/>
      </c>
      <c r="S10" s="55" t="str">
        <f aca="false">IF('FINAL-SCORE'!AK11="","",'FINAL-SCORE'!AK11)</f>
        <v/>
      </c>
      <c r="T10" s="55" t="str">
        <f aca="false">IF('FINAL-SCORE'!AL11="","",'FINAL-SCORE'!AL11)</f>
        <v/>
      </c>
      <c r="U10" s="55" t="str">
        <f aca="false">IF('FINAL-SCORE'!AM11="","",'FINAL-SCORE'!AM11)</f>
        <v/>
      </c>
      <c r="V10" s="56" t="str">
        <f aca="false">IF('FINAL-SCORE'!AN11="","",'FINAL-SCORE'!AN11)</f>
        <v/>
      </c>
      <c r="W10" s="57" t="str">
        <f aca="false">IF('FINAL-SCORE'!AO11="","",'FINAL-SCORE'!AO11)</f>
        <v/>
      </c>
    </row>
    <row r="11" customFormat="false" ht="12" hidden="false" customHeight="false" outlineLevel="0" collapsed="false">
      <c r="A11" s="51" t="str">
        <f aca="false">IF('FINAL-SCORE'!W12="","",'FINAL-SCORE'!W12)</f>
        <v/>
      </c>
      <c r="B11" s="51" t="str">
        <f aca="false">IF('FINAL-SCORE'!X12="","",'FINAL-SCORE'!X12)</f>
        <v/>
      </c>
      <c r="C11" s="52" t="str">
        <f aca="false">IF(B11="","",IF(VLOOKUP(B11,PLAYER!B:G,2,FALSE())="","",VLOOKUP(B11,PLAYER!B:G,2,FALSE())))</f>
        <v/>
      </c>
      <c r="D11" s="52" t="str">
        <f aca="false">IF(B11="","",IF(VLOOKUP(B11,PLAYER!B:G,3,FALSE())="","",VLOOKUP(B11,PLAYER!B:G,3,FALSE())))</f>
        <v/>
      </c>
      <c r="E11" s="52" t="str">
        <f aca="false">IF(B11="","",IF(VLOOKUP(B11,PLAYER!B:G,4,FALSE())="","",VLOOKUP(B11,PLAYER!B:G,4,FALSE())))</f>
        <v/>
      </c>
      <c r="F11" s="52" t="str">
        <f aca="false">IF(B11="","",IF(VLOOKUP(B11,PLAYER!B:G,5,FALSE())="","",VLOOKUP(B11,PLAYER!B:G,5,FALSE())))</f>
        <v/>
      </c>
      <c r="G11" s="52" t="str">
        <f aca="false">IF(B11="","",IF(VLOOKUP(B11,PLAYER!B:G,6,FALSE())="","",VLOOKUP(B11,PLAYER!B:G,6,FALSE())))</f>
        <v/>
      </c>
      <c r="H11" s="53" t="str">
        <f aca="false">IF('FINAL-SCORE'!Y12="","",'FINAL-SCORE'!Y12)</f>
        <v/>
      </c>
      <c r="I11" s="53" t="str">
        <f aca="false">IF('FINAL-SCORE'!Z12="","",'FINAL-SCORE'!Z12)</f>
        <v/>
      </c>
      <c r="J11" s="53" t="str">
        <f aca="false">IF('FINAL-SCORE'!AA12="","",'FINAL-SCORE'!AA12)</f>
        <v/>
      </c>
      <c r="K11" s="53" t="str">
        <f aca="false">IF('FINAL-SCORE'!AB12="","",'FINAL-SCORE'!AB12)</f>
        <v/>
      </c>
      <c r="L11" s="53" t="str">
        <f aca="false">IF('FINAL-SCORE'!AC12="","",'FINAL-SCORE'!AC12)</f>
        <v/>
      </c>
      <c r="M11" s="53" t="str">
        <f aca="false">IF('FINAL-SCORE'!AE12="","",'FINAL-SCORE'!AE12)</f>
        <v/>
      </c>
      <c r="N11" s="53" t="str">
        <f aca="false">IF('FINAL-SCORE'!AF12="","",'FINAL-SCORE'!AF12)</f>
        <v/>
      </c>
      <c r="O11" s="53" t="str">
        <f aca="false">IF('FINAL-SCORE'!AG12="","",'FINAL-SCORE'!AG12)</f>
        <v/>
      </c>
      <c r="P11" s="53" t="str">
        <f aca="false">IF('FINAL-SCORE'!AH12="","",'FINAL-SCORE'!AH12)</f>
        <v/>
      </c>
      <c r="Q11" s="54" t="str">
        <f aca="false">IF('FINAL-SCORE'!AI12="","",'FINAL-SCORE'!AI12+'FINAL-SCORE'!AD12)</f>
        <v/>
      </c>
      <c r="R11" s="54" t="str">
        <f aca="false">IF('FINAL-SCORE'!AJ12="","",'FINAL-SCORE'!AJ12)</f>
        <v/>
      </c>
      <c r="S11" s="55" t="str">
        <f aca="false">IF('FINAL-SCORE'!AK12="","",'FINAL-SCORE'!AK12)</f>
        <v/>
      </c>
      <c r="T11" s="55" t="str">
        <f aca="false">IF('FINAL-SCORE'!AL12="","",'FINAL-SCORE'!AL12)</f>
        <v/>
      </c>
      <c r="U11" s="55" t="str">
        <f aca="false">IF('FINAL-SCORE'!AM12="","",'FINAL-SCORE'!AM12)</f>
        <v/>
      </c>
      <c r="V11" s="56" t="str">
        <f aca="false">IF('FINAL-SCORE'!AN12="","",'FINAL-SCORE'!AN12)</f>
        <v/>
      </c>
      <c r="W11" s="57" t="str">
        <f aca="false">IF('FINAL-SCORE'!AO12="","",'FINAL-SCORE'!AO12)</f>
        <v/>
      </c>
    </row>
    <row r="12" customFormat="false" ht="12" hidden="false" customHeight="false" outlineLevel="0" collapsed="false">
      <c r="A12" s="51" t="str">
        <f aca="false">IF('FINAL-SCORE'!W13="","",'FINAL-SCORE'!W13)</f>
        <v/>
      </c>
      <c r="B12" s="51" t="str">
        <f aca="false">IF('FINAL-SCORE'!X13="","",'FINAL-SCORE'!X13)</f>
        <v/>
      </c>
      <c r="C12" s="52" t="str">
        <f aca="false">IF(B12="","",IF(VLOOKUP(B12,PLAYER!B:G,2,FALSE())="","",VLOOKUP(B12,PLAYER!B:G,2,FALSE())))</f>
        <v/>
      </c>
      <c r="D12" s="52" t="str">
        <f aca="false">IF(B12="","",IF(VLOOKUP(B12,PLAYER!B:G,3,FALSE())="","",VLOOKUP(B12,PLAYER!B:G,3,FALSE())))</f>
        <v/>
      </c>
      <c r="E12" s="52" t="str">
        <f aca="false">IF(B12="","",IF(VLOOKUP(B12,PLAYER!B:G,4,FALSE())="","",VLOOKUP(B12,PLAYER!B:G,4,FALSE())))</f>
        <v/>
      </c>
      <c r="F12" s="52" t="str">
        <f aca="false">IF(B12="","",IF(VLOOKUP(B12,PLAYER!B:G,5,FALSE())="","",VLOOKUP(B12,PLAYER!B:G,5,FALSE())))</f>
        <v/>
      </c>
      <c r="G12" s="52" t="str">
        <f aca="false">IF(B12="","",IF(VLOOKUP(B12,PLAYER!B:G,6,FALSE())="","",VLOOKUP(B12,PLAYER!B:G,6,FALSE())))</f>
        <v/>
      </c>
      <c r="H12" s="53" t="str">
        <f aca="false">IF('FINAL-SCORE'!Y13="","",'FINAL-SCORE'!Y13)</f>
        <v/>
      </c>
      <c r="I12" s="53" t="str">
        <f aca="false">IF('FINAL-SCORE'!Z13="","",'FINAL-SCORE'!Z13)</f>
        <v/>
      </c>
      <c r="J12" s="53" t="str">
        <f aca="false">IF('FINAL-SCORE'!AA13="","",'FINAL-SCORE'!AA13)</f>
        <v/>
      </c>
      <c r="K12" s="53" t="str">
        <f aca="false">IF('FINAL-SCORE'!AB13="","",'FINAL-SCORE'!AB13)</f>
        <v/>
      </c>
      <c r="L12" s="53" t="str">
        <f aca="false">IF('FINAL-SCORE'!AC13="","",'FINAL-SCORE'!AC13)</f>
        <v/>
      </c>
      <c r="M12" s="53" t="str">
        <f aca="false">IF('FINAL-SCORE'!AE13="","",'FINAL-SCORE'!AE13)</f>
        <v/>
      </c>
      <c r="N12" s="53" t="str">
        <f aca="false">IF('FINAL-SCORE'!AF13="","",'FINAL-SCORE'!AF13)</f>
        <v/>
      </c>
      <c r="O12" s="53" t="str">
        <f aca="false">IF('FINAL-SCORE'!AG13="","",'FINAL-SCORE'!AG13)</f>
        <v/>
      </c>
      <c r="P12" s="53" t="str">
        <f aca="false">IF('FINAL-SCORE'!AH13="","",'FINAL-SCORE'!AH13)</f>
        <v/>
      </c>
      <c r="Q12" s="54" t="str">
        <f aca="false">IF('FINAL-SCORE'!AI13="","",'FINAL-SCORE'!AI13+'FINAL-SCORE'!AD13)</f>
        <v/>
      </c>
      <c r="R12" s="54" t="str">
        <f aca="false">IF('FINAL-SCORE'!AJ13="","",'FINAL-SCORE'!AJ13)</f>
        <v/>
      </c>
      <c r="S12" s="55" t="str">
        <f aca="false">IF('FINAL-SCORE'!AK13="","",'FINAL-SCORE'!AK13)</f>
        <v/>
      </c>
      <c r="T12" s="55" t="str">
        <f aca="false">IF('FINAL-SCORE'!AL13="","",'FINAL-SCORE'!AL13)</f>
        <v/>
      </c>
      <c r="U12" s="55" t="str">
        <f aca="false">IF('FINAL-SCORE'!AM13="","",'FINAL-SCORE'!AM13)</f>
        <v/>
      </c>
      <c r="V12" s="56" t="str">
        <f aca="false">IF('FINAL-SCORE'!AN13="","",'FINAL-SCORE'!AN13)</f>
        <v/>
      </c>
      <c r="W12" s="57" t="str">
        <f aca="false">IF('FINAL-SCORE'!AO13="","",'FINAL-SCORE'!AO13)</f>
        <v/>
      </c>
    </row>
    <row r="13" customFormat="false" ht="12" hidden="false" customHeight="false" outlineLevel="0" collapsed="false">
      <c r="A13" s="51" t="str">
        <f aca="false">IF('FINAL-SCORE'!W14="","",'FINAL-SCORE'!W14)</f>
        <v/>
      </c>
      <c r="B13" s="51" t="str">
        <f aca="false">IF('FINAL-SCORE'!X14="","",'FINAL-SCORE'!X14)</f>
        <v/>
      </c>
      <c r="C13" s="52" t="str">
        <f aca="false">IF(B13="","",IF(VLOOKUP(B13,PLAYER!B:G,2,FALSE())="","",VLOOKUP(B13,PLAYER!B:G,2,FALSE())))</f>
        <v/>
      </c>
      <c r="D13" s="52" t="str">
        <f aca="false">IF(B13="","",IF(VLOOKUP(B13,PLAYER!B:G,3,FALSE())="","",VLOOKUP(B13,PLAYER!B:G,3,FALSE())))</f>
        <v/>
      </c>
      <c r="E13" s="52" t="str">
        <f aca="false">IF(B13="","",IF(VLOOKUP(B13,PLAYER!B:G,4,FALSE())="","",VLOOKUP(B13,PLAYER!B:G,4,FALSE())))</f>
        <v/>
      </c>
      <c r="F13" s="52" t="str">
        <f aca="false">IF(B13="","",IF(VLOOKUP(B13,PLAYER!B:G,5,FALSE())="","",VLOOKUP(B13,PLAYER!B:G,5,FALSE())))</f>
        <v/>
      </c>
      <c r="G13" s="52" t="str">
        <f aca="false">IF(B13="","",IF(VLOOKUP(B13,PLAYER!B:G,6,FALSE())="","",VLOOKUP(B13,PLAYER!B:G,6,FALSE())))</f>
        <v/>
      </c>
      <c r="H13" s="53" t="str">
        <f aca="false">IF('FINAL-SCORE'!Y14="","",'FINAL-SCORE'!Y14)</f>
        <v/>
      </c>
      <c r="I13" s="53" t="str">
        <f aca="false">IF('FINAL-SCORE'!Z14="","",'FINAL-SCORE'!Z14)</f>
        <v/>
      </c>
      <c r="J13" s="53" t="str">
        <f aca="false">IF('FINAL-SCORE'!AA14="","",'FINAL-SCORE'!AA14)</f>
        <v/>
      </c>
      <c r="K13" s="53" t="str">
        <f aca="false">IF('FINAL-SCORE'!AB14="","",'FINAL-SCORE'!AB14)</f>
        <v/>
      </c>
      <c r="L13" s="53" t="str">
        <f aca="false">IF('FINAL-SCORE'!AC14="","",'FINAL-SCORE'!AC14)</f>
        <v/>
      </c>
      <c r="M13" s="53" t="str">
        <f aca="false">IF('FINAL-SCORE'!AE14="","",'FINAL-SCORE'!AE14)</f>
        <v/>
      </c>
      <c r="N13" s="53" t="str">
        <f aca="false">IF('FINAL-SCORE'!AF14="","",'FINAL-SCORE'!AF14)</f>
        <v/>
      </c>
      <c r="O13" s="53" t="str">
        <f aca="false">IF('FINAL-SCORE'!AG14="","",'FINAL-SCORE'!AG14)</f>
        <v/>
      </c>
      <c r="P13" s="53" t="str">
        <f aca="false">IF('FINAL-SCORE'!AH14="","",'FINAL-SCORE'!AH14)</f>
        <v/>
      </c>
      <c r="Q13" s="54" t="str">
        <f aca="false">IF('FINAL-SCORE'!AI14="","",'FINAL-SCORE'!AI14+'FINAL-SCORE'!AD14)</f>
        <v/>
      </c>
      <c r="R13" s="54" t="str">
        <f aca="false">IF('FINAL-SCORE'!AJ14="","",'FINAL-SCORE'!AJ14)</f>
        <v/>
      </c>
      <c r="S13" s="55" t="str">
        <f aca="false">IF('FINAL-SCORE'!AK14="","",'FINAL-SCORE'!AK14)</f>
        <v/>
      </c>
      <c r="T13" s="55" t="str">
        <f aca="false">IF('FINAL-SCORE'!AL14="","",'FINAL-SCORE'!AL14)</f>
        <v/>
      </c>
      <c r="U13" s="55" t="str">
        <f aca="false">IF('FINAL-SCORE'!AM14="","",'FINAL-SCORE'!AM14)</f>
        <v/>
      </c>
      <c r="V13" s="56" t="str">
        <f aca="false">IF('FINAL-SCORE'!AN14="","",'FINAL-SCORE'!AN14)</f>
        <v/>
      </c>
      <c r="W13" s="57" t="str">
        <f aca="false">IF('FINAL-SCORE'!AO14="","",'FINAL-SCORE'!AO14)</f>
        <v/>
      </c>
    </row>
    <row r="14" customFormat="false" ht="12" hidden="false" customHeight="false" outlineLevel="0" collapsed="false">
      <c r="A14" s="51" t="str">
        <f aca="false">IF('FINAL-SCORE'!W15="","",'FINAL-SCORE'!W15)</f>
        <v/>
      </c>
      <c r="B14" s="51" t="str">
        <f aca="false">IF('FINAL-SCORE'!X15="","",'FINAL-SCORE'!X15)</f>
        <v/>
      </c>
      <c r="C14" s="52" t="str">
        <f aca="false">IF(B14="","",IF(VLOOKUP(B14,PLAYER!B:G,2,FALSE())="","",VLOOKUP(B14,PLAYER!B:G,2,FALSE())))</f>
        <v/>
      </c>
      <c r="D14" s="52" t="str">
        <f aca="false">IF(B14="","",IF(VLOOKUP(B14,PLAYER!B:G,3,FALSE())="","",VLOOKUP(B14,PLAYER!B:G,3,FALSE())))</f>
        <v/>
      </c>
      <c r="E14" s="52" t="str">
        <f aca="false">IF(B14="","",IF(VLOOKUP(B14,PLAYER!B:G,4,FALSE())="","",VLOOKUP(B14,PLAYER!B:G,4,FALSE())))</f>
        <v/>
      </c>
      <c r="F14" s="52" t="str">
        <f aca="false">IF(B14="","",IF(VLOOKUP(B14,PLAYER!B:G,5,FALSE())="","",VLOOKUP(B14,PLAYER!B:G,5,FALSE())))</f>
        <v/>
      </c>
      <c r="G14" s="52" t="str">
        <f aca="false">IF(B14="","",IF(VLOOKUP(B14,PLAYER!B:G,6,FALSE())="","",VLOOKUP(B14,PLAYER!B:G,6,FALSE())))</f>
        <v/>
      </c>
      <c r="H14" s="53" t="str">
        <f aca="false">IF('FINAL-SCORE'!Y15="","",'FINAL-SCORE'!Y15)</f>
        <v/>
      </c>
      <c r="I14" s="53" t="str">
        <f aca="false">IF('FINAL-SCORE'!Z15="","",'FINAL-SCORE'!Z15)</f>
        <v/>
      </c>
      <c r="J14" s="53" t="str">
        <f aca="false">IF('FINAL-SCORE'!AA15="","",'FINAL-SCORE'!AA15)</f>
        <v/>
      </c>
      <c r="K14" s="53" t="str">
        <f aca="false">IF('FINAL-SCORE'!AB15="","",'FINAL-SCORE'!AB15)</f>
        <v/>
      </c>
      <c r="L14" s="53" t="str">
        <f aca="false">IF('FINAL-SCORE'!AC15="","",'FINAL-SCORE'!AC15)</f>
        <v/>
      </c>
      <c r="M14" s="53" t="str">
        <f aca="false">IF('FINAL-SCORE'!AE15="","",'FINAL-SCORE'!AE15)</f>
        <v/>
      </c>
      <c r="N14" s="53" t="str">
        <f aca="false">IF('FINAL-SCORE'!AF15="","",'FINAL-SCORE'!AF15)</f>
        <v/>
      </c>
      <c r="O14" s="53" t="str">
        <f aca="false">IF('FINAL-SCORE'!AG15="","",'FINAL-SCORE'!AG15)</f>
        <v/>
      </c>
      <c r="P14" s="53" t="str">
        <f aca="false">IF('FINAL-SCORE'!AH15="","",'FINAL-SCORE'!AH15)</f>
        <v/>
      </c>
      <c r="Q14" s="54" t="str">
        <f aca="false">IF('FINAL-SCORE'!AI15="","",'FINAL-SCORE'!AI15+'FINAL-SCORE'!AD15)</f>
        <v/>
      </c>
      <c r="R14" s="54" t="str">
        <f aca="false">IF('FINAL-SCORE'!AJ15="","",'FINAL-SCORE'!AJ15)</f>
        <v/>
      </c>
      <c r="S14" s="55" t="str">
        <f aca="false">IF('FINAL-SCORE'!AK15="","",'FINAL-SCORE'!AK15)</f>
        <v/>
      </c>
      <c r="T14" s="55" t="str">
        <f aca="false">IF('FINAL-SCORE'!AL15="","",'FINAL-SCORE'!AL15)</f>
        <v/>
      </c>
      <c r="U14" s="55" t="str">
        <f aca="false">IF('FINAL-SCORE'!AM15="","",'FINAL-SCORE'!AM15)</f>
        <v/>
      </c>
      <c r="V14" s="56" t="str">
        <f aca="false">IF('FINAL-SCORE'!AN15="","",'FINAL-SCORE'!AN15)</f>
        <v/>
      </c>
      <c r="W14" s="57" t="str">
        <f aca="false">IF('FINAL-SCORE'!AO15="","",'FINAL-SCORE'!AO15)</f>
        <v/>
      </c>
    </row>
    <row r="15" customFormat="false" ht="12" hidden="false" customHeight="false" outlineLevel="0" collapsed="false">
      <c r="A15" s="51" t="str">
        <f aca="false">IF('FINAL-SCORE'!W16="","",'FINAL-SCORE'!W16)</f>
        <v/>
      </c>
      <c r="B15" s="51" t="str">
        <f aca="false">IF('FINAL-SCORE'!X16="","",'FINAL-SCORE'!X16)</f>
        <v/>
      </c>
      <c r="C15" s="52" t="str">
        <f aca="false">IF(B15="","",IF(VLOOKUP(B15,PLAYER!B:G,2,FALSE())="","",VLOOKUP(B15,PLAYER!B:G,2,FALSE())))</f>
        <v/>
      </c>
      <c r="D15" s="52" t="str">
        <f aca="false">IF(B15="","",IF(VLOOKUP(B15,PLAYER!B:G,3,FALSE())="","",VLOOKUP(B15,PLAYER!B:G,3,FALSE())))</f>
        <v/>
      </c>
      <c r="E15" s="52" t="str">
        <f aca="false">IF(B15="","",IF(VLOOKUP(B15,PLAYER!B:G,4,FALSE())="","",VLOOKUP(B15,PLAYER!B:G,4,FALSE())))</f>
        <v/>
      </c>
      <c r="F15" s="52" t="str">
        <f aca="false">IF(B15="","",IF(VLOOKUP(B15,PLAYER!B:G,5,FALSE())="","",VLOOKUP(B15,PLAYER!B:G,5,FALSE())))</f>
        <v/>
      </c>
      <c r="G15" s="52" t="str">
        <f aca="false">IF(B15="","",IF(VLOOKUP(B15,PLAYER!B:G,6,FALSE())="","",VLOOKUP(B15,PLAYER!B:G,6,FALSE())))</f>
        <v/>
      </c>
      <c r="H15" s="53" t="str">
        <f aca="false">IF('FINAL-SCORE'!Y16="","",'FINAL-SCORE'!Y16)</f>
        <v/>
      </c>
      <c r="I15" s="53" t="str">
        <f aca="false">IF('FINAL-SCORE'!Z16="","",'FINAL-SCORE'!Z16)</f>
        <v/>
      </c>
      <c r="J15" s="53" t="str">
        <f aca="false">IF('FINAL-SCORE'!AA16="","",'FINAL-SCORE'!AA16)</f>
        <v/>
      </c>
      <c r="K15" s="53" t="str">
        <f aca="false">IF('FINAL-SCORE'!AB16="","",'FINAL-SCORE'!AB16)</f>
        <v/>
      </c>
      <c r="L15" s="53" t="str">
        <f aca="false">IF('FINAL-SCORE'!AC16="","",'FINAL-SCORE'!AC16)</f>
        <v/>
      </c>
      <c r="M15" s="53" t="str">
        <f aca="false">IF('FINAL-SCORE'!AE16="","",'FINAL-SCORE'!AE16)</f>
        <v/>
      </c>
      <c r="N15" s="53" t="str">
        <f aca="false">IF('FINAL-SCORE'!AF16="","",'FINAL-SCORE'!AF16)</f>
        <v/>
      </c>
      <c r="O15" s="53" t="str">
        <f aca="false">IF('FINAL-SCORE'!AG16="","",'FINAL-SCORE'!AG16)</f>
        <v/>
      </c>
      <c r="P15" s="53" t="str">
        <f aca="false">IF('FINAL-SCORE'!AH16="","",'FINAL-SCORE'!AH16)</f>
        <v/>
      </c>
      <c r="Q15" s="54" t="str">
        <f aca="false">IF('FINAL-SCORE'!AI16="","",'FINAL-SCORE'!AI16+'FINAL-SCORE'!AD16)</f>
        <v/>
      </c>
      <c r="R15" s="54" t="str">
        <f aca="false">IF('FINAL-SCORE'!AJ16="","",'FINAL-SCORE'!AJ16)</f>
        <v/>
      </c>
      <c r="S15" s="55" t="str">
        <f aca="false">IF('FINAL-SCORE'!AK16="","",'FINAL-SCORE'!AK16)</f>
        <v/>
      </c>
      <c r="T15" s="55" t="str">
        <f aca="false">IF('FINAL-SCORE'!AL16="","",'FINAL-SCORE'!AL16)</f>
        <v/>
      </c>
      <c r="U15" s="55" t="str">
        <f aca="false">IF('FINAL-SCORE'!AM16="","",'FINAL-SCORE'!AM16)</f>
        <v/>
      </c>
      <c r="V15" s="56" t="str">
        <f aca="false">IF('FINAL-SCORE'!AN16="","",'FINAL-SCORE'!AN16)</f>
        <v/>
      </c>
      <c r="W15" s="57" t="str">
        <f aca="false">IF('FINAL-SCORE'!AO16="","",'FINAL-SCORE'!AO16)</f>
        <v/>
      </c>
    </row>
    <row r="16" customFormat="false" ht="12" hidden="false" customHeight="false" outlineLevel="0" collapsed="false">
      <c r="A16" s="51" t="str">
        <f aca="false">IF('FINAL-SCORE'!W17="","",'FINAL-SCORE'!W17)</f>
        <v/>
      </c>
      <c r="B16" s="51" t="str">
        <f aca="false">IF('FINAL-SCORE'!X17="","",'FINAL-SCORE'!X17)</f>
        <v/>
      </c>
      <c r="C16" s="52" t="str">
        <f aca="false">IF(B16="","",IF(VLOOKUP(B16,PLAYER!B:G,2,FALSE())="","",VLOOKUP(B16,PLAYER!B:G,2,FALSE())))</f>
        <v/>
      </c>
      <c r="D16" s="52" t="str">
        <f aca="false">IF(B16="","",IF(VLOOKUP(B16,PLAYER!B:G,3,FALSE())="","",VLOOKUP(B16,PLAYER!B:G,3,FALSE())))</f>
        <v/>
      </c>
      <c r="E16" s="52" t="str">
        <f aca="false">IF(B16="","",IF(VLOOKUP(B16,PLAYER!B:G,4,FALSE())="","",VLOOKUP(B16,PLAYER!B:G,4,FALSE())))</f>
        <v/>
      </c>
      <c r="F16" s="52" t="str">
        <f aca="false">IF(B16="","",IF(VLOOKUP(B16,PLAYER!B:G,5,FALSE())="","",VLOOKUP(B16,PLAYER!B:G,5,FALSE())))</f>
        <v/>
      </c>
      <c r="G16" s="52" t="str">
        <f aca="false">IF(B16="","",IF(VLOOKUP(B16,PLAYER!B:G,6,FALSE())="","",VLOOKUP(B16,PLAYER!B:G,6,FALSE())))</f>
        <v/>
      </c>
      <c r="H16" s="53" t="str">
        <f aca="false">IF('FINAL-SCORE'!Y17="","",'FINAL-SCORE'!Y17)</f>
        <v/>
      </c>
      <c r="I16" s="53" t="str">
        <f aca="false">IF('FINAL-SCORE'!Z17="","",'FINAL-SCORE'!Z17)</f>
        <v/>
      </c>
      <c r="J16" s="53" t="str">
        <f aca="false">IF('FINAL-SCORE'!AA17="","",'FINAL-SCORE'!AA17)</f>
        <v/>
      </c>
      <c r="K16" s="53" t="str">
        <f aca="false">IF('FINAL-SCORE'!AB17="","",'FINAL-SCORE'!AB17)</f>
        <v/>
      </c>
      <c r="L16" s="53" t="str">
        <f aca="false">IF('FINAL-SCORE'!AC17="","",'FINAL-SCORE'!AC17)</f>
        <v/>
      </c>
      <c r="M16" s="53" t="str">
        <f aca="false">IF('FINAL-SCORE'!AE17="","",'FINAL-SCORE'!AE17)</f>
        <v/>
      </c>
      <c r="N16" s="53" t="str">
        <f aca="false">IF('FINAL-SCORE'!AF17="","",'FINAL-SCORE'!AF17)</f>
        <v/>
      </c>
      <c r="O16" s="53" t="str">
        <f aca="false">IF('FINAL-SCORE'!AG17="","",'FINAL-SCORE'!AG17)</f>
        <v/>
      </c>
      <c r="P16" s="53" t="str">
        <f aca="false">IF('FINAL-SCORE'!AH17="","",'FINAL-SCORE'!AH17)</f>
        <v/>
      </c>
      <c r="Q16" s="54" t="str">
        <f aca="false">IF('FINAL-SCORE'!AI17="","",'FINAL-SCORE'!AI17+'FINAL-SCORE'!AD17)</f>
        <v/>
      </c>
      <c r="R16" s="54" t="str">
        <f aca="false">IF('FINAL-SCORE'!AJ17="","",'FINAL-SCORE'!AJ17)</f>
        <v/>
      </c>
      <c r="S16" s="55" t="str">
        <f aca="false">IF('FINAL-SCORE'!AK17="","",'FINAL-SCORE'!AK17)</f>
        <v/>
      </c>
      <c r="T16" s="55" t="str">
        <f aca="false">IF('FINAL-SCORE'!AL17="","",'FINAL-SCORE'!AL17)</f>
        <v/>
      </c>
      <c r="U16" s="55" t="str">
        <f aca="false">IF('FINAL-SCORE'!AM17="","",'FINAL-SCORE'!AM17)</f>
        <v/>
      </c>
      <c r="V16" s="56" t="str">
        <f aca="false">IF('FINAL-SCORE'!AN17="","",'FINAL-SCORE'!AN17)</f>
        <v/>
      </c>
      <c r="W16" s="57" t="str">
        <f aca="false">IF('FINAL-SCORE'!AO17="","",'FINAL-SCORE'!AO17)</f>
        <v/>
      </c>
    </row>
    <row r="17" customFormat="false" ht="12" hidden="false" customHeight="false" outlineLevel="0" collapsed="false">
      <c r="A17" s="51" t="str">
        <f aca="false">IF('FINAL-SCORE'!W18="","",'FINAL-SCORE'!W18)</f>
        <v/>
      </c>
      <c r="B17" s="51" t="str">
        <f aca="false">IF('FINAL-SCORE'!X18="","",'FINAL-SCORE'!X18)</f>
        <v/>
      </c>
      <c r="C17" s="52" t="str">
        <f aca="false">IF(B17="","",IF(VLOOKUP(B17,PLAYER!B:G,2,FALSE())="","",VLOOKUP(B17,PLAYER!B:G,2,FALSE())))</f>
        <v/>
      </c>
      <c r="D17" s="52" t="str">
        <f aca="false">IF(B17="","",IF(VLOOKUP(B17,PLAYER!B:G,3,FALSE())="","",VLOOKUP(B17,PLAYER!B:G,3,FALSE())))</f>
        <v/>
      </c>
      <c r="E17" s="52" t="str">
        <f aca="false">IF(B17="","",IF(VLOOKUP(B17,PLAYER!B:G,4,FALSE())="","",VLOOKUP(B17,PLAYER!B:G,4,FALSE())))</f>
        <v/>
      </c>
      <c r="F17" s="52" t="str">
        <f aca="false">IF(B17="","",IF(VLOOKUP(B17,PLAYER!B:G,5,FALSE())="","",VLOOKUP(B17,PLAYER!B:G,5,FALSE())))</f>
        <v/>
      </c>
      <c r="G17" s="52" t="str">
        <f aca="false">IF(B17="","",IF(VLOOKUP(B17,PLAYER!B:G,6,FALSE())="","",VLOOKUP(B17,PLAYER!B:G,6,FALSE())))</f>
        <v/>
      </c>
      <c r="H17" s="53" t="str">
        <f aca="false">IF('FINAL-SCORE'!Y18="","",'FINAL-SCORE'!Y18)</f>
        <v/>
      </c>
      <c r="I17" s="53" t="str">
        <f aca="false">IF('FINAL-SCORE'!Z18="","",'FINAL-SCORE'!Z18)</f>
        <v/>
      </c>
      <c r="J17" s="53" t="str">
        <f aca="false">IF('FINAL-SCORE'!AA18="","",'FINAL-SCORE'!AA18)</f>
        <v/>
      </c>
      <c r="K17" s="53" t="str">
        <f aca="false">IF('FINAL-SCORE'!AB18="","",'FINAL-SCORE'!AB18)</f>
        <v/>
      </c>
      <c r="L17" s="53" t="str">
        <f aca="false">IF('FINAL-SCORE'!AC18="","",'FINAL-SCORE'!AC18)</f>
        <v/>
      </c>
      <c r="M17" s="53" t="str">
        <f aca="false">IF('FINAL-SCORE'!AE18="","",'FINAL-SCORE'!AE18)</f>
        <v/>
      </c>
      <c r="N17" s="53" t="str">
        <f aca="false">IF('FINAL-SCORE'!AF18="","",'FINAL-SCORE'!AF18)</f>
        <v/>
      </c>
      <c r="O17" s="53" t="str">
        <f aca="false">IF('FINAL-SCORE'!AG18="","",'FINAL-SCORE'!AG18)</f>
        <v/>
      </c>
      <c r="P17" s="53" t="str">
        <f aca="false">IF('FINAL-SCORE'!AH18="","",'FINAL-SCORE'!AH18)</f>
        <v/>
      </c>
      <c r="Q17" s="54" t="str">
        <f aca="false">IF('FINAL-SCORE'!AI18="","",'FINAL-SCORE'!AI18+'FINAL-SCORE'!AD18)</f>
        <v/>
      </c>
      <c r="R17" s="54" t="str">
        <f aca="false">IF('FINAL-SCORE'!AJ18="","",'FINAL-SCORE'!AJ18)</f>
        <v/>
      </c>
      <c r="S17" s="55" t="str">
        <f aca="false">IF('FINAL-SCORE'!AK18="","",'FINAL-SCORE'!AK18)</f>
        <v/>
      </c>
      <c r="T17" s="55" t="str">
        <f aca="false">IF('FINAL-SCORE'!AL18="","",'FINAL-SCORE'!AL18)</f>
        <v/>
      </c>
      <c r="U17" s="55" t="str">
        <f aca="false">IF('FINAL-SCORE'!AM18="","",'FINAL-SCORE'!AM18)</f>
        <v/>
      </c>
      <c r="V17" s="56" t="str">
        <f aca="false">IF('FINAL-SCORE'!AN18="","",'FINAL-SCORE'!AN18)</f>
        <v/>
      </c>
      <c r="W17" s="57" t="str">
        <f aca="false">IF('FINAL-SCORE'!AO18="","",'FINAL-SCORE'!AO18)</f>
        <v/>
      </c>
    </row>
    <row r="18" customFormat="false" ht="12" hidden="false" customHeight="false" outlineLevel="0" collapsed="false">
      <c r="A18" s="51" t="str">
        <f aca="false">IF('FINAL-SCORE'!W19="","",'FINAL-SCORE'!W19)</f>
        <v/>
      </c>
      <c r="B18" s="51" t="str">
        <f aca="false">IF('FINAL-SCORE'!X19="","",'FINAL-SCORE'!X19)</f>
        <v/>
      </c>
      <c r="C18" s="52" t="str">
        <f aca="false">IF(B18="","",IF(VLOOKUP(B18,PLAYER!B:G,2,FALSE())="","",VLOOKUP(B18,PLAYER!B:G,2,FALSE())))</f>
        <v/>
      </c>
      <c r="D18" s="52" t="str">
        <f aca="false">IF(B18="","",IF(VLOOKUP(B18,PLAYER!B:G,3,FALSE())="","",VLOOKUP(B18,PLAYER!B:G,3,FALSE())))</f>
        <v/>
      </c>
      <c r="E18" s="52" t="str">
        <f aca="false">IF(B18="","",IF(VLOOKUP(B18,PLAYER!B:G,4,FALSE())="","",VLOOKUP(B18,PLAYER!B:G,4,FALSE())))</f>
        <v/>
      </c>
      <c r="F18" s="52" t="str">
        <f aca="false">IF(B18="","",IF(VLOOKUP(B18,PLAYER!B:G,5,FALSE())="","",VLOOKUP(B18,PLAYER!B:G,5,FALSE())))</f>
        <v/>
      </c>
      <c r="G18" s="52" t="str">
        <f aca="false">IF(B18="","",IF(VLOOKUP(B18,PLAYER!B:G,6,FALSE())="","",VLOOKUP(B18,PLAYER!B:G,6,FALSE())))</f>
        <v/>
      </c>
      <c r="H18" s="53" t="str">
        <f aca="false">IF('FINAL-SCORE'!Y19="","",'FINAL-SCORE'!Y19)</f>
        <v/>
      </c>
      <c r="I18" s="53" t="str">
        <f aca="false">IF('FINAL-SCORE'!Z19="","",'FINAL-SCORE'!Z19)</f>
        <v/>
      </c>
      <c r="J18" s="53" t="str">
        <f aca="false">IF('FINAL-SCORE'!AA19="","",'FINAL-SCORE'!AA19)</f>
        <v/>
      </c>
      <c r="K18" s="53" t="str">
        <f aca="false">IF('FINAL-SCORE'!AB19="","",'FINAL-SCORE'!AB19)</f>
        <v/>
      </c>
      <c r="L18" s="53" t="str">
        <f aca="false">IF('FINAL-SCORE'!AC19="","",'FINAL-SCORE'!AC19)</f>
        <v/>
      </c>
      <c r="M18" s="53" t="str">
        <f aca="false">IF('FINAL-SCORE'!AE19="","",'FINAL-SCORE'!AE19)</f>
        <v/>
      </c>
      <c r="N18" s="53" t="str">
        <f aca="false">IF('FINAL-SCORE'!AF19="","",'FINAL-SCORE'!AF19)</f>
        <v/>
      </c>
      <c r="O18" s="53" t="str">
        <f aca="false">IF('FINAL-SCORE'!AG19="","",'FINAL-SCORE'!AG19)</f>
        <v/>
      </c>
      <c r="P18" s="53" t="str">
        <f aca="false">IF('FINAL-SCORE'!AH19="","",'FINAL-SCORE'!AH19)</f>
        <v/>
      </c>
      <c r="Q18" s="54" t="str">
        <f aca="false">IF('FINAL-SCORE'!AI19="","",'FINAL-SCORE'!AI19+'FINAL-SCORE'!AD19)</f>
        <v/>
      </c>
      <c r="R18" s="54" t="str">
        <f aca="false">IF('FINAL-SCORE'!AJ19="","",'FINAL-SCORE'!AJ19)</f>
        <v/>
      </c>
      <c r="S18" s="55" t="str">
        <f aca="false">IF('FINAL-SCORE'!AK19="","",'FINAL-SCORE'!AK19)</f>
        <v/>
      </c>
      <c r="T18" s="55" t="str">
        <f aca="false">IF('FINAL-SCORE'!AL19="","",'FINAL-SCORE'!AL19)</f>
        <v/>
      </c>
      <c r="U18" s="55" t="str">
        <f aca="false">IF('FINAL-SCORE'!AM19="","",'FINAL-SCORE'!AM19)</f>
        <v/>
      </c>
      <c r="V18" s="56" t="str">
        <f aca="false">IF('FINAL-SCORE'!AN19="","",'FINAL-SCORE'!AN19)</f>
        <v/>
      </c>
      <c r="W18" s="57" t="str">
        <f aca="false">IF('FINAL-SCORE'!AO19="","",'FINAL-SCORE'!AO19)</f>
        <v/>
      </c>
    </row>
    <row r="19" customFormat="false" ht="12" hidden="false" customHeight="false" outlineLevel="0" collapsed="false">
      <c r="A19" s="51" t="str">
        <f aca="false">IF('FINAL-SCORE'!W20="","",'FINAL-SCORE'!W20)</f>
        <v/>
      </c>
      <c r="B19" s="51" t="str">
        <f aca="false">IF('FINAL-SCORE'!X20="","",'FINAL-SCORE'!X20)</f>
        <v/>
      </c>
      <c r="C19" s="52" t="str">
        <f aca="false">IF(B19="","",IF(VLOOKUP(B19,PLAYER!B:G,2,FALSE())="","",VLOOKUP(B19,PLAYER!B:G,2,FALSE())))</f>
        <v/>
      </c>
      <c r="D19" s="52" t="str">
        <f aca="false">IF(B19="","",IF(VLOOKUP(B19,PLAYER!B:G,3,FALSE())="","",VLOOKUP(B19,PLAYER!B:G,3,FALSE())))</f>
        <v/>
      </c>
      <c r="E19" s="52" t="str">
        <f aca="false">IF(B19="","",IF(VLOOKUP(B19,PLAYER!B:G,4,FALSE())="","",VLOOKUP(B19,PLAYER!B:G,4,FALSE())))</f>
        <v/>
      </c>
      <c r="F19" s="52" t="str">
        <f aca="false">IF(B19="","",IF(VLOOKUP(B19,PLAYER!B:G,5,FALSE())="","",VLOOKUP(B19,PLAYER!B:G,5,FALSE())))</f>
        <v/>
      </c>
      <c r="G19" s="52" t="str">
        <f aca="false">IF(B19="","",IF(VLOOKUP(B19,PLAYER!B:G,6,FALSE())="","",VLOOKUP(B19,PLAYER!B:G,6,FALSE())))</f>
        <v/>
      </c>
      <c r="H19" s="53" t="str">
        <f aca="false">IF('FINAL-SCORE'!Y20="","",'FINAL-SCORE'!Y20)</f>
        <v/>
      </c>
      <c r="I19" s="53" t="str">
        <f aca="false">IF('FINAL-SCORE'!Z20="","",'FINAL-SCORE'!Z20)</f>
        <v/>
      </c>
      <c r="J19" s="53" t="str">
        <f aca="false">IF('FINAL-SCORE'!AA20="","",'FINAL-SCORE'!AA20)</f>
        <v/>
      </c>
      <c r="K19" s="53" t="str">
        <f aca="false">IF('FINAL-SCORE'!AB20="","",'FINAL-SCORE'!AB20)</f>
        <v/>
      </c>
      <c r="L19" s="53" t="str">
        <f aca="false">IF('FINAL-SCORE'!AC20="","",'FINAL-SCORE'!AC20)</f>
        <v/>
      </c>
      <c r="M19" s="53" t="str">
        <f aca="false">IF('FINAL-SCORE'!AE20="","",'FINAL-SCORE'!AE20)</f>
        <v/>
      </c>
      <c r="N19" s="53" t="str">
        <f aca="false">IF('FINAL-SCORE'!AF20="","",'FINAL-SCORE'!AF20)</f>
        <v/>
      </c>
      <c r="O19" s="53" t="str">
        <f aca="false">IF('FINAL-SCORE'!AG20="","",'FINAL-SCORE'!AG20)</f>
        <v/>
      </c>
      <c r="P19" s="53" t="str">
        <f aca="false">IF('FINAL-SCORE'!AH20="","",'FINAL-SCORE'!AH20)</f>
        <v/>
      </c>
      <c r="Q19" s="54" t="str">
        <f aca="false">IF('FINAL-SCORE'!AI20="","",'FINAL-SCORE'!AI20+'FINAL-SCORE'!AD20)</f>
        <v/>
      </c>
      <c r="R19" s="54" t="str">
        <f aca="false">IF('FINAL-SCORE'!AJ20="","",'FINAL-SCORE'!AJ20)</f>
        <v/>
      </c>
      <c r="S19" s="55" t="str">
        <f aca="false">IF('FINAL-SCORE'!AK20="","",'FINAL-SCORE'!AK20)</f>
        <v/>
      </c>
      <c r="T19" s="55" t="str">
        <f aca="false">IF('FINAL-SCORE'!AL20="","",'FINAL-SCORE'!AL20)</f>
        <v/>
      </c>
      <c r="U19" s="55" t="str">
        <f aca="false">IF('FINAL-SCORE'!AM20="","",'FINAL-SCORE'!AM20)</f>
        <v/>
      </c>
      <c r="V19" s="56" t="str">
        <f aca="false">IF('FINAL-SCORE'!AN20="","",'FINAL-SCORE'!AN20)</f>
        <v/>
      </c>
      <c r="W19" s="57" t="str">
        <f aca="false">IF('FINAL-SCORE'!AO20="","",'FINAL-SCORE'!AO20)</f>
        <v/>
      </c>
    </row>
    <row r="20" customFormat="false" ht="12" hidden="false" customHeight="false" outlineLevel="0" collapsed="false">
      <c r="A20" s="51" t="str">
        <f aca="false">IF('FINAL-SCORE'!W21="","",'FINAL-SCORE'!W21)</f>
        <v/>
      </c>
      <c r="B20" s="51" t="str">
        <f aca="false">IF('FINAL-SCORE'!X21="","",'FINAL-SCORE'!X21)</f>
        <v/>
      </c>
      <c r="C20" s="52" t="str">
        <f aca="false">IF(B20="","",IF(VLOOKUP(B20,PLAYER!B:G,2,FALSE())="","",VLOOKUP(B20,PLAYER!B:G,2,FALSE())))</f>
        <v/>
      </c>
      <c r="D20" s="52" t="str">
        <f aca="false">IF(B20="","",IF(VLOOKUP(B20,PLAYER!B:G,3,FALSE())="","",VLOOKUP(B20,PLAYER!B:G,3,FALSE())))</f>
        <v/>
      </c>
      <c r="E20" s="52" t="str">
        <f aca="false">IF(B20="","",IF(VLOOKUP(B20,PLAYER!B:G,4,FALSE())="","",VLOOKUP(B20,PLAYER!B:G,4,FALSE())))</f>
        <v/>
      </c>
      <c r="F20" s="52" t="str">
        <f aca="false">IF(B20="","",IF(VLOOKUP(B20,PLAYER!B:G,5,FALSE())="","",VLOOKUP(B20,PLAYER!B:G,5,FALSE())))</f>
        <v/>
      </c>
      <c r="G20" s="52" t="str">
        <f aca="false">IF(B20="","",IF(VLOOKUP(B20,PLAYER!B:G,6,FALSE())="","",VLOOKUP(B20,PLAYER!B:G,6,FALSE())))</f>
        <v/>
      </c>
      <c r="H20" s="53" t="str">
        <f aca="false">IF('FINAL-SCORE'!Y21="","",'FINAL-SCORE'!Y21)</f>
        <v/>
      </c>
      <c r="I20" s="53" t="str">
        <f aca="false">IF('FINAL-SCORE'!Z21="","",'FINAL-SCORE'!Z21)</f>
        <v/>
      </c>
      <c r="J20" s="53" t="str">
        <f aca="false">IF('FINAL-SCORE'!AA21="","",'FINAL-SCORE'!AA21)</f>
        <v/>
      </c>
      <c r="K20" s="53" t="str">
        <f aca="false">IF('FINAL-SCORE'!AB21="","",'FINAL-SCORE'!AB21)</f>
        <v/>
      </c>
      <c r="L20" s="53" t="str">
        <f aca="false">IF('FINAL-SCORE'!AC21="","",'FINAL-SCORE'!AC21)</f>
        <v/>
      </c>
      <c r="M20" s="53" t="str">
        <f aca="false">IF('FINAL-SCORE'!AE21="","",'FINAL-SCORE'!AE21)</f>
        <v/>
      </c>
      <c r="N20" s="53" t="str">
        <f aca="false">IF('FINAL-SCORE'!AF21="","",'FINAL-SCORE'!AF21)</f>
        <v/>
      </c>
      <c r="O20" s="53" t="str">
        <f aca="false">IF('FINAL-SCORE'!AG21="","",'FINAL-SCORE'!AG21)</f>
        <v/>
      </c>
      <c r="P20" s="53" t="str">
        <f aca="false">IF('FINAL-SCORE'!AH21="","",'FINAL-SCORE'!AH21)</f>
        <v/>
      </c>
      <c r="Q20" s="54" t="str">
        <f aca="false">IF('FINAL-SCORE'!AI21="","",'FINAL-SCORE'!AI21+'FINAL-SCORE'!AD21)</f>
        <v/>
      </c>
      <c r="R20" s="54" t="str">
        <f aca="false">IF('FINAL-SCORE'!AJ21="","",'FINAL-SCORE'!AJ21)</f>
        <v/>
      </c>
      <c r="S20" s="55" t="str">
        <f aca="false">IF('FINAL-SCORE'!AK21="","",'FINAL-SCORE'!AK21)</f>
        <v/>
      </c>
      <c r="T20" s="55" t="str">
        <f aca="false">IF('FINAL-SCORE'!AL21="","",'FINAL-SCORE'!AL21)</f>
        <v/>
      </c>
      <c r="U20" s="55" t="str">
        <f aca="false">IF('FINAL-SCORE'!AM21="","",'FINAL-SCORE'!AM21)</f>
        <v/>
      </c>
      <c r="V20" s="56" t="str">
        <f aca="false">IF('FINAL-SCORE'!AN21="","",'FINAL-SCORE'!AN21)</f>
        <v/>
      </c>
      <c r="W20" s="57" t="str">
        <f aca="false">IF('FINAL-SCORE'!AO21="","",'FINAL-SCORE'!AO21)</f>
        <v/>
      </c>
    </row>
    <row r="21" customFormat="false" ht="12" hidden="false" customHeight="false" outlineLevel="0" collapsed="false">
      <c r="A21" s="51" t="str">
        <f aca="false">IF('FINAL-SCORE'!W22="","",'FINAL-SCORE'!W22)</f>
        <v/>
      </c>
      <c r="B21" s="51" t="str">
        <f aca="false">IF('FINAL-SCORE'!X22="","",'FINAL-SCORE'!X22)</f>
        <v/>
      </c>
      <c r="C21" s="52" t="str">
        <f aca="false">IF(B21="","",IF(VLOOKUP(B21,PLAYER!B:G,2,FALSE())="","",VLOOKUP(B21,PLAYER!B:G,2,FALSE())))</f>
        <v/>
      </c>
      <c r="D21" s="52" t="str">
        <f aca="false">IF(B21="","",IF(VLOOKUP(B21,PLAYER!B:G,3,FALSE())="","",VLOOKUP(B21,PLAYER!B:G,3,FALSE())))</f>
        <v/>
      </c>
      <c r="E21" s="52" t="str">
        <f aca="false">IF(B21="","",IF(VLOOKUP(B21,PLAYER!B:G,4,FALSE())="","",VLOOKUP(B21,PLAYER!B:G,4,FALSE())))</f>
        <v/>
      </c>
      <c r="F21" s="52" t="str">
        <f aca="false">IF(B21="","",IF(VLOOKUP(B21,PLAYER!B:G,5,FALSE())="","",VLOOKUP(B21,PLAYER!B:G,5,FALSE())))</f>
        <v/>
      </c>
      <c r="G21" s="52" t="str">
        <f aca="false">IF(B21="","",IF(VLOOKUP(B21,PLAYER!B:G,6,FALSE())="","",VLOOKUP(B21,PLAYER!B:G,6,FALSE())))</f>
        <v/>
      </c>
      <c r="H21" s="53" t="str">
        <f aca="false">IF('FINAL-SCORE'!Y22="","",'FINAL-SCORE'!Y22)</f>
        <v/>
      </c>
      <c r="I21" s="53" t="str">
        <f aca="false">IF('FINAL-SCORE'!Z22="","",'FINAL-SCORE'!Z22)</f>
        <v/>
      </c>
      <c r="J21" s="53" t="str">
        <f aca="false">IF('FINAL-SCORE'!AA22="","",'FINAL-SCORE'!AA22)</f>
        <v/>
      </c>
      <c r="K21" s="53" t="str">
        <f aca="false">IF('FINAL-SCORE'!AB22="","",'FINAL-SCORE'!AB22)</f>
        <v/>
      </c>
      <c r="L21" s="53" t="str">
        <f aca="false">IF('FINAL-SCORE'!AC22="","",'FINAL-SCORE'!AC22)</f>
        <v/>
      </c>
      <c r="M21" s="53" t="str">
        <f aca="false">IF('FINAL-SCORE'!AE22="","",'FINAL-SCORE'!AE22)</f>
        <v/>
      </c>
      <c r="N21" s="53" t="str">
        <f aca="false">IF('FINAL-SCORE'!AF22="","",'FINAL-SCORE'!AF22)</f>
        <v/>
      </c>
      <c r="O21" s="53" t="str">
        <f aca="false">IF('FINAL-SCORE'!AG22="","",'FINAL-SCORE'!AG22)</f>
        <v/>
      </c>
      <c r="P21" s="53" t="str">
        <f aca="false">IF('FINAL-SCORE'!AH22="","",'FINAL-SCORE'!AH22)</f>
        <v/>
      </c>
      <c r="Q21" s="54" t="str">
        <f aca="false">IF('FINAL-SCORE'!AI22="","",'FINAL-SCORE'!AI22+'FINAL-SCORE'!AD22)</f>
        <v/>
      </c>
      <c r="R21" s="54" t="str">
        <f aca="false">IF('FINAL-SCORE'!AJ22="","",'FINAL-SCORE'!AJ22)</f>
        <v/>
      </c>
      <c r="S21" s="55" t="str">
        <f aca="false">IF('FINAL-SCORE'!AK22="","",'FINAL-SCORE'!AK22)</f>
        <v/>
      </c>
      <c r="T21" s="55" t="str">
        <f aca="false">IF('FINAL-SCORE'!AL22="","",'FINAL-SCORE'!AL22)</f>
        <v/>
      </c>
      <c r="U21" s="55" t="str">
        <f aca="false">IF('FINAL-SCORE'!AM22="","",'FINAL-SCORE'!AM22)</f>
        <v/>
      </c>
      <c r="V21" s="56" t="str">
        <f aca="false">IF('FINAL-SCORE'!AN22="","",'FINAL-SCORE'!AN22)</f>
        <v/>
      </c>
      <c r="W21" s="57" t="str">
        <f aca="false">IF('FINAL-SCORE'!AO22="","",'FINAL-SCORE'!AO22)</f>
        <v/>
      </c>
    </row>
    <row r="22" customFormat="false" ht="12" hidden="false" customHeight="false" outlineLevel="0" collapsed="false">
      <c r="A22" s="51" t="str">
        <f aca="false">IF('FINAL-SCORE'!W23="","",'FINAL-SCORE'!W23)</f>
        <v/>
      </c>
      <c r="B22" s="51" t="str">
        <f aca="false">IF('FINAL-SCORE'!X23="","",'FINAL-SCORE'!X23)</f>
        <v/>
      </c>
      <c r="C22" s="52" t="str">
        <f aca="false">IF(B22="","",IF(VLOOKUP(B22,PLAYER!B:G,2,FALSE())="","",VLOOKUP(B22,PLAYER!B:G,2,FALSE())))</f>
        <v/>
      </c>
      <c r="D22" s="52" t="str">
        <f aca="false">IF(B22="","",IF(VLOOKUP(B22,PLAYER!B:G,3,FALSE())="","",VLOOKUP(B22,PLAYER!B:G,3,FALSE())))</f>
        <v/>
      </c>
      <c r="E22" s="52" t="str">
        <f aca="false">IF(B22="","",IF(VLOOKUP(B22,PLAYER!B:G,4,FALSE())="","",VLOOKUP(B22,PLAYER!B:G,4,FALSE())))</f>
        <v/>
      </c>
      <c r="F22" s="52" t="str">
        <f aca="false">IF(B22="","",IF(VLOOKUP(B22,PLAYER!B:G,5,FALSE())="","",VLOOKUP(B22,PLAYER!B:G,5,FALSE())))</f>
        <v/>
      </c>
      <c r="G22" s="52" t="str">
        <f aca="false">IF(B22="","",IF(VLOOKUP(B22,PLAYER!B:G,6,FALSE())="","",VLOOKUP(B22,PLAYER!B:G,6,FALSE())))</f>
        <v/>
      </c>
      <c r="H22" s="53" t="str">
        <f aca="false">IF('FINAL-SCORE'!Y23="","",'FINAL-SCORE'!Y23)</f>
        <v/>
      </c>
      <c r="I22" s="53" t="str">
        <f aca="false">IF('FINAL-SCORE'!Z23="","",'FINAL-SCORE'!Z23)</f>
        <v/>
      </c>
      <c r="J22" s="53" t="str">
        <f aca="false">IF('FINAL-SCORE'!AA23="","",'FINAL-SCORE'!AA23)</f>
        <v/>
      </c>
      <c r="K22" s="53" t="str">
        <f aca="false">IF('FINAL-SCORE'!AB23="","",'FINAL-SCORE'!AB23)</f>
        <v/>
      </c>
      <c r="L22" s="53" t="str">
        <f aca="false">IF('FINAL-SCORE'!AC23="","",'FINAL-SCORE'!AC23)</f>
        <v/>
      </c>
      <c r="M22" s="53" t="str">
        <f aca="false">IF('FINAL-SCORE'!AE23="","",'FINAL-SCORE'!AE23)</f>
        <v/>
      </c>
      <c r="N22" s="53" t="str">
        <f aca="false">IF('FINAL-SCORE'!AF23="","",'FINAL-SCORE'!AF23)</f>
        <v/>
      </c>
      <c r="O22" s="53" t="str">
        <f aca="false">IF('FINAL-SCORE'!AG23="","",'FINAL-SCORE'!AG23)</f>
        <v/>
      </c>
      <c r="P22" s="53" t="str">
        <f aca="false">IF('FINAL-SCORE'!AH23="","",'FINAL-SCORE'!AH23)</f>
        <v/>
      </c>
      <c r="Q22" s="54" t="str">
        <f aca="false">IF('FINAL-SCORE'!AI23="","",'FINAL-SCORE'!AI23+'FINAL-SCORE'!AD23)</f>
        <v/>
      </c>
      <c r="R22" s="54" t="str">
        <f aca="false">IF('FINAL-SCORE'!AJ23="","",'FINAL-SCORE'!AJ23)</f>
        <v/>
      </c>
      <c r="S22" s="55" t="str">
        <f aca="false">IF('FINAL-SCORE'!AK23="","",'FINAL-SCORE'!AK23)</f>
        <v/>
      </c>
      <c r="T22" s="55" t="str">
        <f aca="false">IF('FINAL-SCORE'!AL23="","",'FINAL-SCORE'!AL23)</f>
        <v/>
      </c>
      <c r="U22" s="55" t="str">
        <f aca="false">IF('FINAL-SCORE'!AM23="","",'FINAL-SCORE'!AM23)</f>
        <v/>
      </c>
      <c r="V22" s="56" t="str">
        <f aca="false">IF('FINAL-SCORE'!AN23="","",'FINAL-SCORE'!AN23)</f>
        <v/>
      </c>
      <c r="W22" s="57" t="str">
        <f aca="false">IF('FINAL-SCORE'!AO23="","",'FINAL-SCORE'!AO23)</f>
        <v/>
      </c>
    </row>
    <row r="23" customFormat="false" ht="12" hidden="false" customHeight="false" outlineLevel="0" collapsed="false">
      <c r="A23" s="51" t="str">
        <f aca="false">IF('FINAL-SCORE'!W24="","",'FINAL-SCORE'!W24)</f>
        <v/>
      </c>
      <c r="B23" s="51" t="str">
        <f aca="false">IF('FINAL-SCORE'!X24="","",'FINAL-SCORE'!X24)</f>
        <v/>
      </c>
      <c r="C23" s="52" t="str">
        <f aca="false">IF(B23="","",IF(VLOOKUP(B23,PLAYER!B:G,2,FALSE())="","",VLOOKUP(B23,PLAYER!B:G,2,FALSE())))</f>
        <v/>
      </c>
      <c r="D23" s="52" t="str">
        <f aca="false">IF(B23="","",IF(VLOOKUP(B23,PLAYER!B:G,3,FALSE())="","",VLOOKUP(B23,PLAYER!B:G,3,FALSE())))</f>
        <v/>
      </c>
      <c r="E23" s="52" t="str">
        <f aca="false">IF(B23="","",IF(VLOOKUP(B23,PLAYER!B:G,4,FALSE())="","",VLOOKUP(B23,PLAYER!B:G,4,FALSE())))</f>
        <v/>
      </c>
      <c r="F23" s="52" t="str">
        <f aca="false">IF(B23="","",IF(VLOOKUP(B23,PLAYER!B:G,5,FALSE())="","",VLOOKUP(B23,PLAYER!B:G,5,FALSE())))</f>
        <v/>
      </c>
      <c r="G23" s="52" t="str">
        <f aca="false">IF(B23="","",IF(VLOOKUP(B23,PLAYER!B:G,6,FALSE())="","",VLOOKUP(B23,PLAYER!B:G,6,FALSE())))</f>
        <v/>
      </c>
      <c r="H23" s="53" t="str">
        <f aca="false">IF('FINAL-SCORE'!Y24="","",'FINAL-SCORE'!Y24)</f>
        <v/>
      </c>
      <c r="I23" s="53" t="str">
        <f aca="false">IF('FINAL-SCORE'!Z24="","",'FINAL-SCORE'!Z24)</f>
        <v/>
      </c>
      <c r="J23" s="53" t="str">
        <f aca="false">IF('FINAL-SCORE'!AA24="","",'FINAL-SCORE'!AA24)</f>
        <v/>
      </c>
      <c r="K23" s="53" t="str">
        <f aca="false">IF('FINAL-SCORE'!AB24="","",'FINAL-SCORE'!AB24)</f>
        <v/>
      </c>
      <c r="L23" s="53" t="str">
        <f aca="false">IF('FINAL-SCORE'!AC24="","",'FINAL-SCORE'!AC24)</f>
        <v/>
      </c>
      <c r="M23" s="53" t="str">
        <f aca="false">IF('FINAL-SCORE'!AE24="","",'FINAL-SCORE'!AE24)</f>
        <v/>
      </c>
      <c r="N23" s="53" t="str">
        <f aca="false">IF('FINAL-SCORE'!AF24="","",'FINAL-SCORE'!AF24)</f>
        <v/>
      </c>
      <c r="O23" s="53" t="str">
        <f aca="false">IF('FINAL-SCORE'!AG24="","",'FINAL-SCORE'!AG24)</f>
        <v/>
      </c>
      <c r="P23" s="53" t="str">
        <f aca="false">IF('FINAL-SCORE'!AH24="","",'FINAL-SCORE'!AH24)</f>
        <v/>
      </c>
      <c r="Q23" s="54" t="str">
        <f aca="false">IF('FINAL-SCORE'!AI24="","",'FINAL-SCORE'!AI24+'FINAL-SCORE'!AD24)</f>
        <v/>
      </c>
      <c r="R23" s="54" t="str">
        <f aca="false">IF('FINAL-SCORE'!AJ24="","",'FINAL-SCORE'!AJ24)</f>
        <v/>
      </c>
      <c r="S23" s="55" t="str">
        <f aca="false">IF('FINAL-SCORE'!AK24="","",'FINAL-SCORE'!AK24)</f>
        <v/>
      </c>
      <c r="T23" s="55" t="str">
        <f aca="false">IF('FINAL-SCORE'!AL24="","",'FINAL-SCORE'!AL24)</f>
        <v/>
      </c>
      <c r="U23" s="55" t="str">
        <f aca="false">IF('FINAL-SCORE'!AM24="","",'FINAL-SCORE'!AM24)</f>
        <v/>
      </c>
      <c r="V23" s="56" t="str">
        <f aca="false">IF('FINAL-SCORE'!AN24="","",'FINAL-SCORE'!AN24)</f>
        <v/>
      </c>
      <c r="W23" s="57" t="str">
        <f aca="false">IF('FINAL-SCORE'!AO24="","",'FINAL-SCORE'!AO24)</f>
        <v/>
      </c>
    </row>
    <row r="24" customFormat="false" ht="12" hidden="false" customHeight="false" outlineLevel="0" collapsed="false">
      <c r="A24" s="51" t="str">
        <f aca="false">IF('FINAL-SCORE'!W25="","",'FINAL-SCORE'!W25)</f>
        <v/>
      </c>
      <c r="B24" s="51" t="str">
        <f aca="false">IF('FINAL-SCORE'!X25="","",'FINAL-SCORE'!X25)</f>
        <v/>
      </c>
      <c r="C24" s="52" t="str">
        <f aca="false">IF(B24="","",IF(VLOOKUP(B24,PLAYER!B:G,2,FALSE())="","",VLOOKUP(B24,PLAYER!B:G,2,FALSE())))</f>
        <v/>
      </c>
      <c r="D24" s="52" t="str">
        <f aca="false">IF(B24="","",IF(VLOOKUP(B24,PLAYER!B:G,3,FALSE())="","",VLOOKUP(B24,PLAYER!B:G,3,FALSE())))</f>
        <v/>
      </c>
      <c r="E24" s="52" t="str">
        <f aca="false">IF(B24="","",IF(VLOOKUP(B24,PLAYER!B:G,4,FALSE())="","",VLOOKUP(B24,PLAYER!B:G,4,FALSE())))</f>
        <v/>
      </c>
      <c r="F24" s="52" t="str">
        <f aca="false">IF(B24="","",IF(VLOOKUP(B24,PLAYER!B:G,5,FALSE())="","",VLOOKUP(B24,PLAYER!B:G,5,FALSE())))</f>
        <v/>
      </c>
      <c r="G24" s="52" t="str">
        <f aca="false">IF(B24="","",IF(VLOOKUP(B24,PLAYER!B:G,6,FALSE())="","",VLOOKUP(B24,PLAYER!B:G,6,FALSE())))</f>
        <v/>
      </c>
      <c r="H24" s="53" t="str">
        <f aca="false">IF('FINAL-SCORE'!Y25="","",'FINAL-SCORE'!Y25)</f>
        <v/>
      </c>
      <c r="I24" s="53" t="str">
        <f aca="false">IF('FINAL-SCORE'!Z25="","",'FINAL-SCORE'!Z25)</f>
        <v/>
      </c>
      <c r="J24" s="53" t="str">
        <f aca="false">IF('FINAL-SCORE'!AA25="","",'FINAL-SCORE'!AA25)</f>
        <v/>
      </c>
      <c r="K24" s="53" t="str">
        <f aca="false">IF('FINAL-SCORE'!AB25="","",'FINAL-SCORE'!AB25)</f>
        <v/>
      </c>
      <c r="L24" s="53" t="str">
        <f aca="false">IF('FINAL-SCORE'!AC25="","",'FINAL-SCORE'!AC25)</f>
        <v/>
      </c>
      <c r="M24" s="53" t="str">
        <f aca="false">IF('FINAL-SCORE'!AE25="","",'FINAL-SCORE'!AE25)</f>
        <v/>
      </c>
      <c r="N24" s="53" t="str">
        <f aca="false">IF('FINAL-SCORE'!AF25="","",'FINAL-SCORE'!AF25)</f>
        <v/>
      </c>
      <c r="O24" s="53" t="str">
        <f aca="false">IF('FINAL-SCORE'!AG25="","",'FINAL-SCORE'!AG25)</f>
        <v/>
      </c>
      <c r="P24" s="53" t="str">
        <f aca="false">IF('FINAL-SCORE'!AH25="","",'FINAL-SCORE'!AH25)</f>
        <v/>
      </c>
      <c r="Q24" s="54" t="str">
        <f aca="false">IF('FINAL-SCORE'!AI25="","",'FINAL-SCORE'!AI25+'FINAL-SCORE'!AD25)</f>
        <v/>
      </c>
      <c r="R24" s="54" t="str">
        <f aca="false">IF('FINAL-SCORE'!AJ25="","",'FINAL-SCORE'!AJ25)</f>
        <v/>
      </c>
      <c r="S24" s="55" t="str">
        <f aca="false">IF('FINAL-SCORE'!AK25="","",'FINAL-SCORE'!AK25)</f>
        <v/>
      </c>
      <c r="T24" s="55" t="str">
        <f aca="false">IF('FINAL-SCORE'!AL25="","",'FINAL-SCORE'!AL25)</f>
        <v/>
      </c>
      <c r="U24" s="55" t="str">
        <f aca="false">IF('FINAL-SCORE'!AM25="","",'FINAL-SCORE'!AM25)</f>
        <v/>
      </c>
      <c r="V24" s="56" t="str">
        <f aca="false">IF('FINAL-SCORE'!AN25="","",'FINAL-SCORE'!AN25)</f>
        <v/>
      </c>
      <c r="W24" s="57" t="str">
        <f aca="false">IF('FINAL-SCORE'!AO25="","",'FINAL-SCORE'!AO25)</f>
        <v/>
      </c>
    </row>
    <row r="25" customFormat="false" ht="12" hidden="false" customHeight="false" outlineLevel="0" collapsed="false">
      <c r="A25" s="51" t="str">
        <f aca="false">IF('FINAL-SCORE'!W26="","",'FINAL-SCORE'!W26)</f>
        <v/>
      </c>
      <c r="B25" s="51" t="str">
        <f aca="false">IF('FINAL-SCORE'!X26="","",'FINAL-SCORE'!X26)</f>
        <v/>
      </c>
      <c r="C25" s="52" t="str">
        <f aca="false">IF(B25="","",IF(VLOOKUP(B25,PLAYER!B:G,2,FALSE())="","",VLOOKUP(B25,PLAYER!B:G,2,FALSE())))</f>
        <v/>
      </c>
      <c r="D25" s="52" t="str">
        <f aca="false">IF(B25="","",IF(VLOOKUP(B25,PLAYER!B:G,3,FALSE())="","",VLOOKUP(B25,PLAYER!B:G,3,FALSE())))</f>
        <v/>
      </c>
      <c r="E25" s="52" t="str">
        <f aca="false">IF(B25="","",IF(VLOOKUP(B25,PLAYER!B:G,4,FALSE())="","",VLOOKUP(B25,PLAYER!B:G,4,FALSE())))</f>
        <v/>
      </c>
      <c r="F25" s="52" t="str">
        <f aca="false">IF(B25="","",IF(VLOOKUP(B25,PLAYER!B:G,5,FALSE())="","",VLOOKUP(B25,PLAYER!B:G,5,FALSE())))</f>
        <v/>
      </c>
      <c r="G25" s="52" t="str">
        <f aca="false">IF(B25="","",IF(VLOOKUP(B25,PLAYER!B:G,6,FALSE())="","",VLOOKUP(B25,PLAYER!B:G,6,FALSE())))</f>
        <v/>
      </c>
      <c r="H25" s="53" t="str">
        <f aca="false">IF('FINAL-SCORE'!Y26="","",'FINAL-SCORE'!Y26)</f>
        <v/>
      </c>
      <c r="I25" s="53" t="str">
        <f aca="false">IF('FINAL-SCORE'!Z26="","",'FINAL-SCORE'!Z26)</f>
        <v/>
      </c>
      <c r="J25" s="53" t="str">
        <f aca="false">IF('FINAL-SCORE'!AA26="","",'FINAL-SCORE'!AA26)</f>
        <v/>
      </c>
      <c r="K25" s="53" t="str">
        <f aca="false">IF('FINAL-SCORE'!AB26="","",'FINAL-SCORE'!AB26)</f>
        <v/>
      </c>
      <c r="L25" s="53" t="str">
        <f aca="false">IF('FINAL-SCORE'!AC26="","",'FINAL-SCORE'!AC26)</f>
        <v/>
      </c>
      <c r="M25" s="53" t="str">
        <f aca="false">IF('FINAL-SCORE'!AE26="","",'FINAL-SCORE'!AE26)</f>
        <v/>
      </c>
      <c r="N25" s="53" t="str">
        <f aca="false">IF('FINAL-SCORE'!AF26="","",'FINAL-SCORE'!AF26)</f>
        <v/>
      </c>
      <c r="O25" s="53" t="str">
        <f aca="false">IF('FINAL-SCORE'!AG26="","",'FINAL-SCORE'!AG26)</f>
        <v/>
      </c>
      <c r="P25" s="53" t="str">
        <f aca="false">IF('FINAL-SCORE'!AH26="","",'FINAL-SCORE'!AH26)</f>
        <v/>
      </c>
      <c r="Q25" s="54" t="str">
        <f aca="false">IF('FINAL-SCORE'!AI26="","",'FINAL-SCORE'!AI26+'FINAL-SCORE'!AD26)</f>
        <v/>
      </c>
      <c r="R25" s="54" t="str">
        <f aca="false">IF('FINAL-SCORE'!AJ26="","",'FINAL-SCORE'!AJ26)</f>
        <v/>
      </c>
      <c r="S25" s="55" t="str">
        <f aca="false">IF('FINAL-SCORE'!AK26="","",'FINAL-SCORE'!AK26)</f>
        <v/>
      </c>
      <c r="T25" s="55" t="str">
        <f aca="false">IF('FINAL-SCORE'!AL26="","",'FINAL-SCORE'!AL26)</f>
        <v/>
      </c>
      <c r="U25" s="55" t="str">
        <f aca="false">IF('FINAL-SCORE'!AM26="","",'FINAL-SCORE'!AM26)</f>
        <v/>
      </c>
      <c r="V25" s="56" t="str">
        <f aca="false">IF('FINAL-SCORE'!AN26="","",'FINAL-SCORE'!AN26)</f>
        <v/>
      </c>
      <c r="W25" s="57" t="str">
        <f aca="false">IF('FINAL-SCORE'!AO26="","",'FINAL-SCORE'!AO26)</f>
        <v/>
      </c>
    </row>
    <row r="26" customFormat="false" ht="12" hidden="false" customHeight="false" outlineLevel="0" collapsed="false">
      <c r="A26" s="51" t="str">
        <f aca="false">IF('FINAL-SCORE'!W27="","",'FINAL-SCORE'!W27)</f>
        <v/>
      </c>
      <c r="B26" s="51" t="str">
        <f aca="false">IF('FINAL-SCORE'!X27="","",'FINAL-SCORE'!X27)</f>
        <v/>
      </c>
      <c r="C26" s="52" t="str">
        <f aca="false">IF(B26="","",IF(VLOOKUP(B26,PLAYER!B:G,2,FALSE())="","",VLOOKUP(B26,PLAYER!B:G,2,FALSE())))</f>
        <v/>
      </c>
      <c r="D26" s="52" t="str">
        <f aca="false">IF(B26="","",IF(VLOOKUP(B26,PLAYER!B:G,3,FALSE())="","",VLOOKUP(B26,PLAYER!B:G,3,FALSE())))</f>
        <v/>
      </c>
      <c r="E26" s="52" t="str">
        <f aca="false">IF(B26="","",IF(VLOOKUP(B26,PLAYER!B:G,4,FALSE())="","",VLOOKUP(B26,PLAYER!B:G,4,FALSE())))</f>
        <v/>
      </c>
      <c r="F26" s="52" t="str">
        <f aca="false">IF(B26="","",IF(VLOOKUP(B26,PLAYER!B:G,5,FALSE())="","",VLOOKUP(B26,PLAYER!B:G,5,FALSE())))</f>
        <v/>
      </c>
      <c r="G26" s="52" t="str">
        <f aca="false">IF(B26="","",IF(VLOOKUP(B26,PLAYER!B:G,6,FALSE())="","",VLOOKUP(B26,PLAYER!B:G,6,FALSE())))</f>
        <v/>
      </c>
      <c r="H26" s="53" t="str">
        <f aca="false">IF('FINAL-SCORE'!Y27="","",'FINAL-SCORE'!Y27)</f>
        <v/>
      </c>
      <c r="I26" s="53" t="str">
        <f aca="false">IF('FINAL-SCORE'!Z27="","",'FINAL-SCORE'!Z27)</f>
        <v/>
      </c>
      <c r="J26" s="53" t="str">
        <f aca="false">IF('FINAL-SCORE'!AA27="","",'FINAL-SCORE'!AA27)</f>
        <v/>
      </c>
      <c r="K26" s="53" t="str">
        <f aca="false">IF('FINAL-SCORE'!AB27="","",'FINAL-SCORE'!AB27)</f>
        <v/>
      </c>
      <c r="L26" s="53" t="str">
        <f aca="false">IF('FINAL-SCORE'!AC27="","",'FINAL-SCORE'!AC27)</f>
        <v/>
      </c>
      <c r="M26" s="53" t="str">
        <f aca="false">IF('FINAL-SCORE'!AE27="","",'FINAL-SCORE'!AE27)</f>
        <v/>
      </c>
      <c r="N26" s="53" t="str">
        <f aca="false">IF('FINAL-SCORE'!AF27="","",'FINAL-SCORE'!AF27)</f>
        <v/>
      </c>
      <c r="O26" s="53" t="str">
        <f aca="false">IF('FINAL-SCORE'!AG27="","",'FINAL-SCORE'!AG27)</f>
        <v/>
      </c>
      <c r="P26" s="53" t="str">
        <f aca="false">IF('FINAL-SCORE'!AH27="","",'FINAL-SCORE'!AH27)</f>
        <v/>
      </c>
      <c r="Q26" s="54" t="str">
        <f aca="false">IF('FINAL-SCORE'!AI27="","",'FINAL-SCORE'!AI27+'FINAL-SCORE'!AD27)</f>
        <v/>
      </c>
      <c r="R26" s="54" t="str">
        <f aca="false">IF('FINAL-SCORE'!AJ27="","",'FINAL-SCORE'!AJ27)</f>
        <v/>
      </c>
      <c r="S26" s="55" t="str">
        <f aca="false">IF('FINAL-SCORE'!AK27="","",'FINAL-SCORE'!AK27)</f>
        <v/>
      </c>
      <c r="T26" s="55" t="str">
        <f aca="false">IF('FINAL-SCORE'!AL27="","",'FINAL-SCORE'!AL27)</f>
        <v/>
      </c>
      <c r="U26" s="55" t="str">
        <f aca="false">IF('FINAL-SCORE'!AM27="","",'FINAL-SCORE'!AM27)</f>
        <v/>
      </c>
      <c r="V26" s="56" t="str">
        <f aca="false">IF('FINAL-SCORE'!AN27="","",'FINAL-SCORE'!AN27)</f>
        <v/>
      </c>
      <c r="W26" s="57" t="str">
        <f aca="false">IF('FINAL-SCORE'!AO27="","",'FINAL-SCORE'!AO27)</f>
        <v/>
      </c>
    </row>
    <row r="27" customFormat="false" ht="12" hidden="false" customHeight="false" outlineLevel="0" collapsed="false">
      <c r="A27" s="51" t="str">
        <f aca="false">IF('FINAL-SCORE'!W28="","",'FINAL-SCORE'!W28)</f>
        <v/>
      </c>
      <c r="B27" s="51" t="str">
        <f aca="false">IF('FINAL-SCORE'!X28="","",'FINAL-SCORE'!X28)</f>
        <v/>
      </c>
      <c r="C27" s="52" t="str">
        <f aca="false">IF(B27="","",IF(VLOOKUP(B27,PLAYER!B:G,2,FALSE())="","",VLOOKUP(B27,PLAYER!B:G,2,FALSE())))</f>
        <v/>
      </c>
      <c r="D27" s="52" t="str">
        <f aca="false">IF(B27="","",IF(VLOOKUP(B27,PLAYER!B:G,3,FALSE())="","",VLOOKUP(B27,PLAYER!B:G,3,FALSE())))</f>
        <v/>
      </c>
      <c r="E27" s="52" t="str">
        <f aca="false">IF(B27="","",IF(VLOOKUP(B27,PLAYER!B:G,4,FALSE())="","",VLOOKUP(B27,PLAYER!B:G,4,FALSE())))</f>
        <v/>
      </c>
      <c r="F27" s="52" t="str">
        <f aca="false">IF(B27="","",IF(VLOOKUP(B27,PLAYER!B:G,5,FALSE())="","",VLOOKUP(B27,PLAYER!B:G,5,FALSE())))</f>
        <v/>
      </c>
      <c r="G27" s="52" t="str">
        <f aca="false">IF(B27="","",IF(VLOOKUP(B27,PLAYER!B:G,6,FALSE())="","",VLOOKUP(B27,PLAYER!B:G,6,FALSE())))</f>
        <v/>
      </c>
      <c r="H27" s="53" t="str">
        <f aca="false">IF('FINAL-SCORE'!Y28="","",'FINAL-SCORE'!Y28)</f>
        <v/>
      </c>
      <c r="I27" s="53" t="str">
        <f aca="false">IF('FINAL-SCORE'!Z28="","",'FINAL-SCORE'!Z28)</f>
        <v/>
      </c>
      <c r="J27" s="53" t="str">
        <f aca="false">IF('FINAL-SCORE'!AA28="","",'FINAL-SCORE'!AA28)</f>
        <v/>
      </c>
      <c r="K27" s="53" t="str">
        <f aca="false">IF('FINAL-SCORE'!AB28="","",'FINAL-SCORE'!AB28)</f>
        <v/>
      </c>
      <c r="L27" s="53" t="str">
        <f aca="false">IF('FINAL-SCORE'!AC28="","",'FINAL-SCORE'!AC28)</f>
        <v/>
      </c>
      <c r="M27" s="53" t="str">
        <f aca="false">IF('FINAL-SCORE'!AE28="","",'FINAL-SCORE'!AE28)</f>
        <v/>
      </c>
      <c r="N27" s="53" t="str">
        <f aca="false">IF('FINAL-SCORE'!AF28="","",'FINAL-SCORE'!AF28)</f>
        <v/>
      </c>
      <c r="O27" s="53" t="str">
        <f aca="false">IF('FINAL-SCORE'!AG28="","",'FINAL-SCORE'!AG28)</f>
        <v/>
      </c>
      <c r="P27" s="53" t="str">
        <f aca="false">IF('FINAL-SCORE'!AH28="","",'FINAL-SCORE'!AH28)</f>
        <v/>
      </c>
      <c r="Q27" s="54" t="str">
        <f aca="false">IF('FINAL-SCORE'!AI28="","",'FINAL-SCORE'!AI28+'FINAL-SCORE'!AD28)</f>
        <v/>
      </c>
      <c r="R27" s="54" t="str">
        <f aca="false">IF('FINAL-SCORE'!AJ28="","",'FINAL-SCORE'!AJ28)</f>
        <v/>
      </c>
      <c r="S27" s="55" t="str">
        <f aca="false">IF('FINAL-SCORE'!AK28="","",'FINAL-SCORE'!AK28)</f>
        <v/>
      </c>
      <c r="T27" s="55" t="str">
        <f aca="false">IF('FINAL-SCORE'!AL28="","",'FINAL-SCORE'!AL28)</f>
        <v/>
      </c>
      <c r="U27" s="55" t="str">
        <f aca="false">IF('FINAL-SCORE'!AM28="","",'FINAL-SCORE'!AM28)</f>
        <v/>
      </c>
      <c r="V27" s="56" t="str">
        <f aca="false">IF('FINAL-SCORE'!AN28="","",'FINAL-SCORE'!AN28)</f>
        <v/>
      </c>
      <c r="W27" s="57" t="str">
        <f aca="false">IF('FINAL-SCORE'!AO28="","",'FINAL-SCORE'!AO28)</f>
        <v/>
      </c>
    </row>
    <row r="28" customFormat="false" ht="12" hidden="false" customHeight="false" outlineLevel="0" collapsed="false">
      <c r="A28" s="51" t="str">
        <f aca="false">IF('FINAL-SCORE'!W29="","",'FINAL-SCORE'!W29)</f>
        <v/>
      </c>
      <c r="B28" s="51" t="str">
        <f aca="false">IF('FINAL-SCORE'!X29="","",'FINAL-SCORE'!X29)</f>
        <v/>
      </c>
      <c r="C28" s="52" t="str">
        <f aca="false">IF(B28="","",IF(VLOOKUP(B28,PLAYER!B:G,2,FALSE())="","",VLOOKUP(B28,PLAYER!B:G,2,FALSE())))</f>
        <v/>
      </c>
      <c r="D28" s="52" t="str">
        <f aca="false">IF(B28="","",IF(VLOOKUP(B28,PLAYER!B:G,3,FALSE())="","",VLOOKUP(B28,PLAYER!B:G,3,FALSE())))</f>
        <v/>
      </c>
      <c r="E28" s="52" t="str">
        <f aca="false">IF(B28="","",IF(VLOOKUP(B28,PLAYER!B:G,4,FALSE())="","",VLOOKUP(B28,PLAYER!B:G,4,FALSE())))</f>
        <v/>
      </c>
      <c r="F28" s="52" t="str">
        <f aca="false">IF(B28="","",IF(VLOOKUP(B28,PLAYER!B:G,5,FALSE())="","",VLOOKUP(B28,PLAYER!B:G,5,FALSE())))</f>
        <v/>
      </c>
      <c r="G28" s="52" t="str">
        <f aca="false">IF(B28="","",IF(VLOOKUP(B28,PLAYER!B:G,6,FALSE())="","",VLOOKUP(B28,PLAYER!B:G,6,FALSE())))</f>
        <v/>
      </c>
      <c r="H28" s="53" t="str">
        <f aca="false">IF('FINAL-SCORE'!Y29="","",'FINAL-SCORE'!Y29)</f>
        <v/>
      </c>
      <c r="I28" s="53" t="str">
        <f aca="false">IF('FINAL-SCORE'!Z29="","",'FINAL-SCORE'!Z29)</f>
        <v/>
      </c>
      <c r="J28" s="53" t="str">
        <f aca="false">IF('FINAL-SCORE'!AA29="","",'FINAL-SCORE'!AA29)</f>
        <v/>
      </c>
      <c r="K28" s="53" t="str">
        <f aca="false">IF('FINAL-SCORE'!AB29="","",'FINAL-SCORE'!AB29)</f>
        <v/>
      </c>
      <c r="L28" s="53" t="str">
        <f aca="false">IF('FINAL-SCORE'!AC29="","",'FINAL-SCORE'!AC29)</f>
        <v/>
      </c>
      <c r="M28" s="53" t="str">
        <f aca="false">IF('FINAL-SCORE'!AE29="","",'FINAL-SCORE'!AE29)</f>
        <v/>
      </c>
      <c r="N28" s="53" t="str">
        <f aca="false">IF('FINAL-SCORE'!AF29="","",'FINAL-SCORE'!AF29)</f>
        <v/>
      </c>
      <c r="O28" s="53" t="str">
        <f aca="false">IF('FINAL-SCORE'!AG29="","",'FINAL-SCORE'!AG29)</f>
        <v/>
      </c>
      <c r="P28" s="53" t="str">
        <f aca="false">IF('FINAL-SCORE'!AH29="","",'FINAL-SCORE'!AH29)</f>
        <v/>
      </c>
      <c r="Q28" s="54" t="str">
        <f aca="false">IF('FINAL-SCORE'!AI29="","",'FINAL-SCORE'!AI29+'FINAL-SCORE'!AD29)</f>
        <v/>
      </c>
      <c r="R28" s="54" t="str">
        <f aca="false">IF('FINAL-SCORE'!AJ29="","",'FINAL-SCORE'!AJ29)</f>
        <v/>
      </c>
      <c r="S28" s="55" t="str">
        <f aca="false">IF('FINAL-SCORE'!AK29="","",'FINAL-SCORE'!AK29)</f>
        <v/>
      </c>
      <c r="T28" s="55" t="str">
        <f aca="false">IF('FINAL-SCORE'!AL29="","",'FINAL-SCORE'!AL29)</f>
        <v/>
      </c>
      <c r="U28" s="55" t="str">
        <f aca="false">IF('FINAL-SCORE'!AM29="","",'FINAL-SCORE'!AM29)</f>
        <v/>
      </c>
      <c r="V28" s="56" t="str">
        <f aca="false">IF('FINAL-SCORE'!AN29="","",'FINAL-SCORE'!AN29)</f>
        <v/>
      </c>
      <c r="W28" s="57" t="str">
        <f aca="false">IF('FINAL-SCORE'!AO29="","",'FINAL-SCORE'!AO29)</f>
        <v/>
      </c>
    </row>
    <row r="29" customFormat="false" ht="12" hidden="false" customHeight="false" outlineLevel="0" collapsed="false">
      <c r="A29" s="51" t="str">
        <f aca="false">IF('FINAL-SCORE'!W30="","",'FINAL-SCORE'!W30)</f>
        <v/>
      </c>
      <c r="B29" s="51" t="str">
        <f aca="false">IF('FINAL-SCORE'!X30="","",'FINAL-SCORE'!X30)</f>
        <v/>
      </c>
      <c r="C29" s="52" t="str">
        <f aca="false">IF(B29="","",IF(VLOOKUP(B29,PLAYER!B:G,2,FALSE())="","",VLOOKUP(B29,PLAYER!B:G,2,FALSE())))</f>
        <v/>
      </c>
      <c r="D29" s="52" t="str">
        <f aca="false">IF(B29="","",IF(VLOOKUP(B29,PLAYER!B:G,3,FALSE())="","",VLOOKUP(B29,PLAYER!B:G,3,FALSE())))</f>
        <v/>
      </c>
      <c r="E29" s="52" t="str">
        <f aca="false">IF(B29="","",IF(VLOOKUP(B29,PLAYER!B:G,4,FALSE())="","",VLOOKUP(B29,PLAYER!B:G,4,FALSE())))</f>
        <v/>
      </c>
      <c r="F29" s="52" t="str">
        <f aca="false">IF(B29="","",IF(VLOOKUP(B29,PLAYER!B:G,5,FALSE())="","",VLOOKUP(B29,PLAYER!B:G,5,FALSE())))</f>
        <v/>
      </c>
      <c r="G29" s="52" t="str">
        <f aca="false">IF(B29="","",IF(VLOOKUP(B29,PLAYER!B:G,6,FALSE())="","",VLOOKUP(B29,PLAYER!B:G,6,FALSE())))</f>
        <v/>
      </c>
      <c r="H29" s="53" t="str">
        <f aca="false">IF('FINAL-SCORE'!Y30="","",'FINAL-SCORE'!Y30)</f>
        <v/>
      </c>
      <c r="I29" s="53" t="str">
        <f aca="false">IF('FINAL-SCORE'!Z30="","",'FINAL-SCORE'!Z30)</f>
        <v/>
      </c>
      <c r="J29" s="53" t="str">
        <f aca="false">IF('FINAL-SCORE'!AA30="","",'FINAL-SCORE'!AA30)</f>
        <v/>
      </c>
      <c r="K29" s="53" t="str">
        <f aca="false">IF('FINAL-SCORE'!AB30="","",'FINAL-SCORE'!AB30)</f>
        <v/>
      </c>
      <c r="L29" s="53" t="str">
        <f aca="false">IF('FINAL-SCORE'!AC30="","",'FINAL-SCORE'!AC30)</f>
        <v/>
      </c>
      <c r="M29" s="53" t="str">
        <f aca="false">IF('FINAL-SCORE'!AE30="","",'FINAL-SCORE'!AE30)</f>
        <v/>
      </c>
      <c r="N29" s="53" t="str">
        <f aca="false">IF('FINAL-SCORE'!AF30="","",'FINAL-SCORE'!AF30)</f>
        <v/>
      </c>
      <c r="O29" s="53" t="str">
        <f aca="false">IF('FINAL-SCORE'!AG30="","",'FINAL-SCORE'!AG30)</f>
        <v/>
      </c>
      <c r="P29" s="53" t="str">
        <f aca="false">IF('FINAL-SCORE'!AH30="","",'FINAL-SCORE'!AH30)</f>
        <v/>
      </c>
      <c r="Q29" s="54" t="str">
        <f aca="false">IF('FINAL-SCORE'!AI30="","",'FINAL-SCORE'!AI30+'FINAL-SCORE'!AD30)</f>
        <v/>
      </c>
      <c r="R29" s="54" t="str">
        <f aca="false">IF('FINAL-SCORE'!AJ30="","",'FINAL-SCORE'!AJ30)</f>
        <v/>
      </c>
      <c r="S29" s="55" t="str">
        <f aca="false">IF('FINAL-SCORE'!AK30="","",'FINAL-SCORE'!AK30)</f>
        <v/>
      </c>
      <c r="T29" s="55" t="str">
        <f aca="false">IF('FINAL-SCORE'!AL30="","",'FINAL-SCORE'!AL30)</f>
        <v/>
      </c>
      <c r="U29" s="55" t="str">
        <f aca="false">IF('FINAL-SCORE'!AM30="","",'FINAL-SCORE'!AM30)</f>
        <v/>
      </c>
      <c r="V29" s="56" t="str">
        <f aca="false">IF('FINAL-SCORE'!AN30="","",'FINAL-SCORE'!AN30)</f>
        <v/>
      </c>
      <c r="W29" s="57" t="str">
        <f aca="false">IF('FINAL-SCORE'!AO30="","",'FINAL-SCORE'!AO30)</f>
        <v/>
      </c>
    </row>
    <row r="30" customFormat="false" ht="12" hidden="false" customHeight="false" outlineLevel="0" collapsed="false">
      <c r="A30" s="1" t="str">
        <f aca="false">IF('FINAL-SCORE'!W31="","",'FINAL-SCORE'!W31)</f>
        <v/>
      </c>
      <c r="B30" s="1" t="str">
        <f aca="false">IF('FINAL-SCORE'!X31="","",'FINAL-SCORE'!X31)</f>
        <v/>
      </c>
      <c r="C30" s="37" t="str">
        <f aca="false">IF(B30="","",IF(VLOOKUP(B30,PLAYER!B:G,2,FALSE())="","",VLOOKUP(B30,PLAYER!B:G,2,FALSE())))</f>
        <v/>
      </c>
      <c r="D30" s="37" t="str">
        <f aca="false">IF(B30="","",IF(VLOOKUP(B30,PLAYER!B:G,3,FALSE())="","",VLOOKUP(B30,PLAYER!B:G,3,FALSE())))</f>
        <v/>
      </c>
      <c r="E30" s="37" t="str">
        <f aca="false">IF(B30="","",IF(VLOOKUP(B30,PLAYER!B:G,4,FALSE())="","",VLOOKUP(B30,PLAYER!B:G,4,FALSE())))</f>
        <v/>
      </c>
      <c r="F30" s="37" t="str">
        <f aca="false">IF(B30="","",IF(VLOOKUP(B30,PLAYER!B:G,5,FALSE())="","",VLOOKUP(B30,PLAYER!B:G,5,FALSE())))</f>
        <v/>
      </c>
      <c r="G30" s="37" t="str">
        <f aca="false">IF(B30="","",IF(VLOOKUP(B30,PLAYER!B:G,6,FALSE())="","",VLOOKUP(B30,PLAYER!B:G,6,FALSE())))</f>
        <v/>
      </c>
      <c r="H30" s="58" t="str">
        <f aca="false">IF('FINAL-SCORE'!Y31="","",'FINAL-SCORE'!Y31)</f>
        <v/>
      </c>
      <c r="I30" s="58" t="str">
        <f aca="false">IF('FINAL-SCORE'!Z31="","",'FINAL-SCORE'!Z31)</f>
        <v/>
      </c>
      <c r="J30" s="58" t="str">
        <f aca="false">IF('FINAL-SCORE'!AA31="","",'FINAL-SCORE'!AA31)</f>
        <v/>
      </c>
      <c r="K30" s="58" t="str">
        <f aca="false">IF('FINAL-SCORE'!AB31="","",'FINAL-SCORE'!AB31)</f>
        <v/>
      </c>
      <c r="L30" s="58" t="str">
        <f aca="false">IF('FINAL-SCORE'!AC31="","",'FINAL-SCORE'!AC31)</f>
        <v/>
      </c>
      <c r="M30" s="58" t="str">
        <f aca="false">IF('FINAL-SCORE'!AE31="","",'FINAL-SCORE'!AE31)</f>
        <v/>
      </c>
      <c r="N30" s="58" t="str">
        <f aca="false">IF('FINAL-SCORE'!AF31="","",'FINAL-SCORE'!AF31)</f>
        <v/>
      </c>
      <c r="O30" s="58" t="str">
        <f aca="false">IF('FINAL-SCORE'!AG31="","",'FINAL-SCORE'!AG31)</f>
        <v/>
      </c>
      <c r="P30" s="58" t="str">
        <f aca="false">IF('FINAL-SCORE'!AH31="","",'FINAL-SCORE'!AH31)</f>
        <v/>
      </c>
      <c r="Q30" s="58" t="str">
        <f aca="false">IF('FINAL-SCORE'!AI31="","",'FINAL-SCORE'!AI31+'FINAL-SCORE'!AD31)</f>
        <v/>
      </c>
      <c r="R30" s="59" t="str">
        <f aca="false">IF('FINAL-SCORE'!AJ31="","",'FINAL-SCORE'!AJ31)</f>
        <v/>
      </c>
      <c r="S30" s="60" t="str">
        <f aca="false">IF('FINAL-SCORE'!AK31="","",'FINAL-SCORE'!AK31)</f>
        <v/>
      </c>
      <c r="T30" s="60" t="str">
        <f aca="false">IF('FINAL-SCORE'!AL31="","",'FINAL-SCORE'!AL31)</f>
        <v/>
      </c>
      <c r="U30" s="60" t="str">
        <f aca="false">IF('FINAL-SCORE'!AM31="","",'FINAL-SCORE'!AM31)</f>
        <v/>
      </c>
      <c r="V30" s="61" t="str">
        <f aca="false">IF('FINAL-SCORE'!AN31="","",'FINAL-SCORE'!AN31)</f>
        <v/>
      </c>
      <c r="W30" s="62" t="str">
        <f aca="false">IF('FINAL-SCORE'!AO31="","",'FINAL-SCORE'!AO31)</f>
        <v/>
      </c>
    </row>
    <row r="31" customFormat="false" ht="12" hidden="false" customHeight="false" outlineLevel="0" collapsed="false">
      <c r="A31" s="1" t="str">
        <f aca="false">IF('FINAL-SCORE'!W32="","",'FINAL-SCORE'!W32)</f>
        <v/>
      </c>
      <c r="B31" s="1" t="str">
        <f aca="false">IF('FINAL-SCORE'!X32="","",'FINAL-SCORE'!X32)</f>
        <v/>
      </c>
      <c r="C31" s="37" t="str">
        <f aca="false">IF(B31="","",IF(VLOOKUP(B31,PLAYER!B:G,2,FALSE())="","",VLOOKUP(B31,PLAYER!B:G,2,FALSE())))</f>
        <v/>
      </c>
      <c r="D31" s="37" t="str">
        <f aca="false">IF(B31="","",IF(VLOOKUP(B31,PLAYER!B:G,3,FALSE())="","",VLOOKUP(B31,PLAYER!B:G,3,FALSE())))</f>
        <v/>
      </c>
      <c r="E31" s="37" t="str">
        <f aca="false">IF(B31="","",IF(VLOOKUP(B31,PLAYER!B:G,4,FALSE())="","",VLOOKUP(B31,PLAYER!B:G,4,FALSE())))</f>
        <v/>
      </c>
      <c r="F31" s="37" t="str">
        <f aca="false">IF(B31="","",IF(VLOOKUP(B31,PLAYER!B:G,5,FALSE())="","",VLOOKUP(B31,PLAYER!B:G,5,FALSE())))</f>
        <v/>
      </c>
      <c r="G31" s="37" t="str">
        <f aca="false">IF(B31="","",IF(VLOOKUP(B31,PLAYER!B:G,6,FALSE())="","",VLOOKUP(B31,PLAYER!B:G,6,FALSE())))</f>
        <v/>
      </c>
      <c r="H31" s="58" t="str">
        <f aca="false">IF('FINAL-SCORE'!Y32="","",'FINAL-SCORE'!Y32)</f>
        <v/>
      </c>
      <c r="I31" s="58" t="str">
        <f aca="false">IF('FINAL-SCORE'!Z32="","",'FINAL-SCORE'!Z32)</f>
        <v/>
      </c>
      <c r="J31" s="58" t="str">
        <f aca="false">IF('FINAL-SCORE'!AA32="","",'FINAL-SCORE'!AA32)</f>
        <v/>
      </c>
      <c r="K31" s="58" t="str">
        <f aca="false">IF('FINAL-SCORE'!AB32="","",'FINAL-SCORE'!AB32)</f>
        <v/>
      </c>
      <c r="L31" s="58" t="str">
        <f aca="false">IF('FINAL-SCORE'!AC32="","",'FINAL-SCORE'!AC32)</f>
        <v/>
      </c>
      <c r="M31" s="58" t="str">
        <f aca="false">IF('FINAL-SCORE'!AE32="","",'FINAL-SCORE'!AE32)</f>
        <v/>
      </c>
      <c r="N31" s="58" t="str">
        <f aca="false">IF('FINAL-SCORE'!AF32="","",'FINAL-SCORE'!AF32)</f>
        <v/>
      </c>
      <c r="O31" s="58" t="str">
        <f aca="false">IF('FINAL-SCORE'!AG32="","",'FINAL-SCORE'!AG32)</f>
        <v/>
      </c>
      <c r="P31" s="58" t="str">
        <f aca="false">IF('FINAL-SCORE'!AH32="","",'FINAL-SCORE'!AH32)</f>
        <v/>
      </c>
      <c r="Q31" s="58" t="str">
        <f aca="false">IF('FINAL-SCORE'!AI32="","",'FINAL-SCORE'!AI32+'FINAL-SCORE'!AD32)</f>
        <v/>
      </c>
      <c r="R31" s="59" t="str">
        <f aca="false">IF('FINAL-SCORE'!AJ32="","",'FINAL-SCORE'!AJ32)</f>
        <v/>
      </c>
      <c r="S31" s="60" t="str">
        <f aca="false">IF('FINAL-SCORE'!AK32="","",'FINAL-SCORE'!AK32)</f>
        <v/>
      </c>
      <c r="T31" s="60" t="str">
        <f aca="false">IF('FINAL-SCORE'!AL32="","",'FINAL-SCORE'!AL32)</f>
        <v/>
      </c>
      <c r="U31" s="60" t="str">
        <f aca="false">IF('FINAL-SCORE'!AM32="","",'FINAL-SCORE'!AM32)</f>
        <v/>
      </c>
      <c r="V31" s="61" t="str">
        <f aca="false">IF('FINAL-SCORE'!AN32="","",'FINAL-SCORE'!AN32)</f>
        <v/>
      </c>
      <c r="W31" s="62" t="str">
        <f aca="false">IF('FINAL-SCORE'!AO32="","",'FINAL-SCORE'!AO32)</f>
        <v/>
      </c>
    </row>
    <row r="32" customFormat="false" ht="12" hidden="false" customHeight="false" outlineLevel="0" collapsed="false">
      <c r="A32" s="1" t="str">
        <f aca="false">IF('FINAL-SCORE'!W33="","",'FINAL-SCORE'!W33)</f>
        <v/>
      </c>
      <c r="B32" s="1" t="str">
        <f aca="false">IF('FINAL-SCORE'!X33="","",'FINAL-SCORE'!X33)</f>
        <v/>
      </c>
      <c r="C32" s="37" t="str">
        <f aca="false">IF(B32="","",IF(VLOOKUP(B32,PLAYER!B:G,2,FALSE())="","",VLOOKUP(B32,PLAYER!B:G,2,FALSE())))</f>
        <v/>
      </c>
      <c r="D32" s="37" t="str">
        <f aca="false">IF(B32="","",IF(VLOOKUP(B32,PLAYER!B:G,3,FALSE())="","",VLOOKUP(B32,PLAYER!B:G,3,FALSE())))</f>
        <v/>
      </c>
      <c r="E32" s="37" t="str">
        <f aca="false">IF(B32="","",IF(VLOOKUP(B32,PLAYER!B:G,4,FALSE())="","",VLOOKUP(B32,PLAYER!B:G,4,FALSE())))</f>
        <v/>
      </c>
      <c r="F32" s="37" t="str">
        <f aca="false">IF(B32="","",IF(VLOOKUP(B32,PLAYER!B:G,5,FALSE())="","",VLOOKUP(B32,PLAYER!B:G,5,FALSE())))</f>
        <v/>
      </c>
      <c r="G32" s="37" t="str">
        <f aca="false">IF(B32="","",IF(VLOOKUP(B32,PLAYER!B:G,6,FALSE())="","",VLOOKUP(B32,PLAYER!B:G,6,FALSE())))</f>
        <v/>
      </c>
      <c r="H32" s="58" t="str">
        <f aca="false">IF('FINAL-SCORE'!Y33="","",'FINAL-SCORE'!Y33)</f>
        <v/>
      </c>
      <c r="I32" s="58" t="str">
        <f aca="false">IF('FINAL-SCORE'!Z33="","",'FINAL-SCORE'!Z33)</f>
        <v/>
      </c>
      <c r="J32" s="58" t="str">
        <f aca="false">IF('FINAL-SCORE'!AA33="","",'FINAL-SCORE'!AA33)</f>
        <v/>
      </c>
      <c r="K32" s="58" t="str">
        <f aca="false">IF('FINAL-SCORE'!AB33="","",'FINAL-SCORE'!AB33)</f>
        <v/>
      </c>
      <c r="L32" s="58" t="str">
        <f aca="false">IF('FINAL-SCORE'!AC33="","",'FINAL-SCORE'!AC33)</f>
        <v/>
      </c>
      <c r="M32" s="58" t="str">
        <f aca="false">IF('FINAL-SCORE'!AE33="","",'FINAL-SCORE'!AE33)</f>
        <v/>
      </c>
      <c r="N32" s="58" t="str">
        <f aca="false">IF('FINAL-SCORE'!AF33="","",'FINAL-SCORE'!AF33)</f>
        <v/>
      </c>
      <c r="O32" s="58" t="str">
        <f aca="false">IF('FINAL-SCORE'!AG33="","",'FINAL-SCORE'!AG33)</f>
        <v/>
      </c>
      <c r="P32" s="58" t="str">
        <f aca="false">IF('FINAL-SCORE'!AH33="","",'FINAL-SCORE'!AH33)</f>
        <v/>
      </c>
      <c r="Q32" s="58" t="str">
        <f aca="false">IF('FINAL-SCORE'!AI33="","",'FINAL-SCORE'!AI33+'FINAL-SCORE'!AD33)</f>
        <v/>
      </c>
      <c r="R32" s="59" t="str">
        <f aca="false">IF('FINAL-SCORE'!AJ33="","",'FINAL-SCORE'!AJ33)</f>
        <v/>
      </c>
      <c r="S32" s="60" t="str">
        <f aca="false">IF('FINAL-SCORE'!AK33="","",'FINAL-SCORE'!AK33)</f>
        <v/>
      </c>
      <c r="T32" s="60" t="str">
        <f aca="false">IF('FINAL-SCORE'!AL33="","",'FINAL-SCORE'!AL33)</f>
        <v/>
      </c>
      <c r="U32" s="60" t="str">
        <f aca="false">IF('FINAL-SCORE'!AM33="","",'FINAL-SCORE'!AM33)</f>
        <v/>
      </c>
      <c r="V32" s="61" t="str">
        <f aca="false">IF('FINAL-SCORE'!AN33="","",'FINAL-SCORE'!AN33)</f>
        <v/>
      </c>
      <c r="W32" s="62" t="str">
        <f aca="false">IF('FINAL-SCORE'!AO33="","",'FINAL-SCORE'!AO33)</f>
        <v/>
      </c>
    </row>
    <row r="33" customFormat="false" ht="12" hidden="false" customHeight="false" outlineLevel="0" collapsed="false">
      <c r="A33" s="1" t="str">
        <f aca="false">IF('FINAL-SCORE'!W34="","",'FINAL-SCORE'!W34)</f>
        <v/>
      </c>
      <c r="B33" s="1" t="str">
        <f aca="false">IF('FINAL-SCORE'!X34="","",'FINAL-SCORE'!X34)</f>
        <v/>
      </c>
      <c r="C33" s="37" t="str">
        <f aca="false">IF(B33="","",IF(VLOOKUP(B33,PLAYER!B:G,2,FALSE())="","",VLOOKUP(B33,PLAYER!B:G,2,FALSE())))</f>
        <v/>
      </c>
      <c r="D33" s="37" t="str">
        <f aca="false">IF(B33="","",IF(VLOOKUP(B33,PLAYER!B:G,3,FALSE())="","",VLOOKUP(B33,PLAYER!B:G,3,FALSE())))</f>
        <v/>
      </c>
      <c r="E33" s="37" t="str">
        <f aca="false">IF(B33="","",IF(VLOOKUP(B33,PLAYER!B:G,4,FALSE())="","",VLOOKUP(B33,PLAYER!B:G,4,FALSE())))</f>
        <v/>
      </c>
      <c r="F33" s="37" t="str">
        <f aca="false">IF(B33="","",IF(VLOOKUP(B33,PLAYER!B:G,5,FALSE())="","",VLOOKUP(B33,PLAYER!B:G,5,FALSE())))</f>
        <v/>
      </c>
      <c r="G33" s="37" t="str">
        <f aca="false">IF(B33="","",IF(VLOOKUP(B33,PLAYER!B:G,6,FALSE())="","",VLOOKUP(B33,PLAYER!B:G,6,FALSE())))</f>
        <v/>
      </c>
      <c r="H33" s="58" t="str">
        <f aca="false">IF('FINAL-SCORE'!Y34="","",'FINAL-SCORE'!Y34)</f>
        <v/>
      </c>
      <c r="I33" s="58" t="str">
        <f aca="false">IF('FINAL-SCORE'!Z34="","",'FINAL-SCORE'!Z34)</f>
        <v/>
      </c>
      <c r="J33" s="58" t="str">
        <f aca="false">IF('FINAL-SCORE'!AA34="","",'FINAL-SCORE'!AA34)</f>
        <v/>
      </c>
      <c r="K33" s="58" t="str">
        <f aca="false">IF('FINAL-SCORE'!AB34="","",'FINAL-SCORE'!AB34)</f>
        <v/>
      </c>
      <c r="L33" s="58" t="str">
        <f aca="false">IF('FINAL-SCORE'!AC34="","",'FINAL-SCORE'!AC34)</f>
        <v/>
      </c>
      <c r="M33" s="58" t="str">
        <f aca="false">IF('FINAL-SCORE'!AE34="","",'FINAL-SCORE'!AE34)</f>
        <v/>
      </c>
      <c r="N33" s="58" t="str">
        <f aca="false">IF('FINAL-SCORE'!AF34="","",'FINAL-SCORE'!AF34)</f>
        <v/>
      </c>
      <c r="O33" s="58" t="str">
        <f aca="false">IF('FINAL-SCORE'!AG34="","",'FINAL-SCORE'!AG34)</f>
        <v/>
      </c>
      <c r="P33" s="58" t="str">
        <f aca="false">IF('FINAL-SCORE'!AH34="","",'FINAL-SCORE'!AH34)</f>
        <v/>
      </c>
      <c r="Q33" s="58" t="str">
        <f aca="false">IF('FINAL-SCORE'!AI34="","",'FINAL-SCORE'!AI34+'FINAL-SCORE'!AD34)</f>
        <v/>
      </c>
      <c r="R33" s="59" t="str">
        <f aca="false">IF('FINAL-SCORE'!AJ34="","",'FINAL-SCORE'!AJ34)</f>
        <v/>
      </c>
      <c r="S33" s="60" t="str">
        <f aca="false">IF('FINAL-SCORE'!AK34="","",'FINAL-SCORE'!AK34)</f>
        <v/>
      </c>
      <c r="T33" s="60" t="str">
        <f aca="false">IF('FINAL-SCORE'!AL34="","",'FINAL-SCORE'!AL34)</f>
        <v/>
      </c>
      <c r="U33" s="60" t="str">
        <f aca="false">IF('FINAL-SCORE'!AM34="","",'FINAL-SCORE'!AM34)</f>
        <v/>
      </c>
      <c r="V33" s="61" t="str">
        <f aca="false">IF('FINAL-SCORE'!AN34="","",'FINAL-SCORE'!AN34)</f>
        <v/>
      </c>
      <c r="W33" s="62" t="str">
        <f aca="false">IF('FINAL-SCORE'!AO34="","",'FINAL-SCORE'!AO34)</f>
        <v/>
      </c>
    </row>
    <row r="34" customFormat="false" ht="12" hidden="false" customHeight="false" outlineLevel="0" collapsed="false">
      <c r="A34" s="1" t="str">
        <f aca="false">IF('FINAL-SCORE'!W35="","",'FINAL-SCORE'!W35)</f>
        <v/>
      </c>
      <c r="B34" s="1" t="str">
        <f aca="false">IF('FINAL-SCORE'!X35="","",'FINAL-SCORE'!X35)</f>
        <v/>
      </c>
      <c r="C34" s="37" t="str">
        <f aca="false">IF(B34="","",IF(VLOOKUP(B34,PLAYER!B:G,2,FALSE())="","",VLOOKUP(B34,PLAYER!B:G,2,FALSE())))</f>
        <v/>
      </c>
      <c r="D34" s="37" t="str">
        <f aca="false">IF(B34="","",IF(VLOOKUP(B34,PLAYER!B:G,3,FALSE())="","",VLOOKUP(B34,PLAYER!B:G,3,FALSE())))</f>
        <v/>
      </c>
      <c r="E34" s="37" t="str">
        <f aca="false">IF(B34="","",IF(VLOOKUP(B34,PLAYER!B:G,4,FALSE())="","",VLOOKUP(B34,PLAYER!B:G,4,FALSE())))</f>
        <v/>
      </c>
      <c r="F34" s="37" t="str">
        <f aca="false">IF(B34="","",IF(VLOOKUP(B34,PLAYER!B:G,5,FALSE())="","",VLOOKUP(B34,PLAYER!B:G,5,FALSE())))</f>
        <v/>
      </c>
      <c r="G34" s="37" t="str">
        <f aca="false">IF(B34="","",IF(VLOOKUP(B34,PLAYER!B:G,6,FALSE())="","",VLOOKUP(B34,PLAYER!B:G,6,FALSE())))</f>
        <v/>
      </c>
      <c r="H34" s="58" t="str">
        <f aca="false">IF('FINAL-SCORE'!Y35="","",'FINAL-SCORE'!Y35)</f>
        <v/>
      </c>
      <c r="I34" s="58" t="str">
        <f aca="false">IF('FINAL-SCORE'!Z35="","",'FINAL-SCORE'!Z35)</f>
        <v/>
      </c>
      <c r="J34" s="58" t="str">
        <f aca="false">IF('FINAL-SCORE'!AA35="","",'FINAL-SCORE'!AA35)</f>
        <v/>
      </c>
      <c r="K34" s="58" t="str">
        <f aca="false">IF('FINAL-SCORE'!AB35="","",'FINAL-SCORE'!AB35)</f>
        <v/>
      </c>
      <c r="L34" s="58" t="str">
        <f aca="false">IF('FINAL-SCORE'!AC35="","",'FINAL-SCORE'!AC35)</f>
        <v/>
      </c>
      <c r="M34" s="58" t="str">
        <f aca="false">IF('FINAL-SCORE'!AE35="","",'FINAL-SCORE'!AE35)</f>
        <v/>
      </c>
      <c r="N34" s="58" t="str">
        <f aca="false">IF('FINAL-SCORE'!AF35="","",'FINAL-SCORE'!AF35)</f>
        <v/>
      </c>
      <c r="O34" s="58" t="str">
        <f aca="false">IF('FINAL-SCORE'!AG35="","",'FINAL-SCORE'!AG35)</f>
        <v/>
      </c>
      <c r="P34" s="58" t="str">
        <f aca="false">IF('FINAL-SCORE'!AH35="","",'FINAL-SCORE'!AH35)</f>
        <v/>
      </c>
      <c r="Q34" s="58" t="str">
        <f aca="false">IF('FINAL-SCORE'!AI35="","",'FINAL-SCORE'!AI35+'FINAL-SCORE'!AD35)</f>
        <v/>
      </c>
      <c r="R34" s="59" t="str">
        <f aca="false">IF('FINAL-SCORE'!AJ35="","",'FINAL-SCORE'!AJ35)</f>
        <v/>
      </c>
      <c r="S34" s="60" t="str">
        <f aca="false">IF('FINAL-SCORE'!AK35="","",'FINAL-SCORE'!AK35)</f>
        <v/>
      </c>
      <c r="T34" s="60" t="str">
        <f aca="false">IF('FINAL-SCORE'!AL35="","",'FINAL-SCORE'!AL35)</f>
        <v/>
      </c>
      <c r="U34" s="60" t="str">
        <f aca="false">IF('FINAL-SCORE'!AM35="","",'FINAL-SCORE'!AM35)</f>
        <v/>
      </c>
      <c r="V34" s="61" t="str">
        <f aca="false">IF('FINAL-SCORE'!AN35="","",'FINAL-SCORE'!AN35)</f>
        <v/>
      </c>
      <c r="W34" s="62" t="str">
        <f aca="false">IF('FINAL-SCORE'!AO35="","",'FINAL-SCORE'!AO35)</f>
        <v/>
      </c>
    </row>
    <row r="35" customFormat="false" ht="12" hidden="false" customHeight="false" outlineLevel="0" collapsed="false">
      <c r="A35" s="1" t="str">
        <f aca="false">IF('FINAL-SCORE'!W36="","",'FINAL-SCORE'!W36)</f>
        <v/>
      </c>
      <c r="B35" s="1" t="str">
        <f aca="false">IF('FINAL-SCORE'!X36="","",'FINAL-SCORE'!X36)</f>
        <v/>
      </c>
      <c r="C35" s="37" t="str">
        <f aca="false">IF(B35="","",IF(VLOOKUP(B35,PLAYER!B:G,2,FALSE())="","",VLOOKUP(B35,PLAYER!B:G,2,FALSE())))</f>
        <v/>
      </c>
      <c r="D35" s="37" t="str">
        <f aca="false">IF(B35="","",IF(VLOOKUP(B35,PLAYER!B:G,3,FALSE())="","",VLOOKUP(B35,PLAYER!B:G,3,FALSE())))</f>
        <v/>
      </c>
      <c r="E35" s="37" t="str">
        <f aca="false">IF(B35="","",IF(VLOOKUP(B35,PLAYER!B:G,4,FALSE())="","",VLOOKUP(B35,PLAYER!B:G,4,FALSE())))</f>
        <v/>
      </c>
      <c r="F35" s="37" t="str">
        <f aca="false">IF(B35="","",IF(VLOOKUP(B35,PLAYER!B:G,5,FALSE())="","",VLOOKUP(B35,PLAYER!B:G,5,FALSE())))</f>
        <v/>
      </c>
      <c r="G35" s="37" t="str">
        <f aca="false">IF(B35="","",IF(VLOOKUP(B35,PLAYER!B:G,6,FALSE())="","",VLOOKUP(B35,PLAYER!B:G,6,FALSE())))</f>
        <v/>
      </c>
      <c r="H35" s="58" t="str">
        <f aca="false">IF('FINAL-SCORE'!Y36="","",'FINAL-SCORE'!Y36)</f>
        <v/>
      </c>
      <c r="I35" s="58" t="str">
        <f aca="false">IF('FINAL-SCORE'!Z36="","",'FINAL-SCORE'!Z36)</f>
        <v/>
      </c>
      <c r="J35" s="58" t="str">
        <f aca="false">IF('FINAL-SCORE'!AA36="","",'FINAL-SCORE'!AA36)</f>
        <v/>
      </c>
      <c r="K35" s="58" t="str">
        <f aca="false">IF('FINAL-SCORE'!AB36="","",'FINAL-SCORE'!AB36)</f>
        <v/>
      </c>
      <c r="L35" s="58" t="str">
        <f aca="false">IF('FINAL-SCORE'!AC36="","",'FINAL-SCORE'!AC36)</f>
        <v/>
      </c>
      <c r="M35" s="58" t="str">
        <f aca="false">IF('FINAL-SCORE'!AE36="","",'FINAL-SCORE'!AE36)</f>
        <v/>
      </c>
      <c r="N35" s="58" t="str">
        <f aca="false">IF('FINAL-SCORE'!AF36="","",'FINAL-SCORE'!AF36)</f>
        <v/>
      </c>
      <c r="O35" s="58" t="str">
        <f aca="false">IF('FINAL-SCORE'!AG36="","",'FINAL-SCORE'!AG36)</f>
        <v/>
      </c>
      <c r="P35" s="58" t="str">
        <f aca="false">IF('FINAL-SCORE'!AH36="","",'FINAL-SCORE'!AH36)</f>
        <v/>
      </c>
      <c r="Q35" s="58" t="str">
        <f aca="false">IF('FINAL-SCORE'!AI36="","",'FINAL-SCORE'!AI36+'FINAL-SCORE'!AD36)</f>
        <v/>
      </c>
      <c r="R35" s="59" t="str">
        <f aca="false">IF('FINAL-SCORE'!AJ36="","",'FINAL-SCORE'!AJ36)</f>
        <v/>
      </c>
      <c r="S35" s="60" t="str">
        <f aca="false">IF('FINAL-SCORE'!AK36="","",'FINAL-SCORE'!AK36)</f>
        <v/>
      </c>
      <c r="T35" s="60" t="str">
        <f aca="false">IF('FINAL-SCORE'!AL36="","",'FINAL-SCORE'!AL36)</f>
        <v/>
      </c>
      <c r="U35" s="60" t="str">
        <f aca="false">IF('FINAL-SCORE'!AM36="","",'FINAL-SCORE'!AM36)</f>
        <v/>
      </c>
      <c r="V35" s="61" t="str">
        <f aca="false">IF('FINAL-SCORE'!AN36="","",'FINAL-SCORE'!AN36)</f>
        <v/>
      </c>
      <c r="W35" s="62" t="str">
        <f aca="false">IF('FINAL-SCORE'!AO36="","",'FINAL-SCORE'!AO36)</f>
        <v/>
      </c>
    </row>
    <row r="36" customFormat="false" ht="12" hidden="false" customHeight="false" outlineLevel="0" collapsed="false">
      <c r="A36" s="1" t="str">
        <f aca="false">IF('FINAL-SCORE'!W37="","",'FINAL-SCORE'!W37)</f>
        <v/>
      </c>
      <c r="B36" s="1" t="str">
        <f aca="false">IF('FINAL-SCORE'!X37="","",'FINAL-SCORE'!X37)</f>
        <v/>
      </c>
      <c r="C36" s="37" t="str">
        <f aca="false">IF(B36="","",IF(VLOOKUP(B36,PLAYER!B:G,2,FALSE())="","",VLOOKUP(B36,PLAYER!B:G,2,FALSE())))</f>
        <v/>
      </c>
      <c r="D36" s="37" t="str">
        <f aca="false">IF(B36="","",IF(VLOOKUP(B36,PLAYER!B:G,3,FALSE())="","",VLOOKUP(B36,PLAYER!B:G,3,FALSE())))</f>
        <v/>
      </c>
      <c r="E36" s="37" t="str">
        <f aca="false">IF(B36="","",IF(VLOOKUP(B36,PLAYER!B:G,4,FALSE())="","",VLOOKUP(B36,PLAYER!B:G,4,FALSE())))</f>
        <v/>
      </c>
      <c r="F36" s="37" t="str">
        <f aca="false">IF(B36="","",IF(VLOOKUP(B36,PLAYER!B:G,5,FALSE())="","",VLOOKUP(B36,PLAYER!B:G,5,FALSE())))</f>
        <v/>
      </c>
      <c r="G36" s="37" t="str">
        <f aca="false">IF(B36="","",IF(VLOOKUP(B36,PLAYER!B:G,6,FALSE())="","",VLOOKUP(B36,PLAYER!B:G,6,FALSE())))</f>
        <v/>
      </c>
      <c r="H36" s="58" t="str">
        <f aca="false">IF('FINAL-SCORE'!Y37="","",'FINAL-SCORE'!Y37)</f>
        <v/>
      </c>
      <c r="I36" s="58" t="str">
        <f aca="false">IF('FINAL-SCORE'!Z37="","",'FINAL-SCORE'!Z37)</f>
        <v/>
      </c>
      <c r="J36" s="58" t="str">
        <f aca="false">IF('FINAL-SCORE'!AA37="","",'FINAL-SCORE'!AA37)</f>
        <v/>
      </c>
      <c r="K36" s="58" t="str">
        <f aca="false">IF('FINAL-SCORE'!AB37="","",'FINAL-SCORE'!AB37)</f>
        <v/>
      </c>
      <c r="L36" s="58" t="str">
        <f aca="false">IF('FINAL-SCORE'!AC37="","",'FINAL-SCORE'!AC37)</f>
        <v/>
      </c>
      <c r="M36" s="58" t="str">
        <f aca="false">IF('FINAL-SCORE'!AE37="","",'FINAL-SCORE'!AE37)</f>
        <v/>
      </c>
      <c r="N36" s="58" t="str">
        <f aca="false">IF('FINAL-SCORE'!AF37="","",'FINAL-SCORE'!AF37)</f>
        <v/>
      </c>
      <c r="O36" s="58" t="str">
        <f aca="false">IF('FINAL-SCORE'!AG37="","",'FINAL-SCORE'!AG37)</f>
        <v/>
      </c>
      <c r="P36" s="58" t="str">
        <f aca="false">IF('FINAL-SCORE'!AH37="","",'FINAL-SCORE'!AH37)</f>
        <v/>
      </c>
      <c r="Q36" s="58" t="str">
        <f aca="false">IF('FINAL-SCORE'!AI37="","",'FINAL-SCORE'!AI37+'FINAL-SCORE'!AD37)</f>
        <v/>
      </c>
      <c r="R36" s="59" t="str">
        <f aca="false">IF('FINAL-SCORE'!AJ37="","",'FINAL-SCORE'!AJ37)</f>
        <v/>
      </c>
      <c r="S36" s="60" t="str">
        <f aca="false">IF('FINAL-SCORE'!AK37="","",'FINAL-SCORE'!AK37)</f>
        <v/>
      </c>
      <c r="T36" s="60" t="str">
        <f aca="false">IF('FINAL-SCORE'!AL37="","",'FINAL-SCORE'!AL37)</f>
        <v/>
      </c>
      <c r="U36" s="60" t="str">
        <f aca="false">IF('FINAL-SCORE'!AM37="","",'FINAL-SCORE'!AM37)</f>
        <v/>
      </c>
      <c r="V36" s="61" t="str">
        <f aca="false">IF('FINAL-SCORE'!AN37="","",'FINAL-SCORE'!AN37)</f>
        <v/>
      </c>
      <c r="W36" s="62" t="str">
        <f aca="false">IF('FINAL-SCORE'!AO37="","",'FINAL-SCORE'!AO37)</f>
        <v/>
      </c>
    </row>
    <row r="37" customFormat="false" ht="12" hidden="false" customHeight="false" outlineLevel="0" collapsed="false">
      <c r="A37" s="1" t="str">
        <f aca="false">IF('FINAL-SCORE'!W38="","",'FINAL-SCORE'!W38)</f>
        <v/>
      </c>
      <c r="B37" s="1" t="str">
        <f aca="false">IF('FINAL-SCORE'!X38="","",'FINAL-SCORE'!X38)</f>
        <v/>
      </c>
      <c r="C37" s="37" t="str">
        <f aca="false">IF(B37="","",IF(VLOOKUP(B37,PLAYER!B:G,2,FALSE())="","",VLOOKUP(B37,PLAYER!B:G,2,FALSE())))</f>
        <v/>
      </c>
      <c r="D37" s="37" t="str">
        <f aca="false">IF(B37="","",IF(VLOOKUP(B37,PLAYER!B:G,3,FALSE())="","",VLOOKUP(B37,PLAYER!B:G,3,FALSE())))</f>
        <v/>
      </c>
      <c r="E37" s="37" t="str">
        <f aca="false">IF(B37="","",IF(VLOOKUP(B37,PLAYER!B:G,4,FALSE())="","",VLOOKUP(B37,PLAYER!B:G,4,FALSE())))</f>
        <v/>
      </c>
      <c r="F37" s="37" t="str">
        <f aca="false">IF(B37="","",IF(VLOOKUP(B37,PLAYER!B:G,5,FALSE())="","",VLOOKUP(B37,PLAYER!B:G,5,FALSE())))</f>
        <v/>
      </c>
      <c r="G37" s="37" t="str">
        <f aca="false">IF(B37="","",IF(VLOOKUP(B37,PLAYER!B:G,6,FALSE())="","",VLOOKUP(B37,PLAYER!B:G,6,FALSE())))</f>
        <v/>
      </c>
      <c r="H37" s="58" t="str">
        <f aca="false">IF('FINAL-SCORE'!Y38="","",'FINAL-SCORE'!Y38)</f>
        <v/>
      </c>
      <c r="I37" s="58" t="str">
        <f aca="false">IF('FINAL-SCORE'!Z38="","",'FINAL-SCORE'!Z38)</f>
        <v/>
      </c>
      <c r="J37" s="58" t="str">
        <f aca="false">IF('FINAL-SCORE'!AA38="","",'FINAL-SCORE'!AA38)</f>
        <v/>
      </c>
      <c r="K37" s="58" t="str">
        <f aca="false">IF('FINAL-SCORE'!AB38="","",'FINAL-SCORE'!AB38)</f>
        <v/>
      </c>
      <c r="L37" s="58" t="str">
        <f aca="false">IF('FINAL-SCORE'!AC38="","",'FINAL-SCORE'!AC38)</f>
        <v/>
      </c>
      <c r="M37" s="58" t="str">
        <f aca="false">IF('FINAL-SCORE'!AE38="","",'FINAL-SCORE'!AE38)</f>
        <v/>
      </c>
      <c r="N37" s="58" t="str">
        <f aca="false">IF('FINAL-SCORE'!AF38="","",'FINAL-SCORE'!AF38)</f>
        <v/>
      </c>
      <c r="O37" s="58" t="str">
        <f aca="false">IF('FINAL-SCORE'!AG38="","",'FINAL-SCORE'!AG38)</f>
        <v/>
      </c>
      <c r="P37" s="58" t="str">
        <f aca="false">IF('FINAL-SCORE'!AH38="","",'FINAL-SCORE'!AH38)</f>
        <v/>
      </c>
      <c r="Q37" s="58" t="str">
        <f aca="false">IF('FINAL-SCORE'!AI38="","",'FINAL-SCORE'!AI38+'FINAL-SCORE'!AD38)</f>
        <v/>
      </c>
      <c r="R37" s="59" t="str">
        <f aca="false">IF('FINAL-SCORE'!AJ38="","",'FINAL-SCORE'!AJ38)</f>
        <v/>
      </c>
      <c r="S37" s="60" t="str">
        <f aca="false">IF('FINAL-SCORE'!AK38="","",'FINAL-SCORE'!AK38)</f>
        <v/>
      </c>
      <c r="T37" s="60" t="str">
        <f aca="false">IF('FINAL-SCORE'!AL38="","",'FINAL-SCORE'!AL38)</f>
        <v/>
      </c>
      <c r="U37" s="60" t="str">
        <f aca="false">IF('FINAL-SCORE'!AM38="","",'FINAL-SCORE'!AM38)</f>
        <v/>
      </c>
      <c r="V37" s="61" t="str">
        <f aca="false">IF('FINAL-SCORE'!AN38="","",'FINAL-SCORE'!AN38)</f>
        <v/>
      </c>
      <c r="W37" s="62" t="str">
        <f aca="false">IF('FINAL-SCORE'!AO38="","",'FINAL-SCORE'!AO38)</f>
        <v/>
      </c>
    </row>
    <row r="38" customFormat="false" ht="12" hidden="false" customHeight="false" outlineLevel="0" collapsed="false">
      <c r="A38" s="1" t="str">
        <f aca="false">IF('FINAL-SCORE'!W39="","",'FINAL-SCORE'!W39)</f>
        <v/>
      </c>
      <c r="B38" s="1" t="str">
        <f aca="false">IF('FINAL-SCORE'!X39="","",'FINAL-SCORE'!X39)</f>
        <v/>
      </c>
      <c r="C38" s="37" t="str">
        <f aca="false">IF(B38="","",IF(VLOOKUP(B38,PLAYER!B:G,2,FALSE())="","",VLOOKUP(B38,PLAYER!B:G,2,FALSE())))</f>
        <v/>
      </c>
      <c r="D38" s="37" t="str">
        <f aca="false">IF(B38="","",IF(VLOOKUP(B38,PLAYER!B:G,3,FALSE())="","",VLOOKUP(B38,PLAYER!B:G,3,FALSE())))</f>
        <v/>
      </c>
      <c r="E38" s="37" t="str">
        <f aca="false">IF(B38="","",IF(VLOOKUP(B38,PLAYER!B:G,4,FALSE())="","",VLOOKUP(B38,PLAYER!B:G,4,FALSE())))</f>
        <v/>
      </c>
      <c r="F38" s="37" t="str">
        <f aca="false">IF(B38="","",IF(VLOOKUP(B38,PLAYER!B:G,5,FALSE())="","",VLOOKUP(B38,PLAYER!B:G,5,FALSE())))</f>
        <v/>
      </c>
      <c r="G38" s="37" t="str">
        <f aca="false">IF(B38="","",IF(VLOOKUP(B38,PLAYER!B:G,6,FALSE())="","",VLOOKUP(B38,PLAYER!B:G,6,FALSE())))</f>
        <v/>
      </c>
      <c r="H38" s="58" t="str">
        <f aca="false">IF('FINAL-SCORE'!Y39="","",'FINAL-SCORE'!Y39)</f>
        <v/>
      </c>
      <c r="I38" s="58" t="str">
        <f aca="false">IF('FINAL-SCORE'!Z39="","",'FINAL-SCORE'!Z39)</f>
        <v/>
      </c>
      <c r="J38" s="58" t="str">
        <f aca="false">IF('FINAL-SCORE'!AA39="","",'FINAL-SCORE'!AA39)</f>
        <v/>
      </c>
      <c r="K38" s="58" t="str">
        <f aca="false">IF('FINAL-SCORE'!AB39="","",'FINAL-SCORE'!AB39)</f>
        <v/>
      </c>
      <c r="L38" s="58" t="str">
        <f aca="false">IF('FINAL-SCORE'!AC39="","",'FINAL-SCORE'!AC39)</f>
        <v/>
      </c>
      <c r="M38" s="58" t="str">
        <f aca="false">IF('FINAL-SCORE'!AE39="","",'FINAL-SCORE'!AE39)</f>
        <v/>
      </c>
      <c r="N38" s="58" t="str">
        <f aca="false">IF('FINAL-SCORE'!AF39="","",'FINAL-SCORE'!AF39)</f>
        <v/>
      </c>
      <c r="O38" s="58" t="str">
        <f aca="false">IF('FINAL-SCORE'!AG39="","",'FINAL-SCORE'!AG39)</f>
        <v/>
      </c>
      <c r="P38" s="58" t="str">
        <f aca="false">IF('FINAL-SCORE'!AH39="","",'FINAL-SCORE'!AH39)</f>
        <v/>
      </c>
      <c r="Q38" s="58" t="str">
        <f aca="false">IF('FINAL-SCORE'!AI39="","",'FINAL-SCORE'!AI39+'FINAL-SCORE'!AD39)</f>
        <v/>
      </c>
      <c r="R38" s="59" t="str">
        <f aca="false">IF('FINAL-SCORE'!AJ39="","",'FINAL-SCORE'!AJ39)</f>
        <v/>
      </c>
      <c r="S38" s="60" t="str">
        <f aca="false">IF('FINAL-SCORE'!AK39="","",'FINAL-SCORE'!AK39)</f>
        <v/>
      </c>
      <c r="T38" s="60" t="str">
        <f aca="false">IF('FINAL-SCORE'!AL39="","",'FINAL-SCORE'!AL39)</f>
        <v/>
      </c>
      <c r="U38" s="60" t="str">
        <f aca="false">IF('FINAL-SCORE'!AM39="","",'FINAL-SCORE'!AM39)</f>
        <v/>
      </c>
      <c r="V38" s="61" t="str">
        <f aca="false">IF('FINAL-SCORE'!AN39="","",'FINAL-SCORE'!AN39)</f>
        <v/>
      </c>
      <c r="W38" s="62" t="str">
        <f aca="false">IF('FINAL-SCORE'!AO39="","",'FINAL-SCORE'!AO39)</f>
        <v/>
      </c>
    </row>
    <row r="39" customFormat="false" ht="12" hidden="false" customHeight="false" outlineLevel="0" collapsed="false">
      <c r="A39" s="1" t="str">
        <f aca="false">IF('FINAL-SCORE'!W40="","",'FINAL-SCORE'!W40)</f>
        <v/>
      </c>
      <c r="B39" s="1" t="str">
        <f aca="false">IF('FINAL-SCORE'!X40="","",'FINAL-SCORE'!X40)</f>
        <v/>
      </c>
      <c r="C39" s="37" t="str">
        <f aca="false">IF(B39="","",IF(VLOOKUP(B39,PLAYER!B:G,2,FALSE())="","",VLOOKUP(B39,PLAYER!B:G,2,FALSE())))</f>
        <v/>
      </c>
      <c r="D39" s="37" t="str">
        <f aca="false">IF(B39="","",IF(VLOOKUP(B39,PLAYER!B:G,3,FALSE())="","",VLOOKUP(B39,PLAYER!B:G,3,FALSE())))</f>
        <v/>
      </c>
      <c r="E39" s="37" t="str">
        <f aca="false">IF(B39="","",IF(VLOOKUP(B39,PLAYER!B:G,4,FALSE())="","",VLOOKUP(B39,PLAYER!B:G,4,FALSE())))</f>
        <v/>
      </c>
      <c r="F39" s="37" t="str">
        <f aca="false">IF(B39="","",IF(VLOOKUP(B39,PLAYER!B:G,5,FALSE())="","",VLOOKUP(B39,PLAYER!B:G,5,FALSE())))</f>
        <v/>
      </c>
      <c r="G39" s="37" t="str">
        <f aca="false">IF(B39="","",IF(VLOOKUP(B39,PLAYER!B:G,6,FALSE())="","",VLOOKUP(B39,PLAYER!B:G,6,FALSE())))</f>
        <v/>
      </c>
      <c r="H39" s="58" t="str">
        <f aca="false">IF('FINAL-SCORE'!Y40="","",'FINAL-SCORE'!Y40)</f>
        <v/>
      </c>
      <c r="I39" s="58" t="str">
        <f aca="false">IF('FINAL-SCORE'!Z40="","",'FINAL-SCORE'!Z40)</f>
        <v/>
      </c>
      <c r="J39" s="58" t="str">
        <f aca="false">IF('FINAL-SCORE'!AA40="","",'FINAL-SCORE'!AA40)</f>
        <v/>
      </c>
      <c r="K39" s="58" t="str">
        <f aca="false">IF('FINAL-SCORE'!AB40="","",'FINAL-SCORE'!AB40)</f>
        <v/>
      </c>
      <c r="L39" s="58" t="str">
        <f aca="false">IF('FINAL-SCORE'!AC40="","",'FINAL-SCORE'!AC40)</f>
        <v/>
      </c>
      <c r="M39" s="58" t="str">
        <f aca="false">IF('FINAL-SCORE'!AE40="","",'FINAL-SCORE'!AE40)</f>
        <v/>
      </c>
      <c r="N39" s="58" t="str">
        <f aca="false">IF('FINAL-SCORE'!AF40="","",'FINAL-SCORE'!AF40)</f>
        <v/>
      </c>
      <c r="O39" s="58" t="str">
        <f aca="false">IF('FINAL-SCORE'!AG40="","",'FINAL-SCORE'!AG40)</f>
        <v/>
      </c>
      <c r="P39" s="58" t="str">
        <f aca="false">IF('FINAL-SCORE'!AH40="","",'FINAL-SCORE'!AH40)</f>
        <v/>
      </c>
      <c r="Q39" s="58" t="str">
        <f aca="false">IF('FINAL-SCORE'!AI40="","",'FINAL-SCORE'!AI40+'FINAL-SCORE'!AD40)</f>
        <v/>
      </c>
      <c r="R39" s="59" t="str">
        <f aca="false">IF('FINAL-SCORE'!AJ40="","",'FINAL-SCORE'!AJ40)</f>
        <v/>
      </c>
      <c r="S39" s="60" t="str">
        <f aca="false">IF('FINAL-SCORE'!AK40="","",'FINAL-SCORE'!AK40)</f>
        <v/>
      </c>
      <c r="T39" s="60" t="str">
        <f aca="false">IF('FINAL-SCORE'!AL40="","",'FINAL-SCORE'!AL40)</f>
        <v/>
      </c>
      <c r="U39" s="60" t="str">
        <f aca="false">IF('FINAL-SCORE'!AM40="","",'FINAL-SCORE'!AM40)</f>
        <v/>
      </c>
      <c r="V39" s="61" t="str">
        <f aca="false">IF('FINAL-SCORE'!AN40="","",'FINAL-SCORE'!AN40)</f>
        <v/>
      </c>
      <c r="W39" s="62" t="str">
        <f aca="false">IF('FINAL-SCORE'!AO40="","",'FINAL-SCORE'!AO40)</f>
        <v/>
      </c>
    </row>
    <row r="40" customFormat="false" ht="12" hidden="false" customHeight="false" outlineLevel="0" collapsed="false">
      <c r="A40" s="1" t="str">
        <f aca="false">IF('FINAL-SCORE'!W41="","",'FINAL-SCORE'!W41)</f>
        <v/>
      </c>
      <c r="B40" s="1" t="str">
        <f aca="false">IF('FINAL-SCORE'!X41="","",'FINAL-SCORE'!X41)</f>
        <v/>
      </c>
      <c r="C40" s="37" t="str">
        <f aca="false">IF(B40="","",IF(VLOOKUP(B40,PLAYER!B:G,2,FALSE())="","",VLOOKUP(B40,PLAYER!B:G,2,FALSE())))</f>
        <v/>
      </c>
      <c r="D40" s="37" t="str">
        <f aca="false">IF(B40="","",IF(VLOOKUP(B40,PLAYER!B:G,3,FALSE())="","",VLOOKUP(B40,PLAYER!B:G,3,FALSE())))</f>
        <v/>
      </c>
      <c r="E40" s="37" t="str">
        <f aca="false">IF(B40="","",IF(VLOOKUP(B40,PLAYER!B:G,4,FALSE())="","",VLOOKUP(B40,PLAYER!B:G,4,FALSE())))</f>
        <v/>
      </c>
      <c r="F40" s="37" t="str">
        <f aca="false">IF(B40="","",IF(VLOOKUP(B40,PLAYER!B:G,5,FALSE())="","",VLOOKUP(B40,PLAYER!B:G,5,FALSE())))</f>
        <v/>
      </c>
      <c r="G40" s="37" t="str">
        <f aca="false">IF(B40="","",IF(VLOOKUP(B40,PLAYER!B:G,6,FALSE())="","",VLOOKUP(B40,PLAYER!B:G,6,FALSE())))</f>
        <v/>
      </c>
      <c r="H40" s="58" t="str">
        <f aca="false">IF('FINAL-SCORE'!Y41="","",'FINAL-SCORE'!Y41)</f>
        <v/>
      </c>
      <c r="I40" s="58" t="str">
        <f aca="false">IF('FINAL-SCORE'!Z41="","",'FINAL-SCORE'!Z41)</f>
        <v/>
      </c>
      <c r="J40" s="58" t="str">
        <f aca="false">IF('FINAL-SCORE'!AA41="","",'FINAL-SCORE'!AA41)</f>
        <v/>
      </c>
      <c r="K40" s="58" t="str">
        <f aca="false">IF('FINAL-SCORE'!AB41="","",'FINAL-SCORE'!AB41)</f>
        <v/>
      </c>
      <c r="L40" s="58" t="str">
        <f aca="false">IF('FINAL-SCORE'!AC41="","",'FINAL-SCORE'!AC41)</f>
        <v/>
      </c>
      <c r="M40" s="58" t="str">
        <f aca="false">IF('FINAL-SCORE'!AE41="","",'FINAL-SCORE'!AE41)</f>
        <v/>
      </c>
      <c r="N40" s="58" t="str">
        <f aca="false">IF('FINAL-SCORE'!AF41="","",'FINAL-SCORE'!AF41)</f>
        <v/>
      </c>
      <c r="O40" s="58" t="str">
        <f aca="false">IF('FINAL-SCORE'!AG41="","",'FINAL-SCORE'!AG41)</f>
        <v/>
      </c>
      <c r="P40" s="58" t="str">
        <f aca="false">IF('FINAL-SCORE'!AH41="","",'FINAL-SCORE'!AH41)</f>
        <v/>
      </c>
      <c r="Q40" s="58" t="str">
        <f aca="false">IF('FINAL-SCORE'!AI41="","",'FINAL-SCORE'!AI41+'FINAL-SCORE'!AD41)</f>
        <v/>
      </c>
      <c r="R40" s="59" t="str">
        <f aca="false">IF('FINAL-SCORE'!AJ41="","",'FINAL-SCORE'!AJ41)</f>
        <v/>
      </c>
      <c r="S40" s="60" t="str">
        <f aca="false">IF('FINAL-SCORE'!AK41="","",'FINAL-SCORE'!AK41)</f>
        <v/>
      </c>
      <c r="T40" s="60" t="str">
        <f aca="false">IF('FINAL-SCORE'!AL41="","",'FINAL-SCORE'!AL41)</f>
        <v/>
      </c>
      <c r="U40" s="60" t="str">
        <f aca="false">IF('FINAL-SCORE'!AM41="","",'FINAL-SCORE'!AM41)</f>
        <v/>
      </c>
      <c r="V40" s="61" t="str">
        <f aca="false">IF('FINAL-SCORE'!AN41="","",'FINAL-SCORE'!AN41)</f>
        <v/>
      </c>
      <c r="W40" s="62" t="str">
        <f aca="false">IF('FINAL-SCORE'!AO41="","",'FINAL-SCORE'!AO41)</f>
        <v/>
      </c>
    </row>
    <row r="41" customFormat="false" ht="12" hidden="false" customHeight="false" outlineLevel="0" collapsed="false">
      <c r="A41" s="1" t="str">
        <f aca="false">IF('FINAL-SCORE'!W42="","",'FINAL-SCORE'!W42)</f>
        <v/>
      </c>
      <c r="B41" s="1" t="str">
        <f aca="false">IF('FINAL-SCORE'!X42="","",'FINAL-SCORE'!X42)</f>
        <v/>
      </c>
      <c r="C41" s="37" t="str">
        <f aca="false">IF(B41="","",IF(VLOOKUP(B41,PLAYER!B:G,2,FALSE())="","",VLOOKUP(B41,PLAYER!B:G,2,FALSE())))</f>
        <v/>
      </c>
      <c r="D41" s="37" t="str">
        <f aca="false">IF(B41="","",IF(VLOOKUP(B41,PLAYER!B:G,3,FALSE())="","",VLOOKUP(B41,PLAYER!B:G,3,FALSE())))</f>
        <v/>
      </c>
      <c r="E41" s="37" t="str">
        <f aca="false">IF(B41="","",IF(VLOOKUP(B41,PLAYER!B:G,4,FALSE())="","",VLOOKUP(B41,PLAYER!B:G,4,FALSE())))</f>
        <v/>
      </c>
      <c r="F41" s="37" t="str">
        <f aca="false">IF(B41="","",IF(VLOOKUP(B41,PLAYER!B:G,5,FALSE())="","",VLOOKUP(B41,PLAYER!B:G,5,FALSE())))</f>
        <v/>
      </c>
      <c r="G41" s="37" t="str">
        <f aca="false">IF(B41="","",IF(VLOOKUP(B41,PLAYER!B:G,6,FALSE())="","",VLOOKUP(B41,PLAYER!B:G,6,FALSE())))</f>
        <v/>
      </c>
      <c r="H41" s="58" t="str">
        <f aca="false">IF('FINAL-SCORE'!Y42="","",'FINAL-SCORE'!Y42)</f>
        <v/>
      </c>
      <c r="I41" s="58" t="str">
        <f aca="false">IF('FINAL-SCORE'!Z42="","",'FINAL-SCORE'!Z42)</f>
        <v/>
      </c>
      <c r="J41" s="58" t="str">
        <f aca="false">IF('FINAL-SCORE'!AA42="","",'FINAL-SCORE'!AA42)</f>
        <v/>
      </c>
      <c r="K41" s="58" t="str">
        <f aca="false">IF('FINAL-SCORE'!AB42="","",'FINAL-SCORE'!AB42)</f>
        <v/>
      </c>
      <c r="L41" s="58" t="str">
        <f aca="false">IF('FINAL-SCORE'!AC42="","",'FINAL-SCORE'!AC42)</f>
        <v/>
      </c>
      <c r="M41" s="58" t="str">
        <f aca="false">IF('FINAL-SCORE'!AE42="","",'FINAL-SCORE'!AE42)</f>
        <v/>
      </c>
      <c r="N41" s="58" t="str">
        <f aca="false">IF('FINAL-SCORE'!AF42="","",'FINAL-SCORE'!AF42)</f>
        <v/>
      </c>
      <c r="O41" s="58" t="str">
        <f aca="false">IF('FINAL-SCORE'!AG42="","",'FINAL-SCORE'!AG42)</f>
        <v/>
      </c>
      <c r="P41" s="58" t="str">
        <f aca="false">IF('FINAL-SCORE'!AH42="","",'FINAL-SCORE'!AH42)</f>
        <v/>
      </c>
      <c r="Q41" s="58" t="str">
        <f aca="false">IF('FINAL-SCORE'!AI42="","",'FINAL-SCORE'!AI42+'FINAL-SCORE'!AD42)</f>
        <v/>
      </c>
      <c r="R41" s="59" t="str">
        <f aca="false">IF('FINAL-SCORE'!AJ42="","",'FINAL-SCORE'!AJ42)</f>
        <v/>
      </c>
      <c r="S41" s="60" t="str">
        <f aca="false">IF('FINAL-SCORE'!AK42="","",'FINAL-SCORE'!AK42)</f>
        <v/>
      </c>
      <c r="T41" s="60" t="str">
        <f aca="false">IF('FINAL-SCORE'!AL42="","",'FINAL-SCORE'!AL42)</f>
        <v/>
      </c>
      <c r="U41" s="60" t="str">
        <f aca="false">IF('FINAL-SCORE'!AM42="","",'FINAL-SCORE'!AM42)</f>
        <v/>
      </c>
      <c r="V41" s="61" t="str">
        <f aca="false">IF('FINAL-SCORE'!AN42="","",'FINAL-SCORE'!AN42)</f>
        <v/>
      </c>
      <c r="W41" s="62" t="str">
        <f aca="false">IF('FINAL-SCORE'!AO42="","",'FINAL-SCORE'!AO42)</f>
        <v/>
      </c>
    </row>
    <row r="42" customFormat="false" ht="12" hidden="false" customHeight="false" outlineLevel="0" collapsed="false">
      <c r="A42" s="1" t="str">
        <f aca="false">IF('FINAL-SCORE'!W43="","",'FINAL-SCORE'!W43)</f>
        <v/>
      </c>
      <c r="B42" s="1" t="str">
        <f aca="false">IF('FINAL-SCORE'!X43="","",'FINAL-SCORE'!X43)</f>
        <v/>
      </c>
      <c r="C42" s="37" t="str">
        <f aca="false">IF(B42="","",IF(VLOOKUP(B42,PLAYER!B:G,2,FALSE())="","",VLOOKUP(B42,PLAYER!B:G,2,FALSE())))</f>
        <v/>
      </c>
      <c r="D42" s="37" t="str">
        <f aca="false">IF(B42="","",IF(VLOOKUP(B42,PLAYER!B:G,3,FALSE())="","",VLOOKUP(B42,PLAYER!B:G,3,FALSE())))</f>
        <v/>
      </c>
      <c r="E42" s="37" t="str">
        <f aca="false">IF(B42="","",IF(VLOOKUP(B42,PLAYER!B:G,4,FALSE())="","",VLOOKUP(B42,PLAYER!B:G,4,FALSE())))</f>
        <v/>
      </c>
      <c r="F42" s="37" t="str">
        <f aca="false">IF(B42="","",IF(VLOOKUP(B42,PLAYER!B:G,5,FALSE())="","",VLOOKUP(B42,PLAYER!B:G,5,FALSE())))</f>
        <v/>
      </c>
      <c r="G42" s="37" t="str">
        <f aca="false">IF(B42="","",IF(VLOOKUP(B42,PLAYER!B:G,6,FALSE())="","",VLOOKUP(B42,PLAYER!B:G,6,FALSE())))</f>
        <v/>
      </c>
      <c r="H42" s="58" t="str">
        <f aca="false">IF('FINAL-SCORE'!Y43="","",'FINAL-SCORE'!Y43)</f>
        <v/>
      </c>
      <c r="I42" s="58" t="str">
        <f aca="false">IF('FINAL-SCORE'!Z43="","",'FINAL-SCORE'!Z43)</f>
        <v/>
      </c>
      <c r="J42" s="58" t="str">
        <f aca="false">IF('FINAL-SCORE'!AA43="","",'FINAL-SCORE'!AA43)</f>
        <v/>
      </c>
      <c r="K42" s="58" t="str">
        <f aca="false">IF('FINAL-SCORE'!AB43="","",'FINAL-SCORE'!AB43)</f>
        <v/>
      </c>
      <c r="L42" s="58" t="str">
        <f aca="false">IF('FINAL-SCORE'!AC43="","",'FINAL-SCORE'!AC43)</f>
        <v/>
      </c>
      <c r="M42" s="58" t="str">
        <f aca="false">IF('FINAL-SCORE'!AE43="","",'FINAL-SCORE'!AE43)</f>
        <v/>
      </c>
      <c r="N42" s="58" t="str">
        <f aca="false">IF('FINAL-SCORE'!AF43="","",'FINAL-SCORE'!AF43)</f>
        <v/>
      </c>
      <c r="O42" s="58" t="str">
        <f aca="false">IF('FINAL-SCORE'!AG43="","",'FINAL-SCORE'!AG43)</f>
        <v/>
      </c>
      <c r="P42" s="58" t="str">
        <f aca="false">IF('FINAL-SCORE'!AH43="","",'FINAL-SCORE'!AH43)</f>
        <v/>
      </c>
      <c r="Q42" s="58" t="str">
        <f aca="false">IF('FINAL-SCORE'!AI43="","",'FINAL-SCORE'!AI43+'FINAL-SCORE'!AD43)</f>
        <v/>
      </c>
      <c r="R42" s="59" t="str">
        <f aca="false">IF('FINAL-SCORE'!AJ43="","",'FINAL-SCORE'!AJ43)</f>
        <v/>
      </c>
      <c r="S42" s="60" t="str">
        <f aca="false">IF('FINAL-SCORE'!AK43="","",'FINAL-SCORE'!AK43)</f>
        <v/>
      </c>
      <c r="T42" s="60" t="str">
        <f aca="false">IF('FINAL-SCORE'!AL43="","",'FINAL-SCORE'!AL43)</f>
        <v/>
      </c>
      <c r="U42" s="60" t="str">
        <f aca="false">IF('FINAL-SCORE'!AM43="","",'FINAL-SCORE'!AM43)</f>
        <v/>
      </c>
      <c r="V42" s="61" t="str">
        <f aca="false">IF('FINAL-SCORE'!AN43="","",'FINAL-SCORE'!AN43)</f>
        <v/>
      </c>
      <c r="W42" s="62" t="str">
        <f aca="false">IF('FINAL-SCORE'!AO43="","",'FINAL-SCORE'!AO43)</f>
        <v/>
      </c>
    </row>
    <row r="43" customFormat="false" ht="12" hidden="false" customHeight="false" outlineLevel="0" collapsed="false">
      <c r="A43" s="1" t="str">
        <f aca="false">IF('FINAL-SCORE'!W44="","",'FINAL-SCORE'!W44)</f>
        <v/>
      </c>
      <c r="B43" s="1" t="str">
        <f aca="false">IF('FINAL-SCORE'!X44="","",'FINAL-SCORE'!X44)</f>
        <v/>
      </c>
      <c r="C43" s="37" t="str">
        <f aca="false">IF(B43="","",IF(VLOOKUP(B43,PLAYER!B:G,2,FALSE())="","",VLOOKUP(B43,PLAYER!B:G,2,FALSE())))</f>
        <v/>
      </c>
      <c r="D43" s="37" t="str">
        <f aca="false">IF(B43="","",IF(VLOOKUP(B43,PLAYER!B:G,3,FALSE())="","",VLOOKUP(B43,PLAYER!B:G,3,FALSE())))</f>
        <v/>
      </c>
      <c r="E43" s="37" t="str">
        <f aca="false">IF(B43="","",IF(VLOOKUP(B43,PLAYER!B:G,4,FALSE())="","",VLOOKUP(B43,PLAYER!B:G,4,FALSE())))</f>
        <v/>
      </c>
      <c r="F43" s="37" t="str">
        <f aca="false">IF(B43="","",IF(VLOOKUP(B43,PLAYER!B:G,5,FALSE())="","",VLOOKUP(B43,PLAYER!B:G,5,FALSE())))</f>
        <v/>
      </c>
      <c r="G43" s="37" t="str">
        <f aca="false">IF(B43="","",IF(VLOOKUP(B43,PLAYER!B:G,6,FALSE())="","",VLOOKUP(B43,PLAYER!B:G,6,FALSE())))</f>
        <v/>
      </c>
      <c r="H43" s="58" t="str">
        <f aca="false">IF('FINAL-SCORE'!Y44="","",'FINAL-SCORE'!Y44)</f>
        <v/>
      </c>
      <c r="I43" s="58" t="str">
        <f aca="false">IF('FINAL-SCORE'!Z44="","",'FINAL-SCORE'!Z44)</f>
        <v/>
      </c>
      <c r="J43" s="58" t="str">
        <f aca="false">IF('FINAL-SCORE'!AA44="","",'FINAL-SCORE'!AA44)</f>
        <v/>
      </c>
      <c r="K43" s="58" t="str">
        <f aca="false">IF('FINAL-SCORE'!AB44="","",'FINAL-SCORE'!AB44)</f>
        <v/>
      </c>
      <c r="L43" s="58" t="str">
        <f aca="false">IF('FINAL-SCORE'!AC44="","",'FINAL-SCORE'!AC44)</f>
        <v/>
      </c>
      <c r="M43" s="58" t="str">
        <f aca="false">IF('FINAL-SCORE'!AE44="","",'FINAL-SCORE'!AE44)</f>
        <v/>
      </c>
      <c r="N43" s="58" t="str">
        <f aca="false">IF('FINAL-SCORE'!AF44="","",'FINAL-SCORE'!AF44)</f>
        <v/>
      </c>
      <c r="O43" s="58" t="str">
        <f aca="false">IF('FINAL-SCORE'!AG44="","",'FINAL-SCORE'!AG44)</f>
        <v/>
      </c>
      <c r="P43" s="58" t="str">
        <f aca="false">IF('FINAL-SCORE'!AH44="","",'FINAL-SCORE'!AH44)</f>
        <v/>
      </c>
      <c r="Q43" s="58" t="str">
        <f aca="false">IF('FINAL-SCORE'!AI44="","",'FINAL-SCORE'!AI44+'FINAL-SCORE'!AD44)</f>
        <v/>
      </c>
      <c r="R43" s="59" t="str">
        <f aca="false">IF('FINAL-SCORE'!AJ44="","",'FINAL-SCORE'!AJ44)</f>
        <v/>
      </c>
      <c r="S43" s="60" t="str">
        <f aca="false">IF('FINAL-SCORE'!AK44="","",'FINAL-SCORE'!AK44)</f>
        <v/>
      </c>
      <c r="T43" s="60" t="str">
        <f aca="false">IF('FINAL-SCORE'!AL44="","",'FINAL-SCORE'!AL44)</f>
        <v/>
      </c>
      <c r="U43" s="60" t="str">
        <f aca="false">IF('FINAL-SCORE'!AM44="","",'FINAL-SCORE'!AM44)</f>
        <v/>
      </c>
      <c r="V43" s="61" t="str">
        <f aca="false">IF('FINAL-SCORE'!AN44="","",'FINAL-SCORE'!AN44)</f>
        <v/>
      </c>
      <c r="W43" s="62" t="str">
        <f aca="false">IF('FINAL-SCORE'!AO44="","",'FINAL-SCORE'!AO44)</f>
        <v/>
      </c>
    </row>
    <row r="44" customFormat="false" ht="12" hidden="false" customHeight="false" outlineLevel="0" collapsed="false">
      <c r="A44" s="1" t="str">
        <f aca="false">IF('FINAL-SCORE'!W45="","",'FINAL-SCORE'!W45)</f>
        <v/>
      </c>
      <c r="B44" s="1" t="str">
        <f aca="false">IF('FINAL-SCORE'!X45="","",'FINAL-SCORE'!X45)</f>
        <v/>
      </c>
      <c r="C44" s="37" t="str">
        <f aca="false">IF(B44="","",IF(VLOOKUP(B44,PLAYER!B:G,2,FALSE())="","",VLOOKUP(B44,PLAYER!B:G,2,FALSE())))</f>
        <v/>
      </c>
      <c r="D44" s="37" t="str">
        <f aca="false">IF(B44="","",IF(VLOOKUP(B44,PLAYER!B:G,3,FALSE())="","",VLOOKUP(B44,PLAYER!B:G,3,FALSE())))</f>
        <v/>
      </c>
      <c r="E44" s="37" t="str">
        <f aca="false">IF(B44="","",IF(VLOOKUP(B44,PLAYER!B:G,4,FALSE())="","",VLOOKUP(B44,PLAYER!B:G,4,FALSE())))</f>
        <v/>
      </c>
      <c r="F44" s="37" t="str">
        <f aca="false">IF(B44="","",IF(VLOOKUP(B44,PLAYER!B:G,5,FALSE())="","",VLOOKUP(B44,PLAYER!B:G,5,FALSE())))</f>
        <v/>
      </c>
      <c r="G44" s="37" t="str">
        <f aca="false">IF(B44="","",IF(VLOOKUP(B44,PLAYER!B:G,6,FALSE())="","",VLOOKUP(B44,PLAYER!B:G,6,FALSE())))</f>
        <v/>
      </c>
      <c r="H44" s="58" t="str">
        <f aca="false">IF('FINAL-SCORE'!Y45="","",'FINAL-SCORE'!Y45)</f>
        <v/>
      </c>
      <c r="I44" s="58" t="str">
        <f aca="false">IF('FINAL-SCORE'!Z45="","",'FINAL-SCORE'!Z45)</f>
        <v/>
      </c>
      <c r="J44" s="58" t="str">
        <f aca="false">IF('FINAL-SCORE'!AA45="","",'FINAL-SCORE'!AA45)</f>
        <v/>
      </c>
      <c r="K44" s="58" t="str">
        <f aca="false">IF('FINAL-SCORE'!AB45="","",'FINAL-SCORE'!AB45)</f>
        <v/>
      </c>
      <c r="L44" s="58" t="str">
        <f aca="false">IF('FINAL-SCORE'!AC45="","",'FINAL-SCORE'!AC45)</f>
        <v/>
      </c>
      <c r="M44" s="58" t="str">
        <f aca="false">IF('FINAL-SCORE'!AE45="","",'FINAL-SCORE'!AE45)</f>
        <v/>
      </c>
      <c r="N44" s="58" t="str">
        <f aca="false">IF('FINAL-SCORE'!AF45="","",'FINAL-SCORE'!AF45)</f>
        <v/>
      </c>
      <c r="O44" s="58" t="str">
        <f aca="false">IF('FINAL-SCORE'!AG45="","",'FINAL-SCORE'!AG45)</f>
        <v/>
      </c>
      <c r="P44" s="58" t="str">
        <f aca="false">IF('FINAL-SCORE'!AH45="","",'FINAL-SCORE'!AH45)</f>
        <v/>
      </c>
      <c r="Q44" s="58" t="str">
        <f aca="false">IF('FINAL-SCORE'!AI45="","",'FINAL-SCORE'!AI45+'FINAL-SCORE'!AD45)</f>
        <v/>
      </c>
      <c r="R44" s="59" t="str">
        <f aca="false">IF('FINAL-SCORE'!AJ45="","",'FINAL-SCORE'!AJ45)</f>
        <v/>
      </c>
      <c r="S44" s="60" t="str">
        <f aca="false">IF('FINAL-SCORE'!AK45="","",'FINAL-SCORE'!AK45)</f>
        <v/>
      </c>
      <c r="T44" s="60" t="str">
        <f aca="false">IF('FINAL-SCORE'!AL45="","",'FINAL-SCORE'!AL45)</f>
        <v/>
      </c>
      <c r="U44" s="60" t="str">
        <f aca="false">IF('FINAL-SCORE'!AM45="","",'FINAL-SCORE'!AM45)</f>
        <v/>
      </c>
      <c r="V44" s="61" t="str">
        <f aca="false">IF('FINAL-SCORE'!AN45="","",'FINAL-SCORE'!AN45)</f>
        <v/>
      </c>
      <c r="W44" s="62" t="str">
        <f aca="false">IF('FINAL-SCORE'!AO45="","",'FINAL-SCORE'!AO45)</f>
        <v/>
      </c>
    </row>
    <row r="45" customFormat="false" ht="12" hidden="false" customHeight="false" outlineLevel="0" collapsed="false">
      <c r="A45" s="1" t="str">
        <f aca="false">IF('FINAL-SCORE'!W46="","",'FINAL-SCORE'!W46)</f>
        <v/>
      </c>
      <c r="B45" s="1" t="str">
        <f aca="false">IF('FINAL-SCORE'!X46="","",'FINAL-SCORE'!X46)</f>
        <v/>
      </c>
      <c r="C45" s="37" t="str">
        <f aca="false">IF(B45="","",IF(VLOOKUP(B45,PLAYER!B:G,2,FALSE())="","",VLOOKUP(B45,PLAYER!B:G,2,FALSE())))</f>
        <v/>
      </c>
      <c r="D45" s="37" t="str">
        <f aca="false">IF(B45="","",IF(VLOOKUP(B45,PLAYER!B:G,3,FALSE())="","",VLOOKUP(B45,PLAYER!B:G,3,FALSE())))</f>
        <v/>
      </c>
      <c r="E45" s="37" t="str">
        <f aca="false">IF(B45="","",IF(VLOOKUP(B45,PLAYER!B:G,4,FALSE())="","",VLOOKUP(B45,PLAYER!B:G,4,FALSE())))</f>
        <v/>
      </c>
      <c r="F45" s="37" t="str">
        <f aca="false">IF(B45="","",IF(VLOOKUP(B45,PLAYER!B:G,5,FALSE())="","",VLOOKUP(B45,PLAYER!B:G,5,FALSE())))</f>
        <v/>
      </c>
      <c r="G45" s="37" t="str">
        <f aca="false">IF(B45="","",IF(VLOOKUP(B45,PLAYER!B:G,6,FALSE())="","",VLOOKUP(B45,PLAYER!B:G,6,FALSE())))</f>
        <v/>
      </c>
      <c r="H45" s="58" t="str">
        <f aca="false">IF('FINAL-SCORE'!Y46="","",'FINAL-SCORE'!Y46)</f>
        <v/>
      </c>
      <c r="I45" s="58" t="str">
        <f aca="false">IF('FINAL-SCORE'!Z46="","",'FINAL-SCORE'!Z46)</f>
        <v/>
      </c>
      <c r="J45" s="58" t="str">
        <f aca="false">IF('FINAL-SCORE'!AA46="","",'FINAL-SCORE'!AA46)</f>
        <v/>
      </c>
      <c r="K45" s="58" t="str">
        <f aca="false">IF('FINAL-SCORE'!AB46="","",'FINAL-SCORE'!AB46)</f>
        <v/>
      </c>
      <c r="L45" s="58" t="str">
        <f aca="false">IF('FINAL-SCORE'!AC46="","",'FINAL-SCORE'!AC46)</f>
        <v/>
      </c>
      <c r="M45" s="58" t="str">
        <f aca="false">IF('FINAL-SCORE'!AE46="","",'FINAL-SCORE'!AE46)</f>
        <v/>
      </c>
      <c r="N45" s="58" t="str">
        <f aca="false">IF('FINAL-SCORE'!AF46="","",'FINAL-SCORE'!AF46)</f>
        <v/>
      </c>
      <c r="O45" s="58" t="str">
        <f aca="false">IF('FINAL-SCORE'!AG46="","",'FINAL-SCORE'!AG46)</f>
        <v/>
      </c>
      <c r="P45" s="58" t="str">
        <f aca="false">IF('FINAL-SCORE'!AH46="","",'FINAL-SCORE'!AH46)</f>
        <v/>
      </c>
      <c r="Q45" s="58" t="str">
        <f aca="false">IF('FINAL-SCORE'!AI46="","",'FINAL-SCORE'!AI46+'FINAL-SCORE'!AD46)</f>
        <v/>
      </c>
      <c r="R45" s="59" t="str">
        <f aca="false">IF('FINAL-SCORE'!AJ46="","",'FINAL-SCORE'!AJ46)</f>
        <v/>
      </c>
      <c r="S45" s="60" t="str">
        <f aca="false">IF('FINAL-SCORE'!AK46="","",'FINAL-SCORE'!AK46)</f>
        <v/>
      </c>
      <c r="T45" s="60" t="str">
        <f aca="false">IF('FINAL-SCORE'!AL46="","",'FINAL-SCORE'!AL46)</f>
        <v/>
      </c>
      <c r="U45" s="60" t="str">
        <f aca="false">IF('FINAL-SCORE'!AM46="","",'FINAL-SCORE'!AM46)</f>
        <v/>
      </c>
      <c r="V45" s="61" t="str">
        <f aca="false">IF('FINAL-SCORE'!AN46="","",'FINAL-SCORE'!AN46)</f>
        <v/>
      </c>
      <c r="W45" s="62" t="str">
        <f aca="false">IF('FINAL-SCORE'!AO46="","",'FINAL-SCORE'!AO46)</f>
        <v/>
      </c>
    </row>
    <row r="46" customFormat="false" ht="12" hidden="false" customHeight="false" outlineLevel="0" collapsed="false">
      <c r="A46" s="1" t="str">
        <f aca="false">IF('FINAL-SCORE'!W47="","",'FINAL-SCORE'!W47)</f>
        <v/>
      </c>
      <c r="B46" s="1" t="str">
        <f aca="false">IF('FINAL-SCORE'!X47="","",'FINAL-SCORE'!X47)</f>
        <v/>
      </c>
      <c r="C46" s="37" t="str">
        <f aca="false">IF(B46="","",IF(VLOOKUP(B46,PLAYER!B:G,2,FALSE())="","",VLOOKUP(B46,PLAYER!B:G,2,FALSE())))</f>
        <v/>
      </c>
      <c r="D46" s="37" t="str">
        <f aca="false">IF(B46="","",IF(VLOOKUP(B46,PLAYER!B:G,3,FALSE())="","",VLOOKUP(B46,PLAYER!B:G,3,FALSE())))</f>
        <v/>
      </c>
      <c r="E46" s="37" t="str">
        <f aca="false">IF(B46="","",IF(VLOOKUP(B46,PLAYER!B:G,4,FALSE())="","",VLOOKUP(B46,PLAYER!B:G,4,FALSE())))</f>
        <v/>
      </c>
      <c r="F46" s="37" t="str">
        <f aca="false">IF(B46="","",IF(VLOOKUP(B46,PLAYER!B:G,5,FALSE())="","",VLOOKUP(B46,PLAYER!B:G,5,FALSE())))</f>
        <v/>
      </c>
      <c r="G46" s="37" t="str">
        <f aca="false">IF(B46="","",IF(VLOOKUP(B46,PLAYER!B:G,6,FALSE())="","",VLOOKUP(B46,PLAYER!B:G,6,FALSE())))</f>
        <v/>
      </c>
      <c r="H46" s="58" t="str">
        <f aca="false">IF('FINAL-SCORE'!Y47="","",'FINAL-SCORE'!Y47)</f>
        <v/>
      </c>
      <c r="I46" s="58" t="str">
        <f aca="false">IF('FINAL-SCORE'!Z47="","",'FINAL-SCORE'!Z47)</f>
        <v/>
      </c>
      <c r="J46" s="58" t="str">
        <f aca="false">IF('FINAL-SCORE'!AA47="","",'FINAL-SCORE'!AA47)</f>
        <v/>
      </c>
      <c r="K46" s="58" t="str">
        <f aca="false">IF('FINAL-SCORE'!AB47="","",'FINAL-SCORE'!AB47)</f>
        <v/>
      </c>
      <c r="L46" s="58" t="str">
        <f aca="false">IF('FINAL-SCORE'!AC47="","",'FINAL-SCORE'!AC47)</f>
        <v/>
      </c>
      <c r="M46" s="58" t="str">
        <f aca="false">IF('FINAL-SCORE'!AE47="","",'FINAL-SCORE'!AE47)</f>
        <v/>
      </c>
      <c r="N46" s="58" t="str">
        <f aca="false">IF('FINAL-SCORE'!AF47="","",'FINAL-SCORE'!AF47)</f>
        <v/>
      </c>
      <c r="O46" s="58" t="str">
        <f aca="false">IF('FINAL-SCORE'!AG47="","",'FINAL-SCORE'!AG47)</f>
        <v/>
      </c>
      <c r="P46" s="58" t="str">
        <f aca="false">IF('FINAL-SCORE'!AH47="","",'FINAL-SCORE'!AH47)</f>
        <v/>
      </c>
      <c r="Q46" s="58" t="str">
        <f aca="false">IF('FINAL-SCORE'!AI47="","",'FINAL-SCORE'!AI47+'FINAL-SCORE'!AD47)</f>
        <v/>
      </c>
      <c r="R46" s="59" t="str">
        <f aca="false">IF('FINAL-SCORE'!AJ47="","",'FINAL-SCORE'!AJ47)</f>
        <v/>
      </c>
      <c r="S46" s="60" t="str">
        <f aca="false">IF('FINAL-SCORE'!AK47="","",'FINAL-SCORE'!AK47)</f>
        <v/>
      </c>
      <c r="T46" s="60" t="str">
        <f aca="false">IF('FINAL-SCORE'!AL47="","",'FINAL-SCORE'!AL47)</f>
        <v/>
      </c>
      <c r="U46" s="60" t="str">
        <f aca="false">IF('FINAL-SCORE'!AM47="","",'FINAL-SCORE'!AM47)</f>
        <v/>
      </c>
      <c r="V46" s="61" t="str">
        <f aca="false">IF('FINAL-SCORE'!AN47="","",'FINAL-SCORE'!AN47)</f>
        <v/>
      </c>
      <c r="W46" s="62" t="str">
        <f aca="false">IF('FINAL-SCORE'!AO47="","",'FINAL-SCORE'!AO47)</f>
        <v/>
      </c>
    </row>
    <row r="47" customFormat="false" ht="12" hidden="false" customHeight="false" outlineLevel="0" collapsed="false">
      <c r="A47" s="1" t="str">
        <f aca="false">IF('FINAL-SCORE'!W48="","",'FINAL-SCORE'!W48)</f>
        <v/>
      </c>
      <c r="B47" s="1" t="str">
        <f aca="false">IF('FINAL-SCORE'!X48="","",'FINAL-SCORE'!X48)</f>
        <v/>
      </c>
      <c r="C47" s="37" t="str">
        <f aca="false">IF(B47="","",IF(VLOOKUP(B47,PLAYER!B:G,2,FALSE())="","",VLOOKUP(B47,PLAYER!B:G,2,FALSE())))</f>
        <v/>
      </c>
      <c r="D47" s="37" t="str">
        <f aca="false">IF(B47="","",IF(VLOOKUP(B47,PLAYER!B:G,3,FALSE())="","",VLOOKUP(B47,PLAYER!B:G,3,FALSE())))</f>
        <v/>
      </c>
      <c r="E47" s="37" t="str">
        <f aca="false">IF(B47="","",IF(VLOOKUP(B47,PLAYER!B:G,4,FALSE())="","",VLOOKUP(B47,PLAYER!B:G,4,FALSE())))</f>
        <v/>
      </c>
      <c r="F47" s="37" t="str">
        <f aca="false">IF(B47="","",IF(VLOOKUP(B47,PLAYER!B:G,5,FALSE())="","",VLOOKUP(B47,PLAYER!B:G,5,FALSE())))</f>
        <v/>
      </c>
      <c r="G47" s="37" t="str">
        <f aca="false">IF(B47="","",IF(VLOOKUP(B47,PLAYER!B:G,6,FALSE())="","",VLOOKUP(B47,PLAYER!B:G,6,FALSE())))</f>
        <v/>
      </c>
      <c r="H47" s="58" t="str">
        <f aca="false">IF('FINAL-SCORE'!Y48="","",'FINAL-SCORE'!Y48)</f>
        <v/>
      </c>
      <c r="I47" s="58" t="str">
        <f aca="false">IF('FINAL-SCORE'!Z48="","",'FINAL-SCORE'!Z48)</f>
        <v/>
      </c>
      <c r="J47" s="58" t="str">
        <f aca="false">IF('FINAL-SCORE'!AA48="","",'FINAL-SCORE'!AA48)</f>
        <v/>
      </c>
      <c r="K47" s="58" t="str">
        <f aca="false">IF('FINAL-SCORE'!AB48="","",'FINAL-SCORE'!AB48)</f>
        <v/>
      </c>
      <c r="L47" s="58" t="str">
        <f aca="false">IF('FINAL-SCORE'!AC48="","",'FINAL-SCORE'!AC48)</f>
        <v/>
      </c>
      <c r="M47" s="58" t="str">
        <f aca="false">IF('FINAL-SCORE'!AE48="","",'FINAL-SCORE'!AE48)</f>
        <v/>
      </c>
      <c r="N47" s="58" t="str">
        <f aca="false">IF('FINAL-SCORE'!AF48="","",'FINAL-SCORE'!AF48)</f>
        <v/>
      </c>
      <c r="O47" s="58" t="str">
        <f aca="false">IF('FINAL-SCORE'!AG48="","",'FINAL-SCORE'!AG48)</f>
        <v/>
      </c>
      <c r="P47" s="58" t="str">
        <f aca="false">IF('FINAL-SCORE'!AH48="","",'FINAL-SCORE'!AH48)</f>
        <v/>
      </c>
      <c r="Q47" s="58" t="str">
        <f aca="false">IF('FINAL-SCORE'!AI48="","",'FINAL-SCORE'!AI48+'FINAL-SCORE'!AD48)</f>
        <v/>
      </c>
      <c r="R47" s="59" t="str">
        <f aca="false">IF('FINAL-SCORE'!AJ48="","",'FINAL-SCORE'!AJ48)</f>
        <v/>
      </c>
      <c r="S47" s="60" t="str">
        <f aca="false">IF('FINAL-SCORE'!AK48="","",'FINAL-SCORE'!AK48)</f>
        <v/>
      </c>
      <c r="T47" s="60" t="str">
        <f aca="false">IF('FINAL-SCORE'!AL48="","",'FINAL-SCORE'!AL48)</f>
        <v/>
      </c>
      <c r="U47" s="60" t="str">
        <f aca="false">IF('FINAL-SCORE'!AM48="","",'FINAL-SCORE'!AM48)</f>
        <v/>
      </c>
      <c r="V47" s="61" t="str">
        <f aca="false">IF('FINAL-SCORE'!AN48="","",'FINAL-SCORE'!AN48)</f>
        <v/>
      </c>
      <c r="W47" s="62" t="str">
        <f aca="false">IF('FINAL-SCORE'!AO48="","",'FINAL-SCORE'!AO48)</f>
        <v/>
      </c>
    </row>
    <row r="48" customFormat="false" ht="12" hidden="false" customHeight="false" outlineLevel="0" collapsed="false">
      <c r="A48" s="1" t="str">
        <f aca="false">IF('FINAL-SCORE'!W49="","",'FINAL-SCORE'!W49)</f>
        <v/>
      </c>
      <c r="B48" s="1" t="str">
        <f aca="false">IF('FINAL-SCORE'!X49="","",'FINAL-SCORE'!X49)</f>
        <v/>
      </c>
      <c r="C48" s="37" t="str">
        <f aca="false">IF(B48="","",IF(VLOOKUP(B48,PLAYER!B:G,2,FALSE())="","",VLOOKUP(B48,PLAYER!B:G,2,FALSE())))</f>
        <v/>
      </c>
      <c r="D48" s="37" t="str">
        <f aca="false">IF(B48="","",IF(VLOOKUP(B48,PLAYER!B:G,3,FALSE())="","",VLOOKUP(B48,PLAYER!B:G,3,FALSE())))</f>
        <v/>
      </c>
      <c r="E48" s="37" t="str">
        <f aca="false">IF(B48="","",IF(VLOOKUP(B48,PLAYER!B:G,4,FALSE())="","",VLOOKUP(B48,PLAYER!B:G,4,FALSE())))</f>
        <v/>
      </c>
      <c r="F48" s="37" t="str">
        <f aca="false">IF(B48="","",IF(VLOOKUP(B48,PLAYER!B:G,5,FALSE())="","",VLOOKUP(B48,PLAYER!B:G,5,FALSE())))</f>
        <v/>
      </c>
      <c r="G48" s="37" t="str">
        <f aca="false">IF(B48="","",IF(VLOOKUP(B48,PLAYER!B:G,6,FALSE())="","",VLOOKUP(B48,PLAYER!B:G,6,FALSE())))</f>
        <v/>
      </c>
      <c r="H48" s="58" t="str">
        <f aca="false">IF('FINAL-SCORE'!Y49="","",'FINAL-SCORE'!Y49)</f>
        <v/>
      </c>
      <c r="I48" s="58" t="str">
        <f aca="false">IF('FINAL-SCORE'!Z49="","",'FINAL-SCORE'!Z49)</f>
        <v/>
      </c>
      <c r="J48" s="58" t="str">
        <f aca="false">IF('FINAL-SCORE'!AA49="","",'FINAL-SCORE'!AA49)</f>
        <v/>
      </c>
      <c r="K48" s="58" t="str">
        <f aca="false">IF('FINAL-SCORE'!AB49="","",'FINAL-SCORE'!AB49)</f>
        <v/>
      </c>
      <c r="L48" s="58" t="str">
        <f aca="false">IF('FINAL-SCORE'!AC49="","",'FINAL-SCORE'!AC49)</f>
        <v/>
      </c>
      <c r="M48" s="58" t="str">
        <f aca="false">IF('FINAL-SCORE'!AE49="","",'FINAL-SCORE'!AE49)</f>
        <v/>
      </c>
      <c r="N48" s="58" t="str">
        <f aca="false">IF('FINAL-SCORE'!AF49="","",'FINAL-SCORE'!AF49)</f>
        <v/>
      </c>
      <c r="O48" s="58" t="str">
        <f aca="false">IF('FINAL-SCORE'!AG49="","",'FINAL-SCORE'!AG49)</f>
        <v/>
      </c>
      <c r="P48" s="58" t="str">
        <f aca="false">IF('FINAL-SCORE'!AH49="","",'FINAL-SCORE'!AH49)</f>
        <v/>
      </c>
      <c r="Q48" s="58" t="str">
        <f aca="false">IF('FINAL-SCORE'!AI49="","",'FINAL-SCORE'!AI49+'FINAL-SCORE'!AD49)</f>
        <v/>
      </c>
      <c r="R48" s="59" t="str">
        <f aca="false">IF('FINAL-SCORE'!AJ49="","",'FINAL-SCORE'!AJ49)</f>
        <v/>
      </c>
      <c r="S48" s="60" t="str">
        <f aca="false">IF('FINAL-SCORE'!AK49="","",'FINAL-SCORE'!AK49)</f>
        <v/>
      </c>
      <c r="T48" s="60" t="str">
        <f aca="false">IF('FINAL-SCORE'!AL49="","",'FINAL-SCORE'!AL49)</f>
        <v/>
      </c>
      <c r="U48" s="60" t="str">
        <f aca="false">IF('FINAL-SCORE'!AM49="","",'FINAL-SCORE'!AM49)</f>
        <v/>
      </c>
      <c r="V48" s="61" t="str">
        <f aca="false">IF('FINAL-SCORE'!AN49="","",'FINAL-SCORE'!AN49)</f>
        <v/>
      </c>
      <c r="W48" s="62" t="str">
        <f aca="false">IF('FINAL-SCORE'!AO49="","",'FINAL-SCORE'!AO49)</f>
        <v/>
      </c>
    </row>
    <row r="49" customFormat="false" ht="12" hidden="false" customHeight="false" outlineLevel="0" collapsed="false">
      <c r="A49" s="1" t="str">
        <f aca="false">IF('FINAL-SCORE'!W50="","",'FINAL-SCORE'!W50)</f>
        <v/>
      </c>
      <c r="B49" s="1" t="str">
        <f aca="false">IF('FINAL-SCORE'!X50="","",'FINAL-SCORE'!X50)</f>
        <v/>
      </c>
      <c r="C49" s="37" t="str">
        <f aca="false">IF(B49="","",IF(VLOOKUP(B49,PLAYER!B:G,2,FALSE())="","",VLOOKUP(B49,PLAYER!B:G,2,FALSE())))</f>
        <v/>
      </c>
      <c r="D49" s="37" t="str">
        <f aca="false">IF(B49="","",IF(VLOOKUP(B49,PLAYER!B:G,3,FALSE())="","",VLOOKUP(B49,PLAYER!B:G,3,FALSE())))</f>
        <v/>
      </c>
      <c r="E49" s="37" t="str">
        <f aca="false">IF(B49="","",IF(VLOOKUP(B49,PLAYER!B:G,4,FALSE())="","",VLOOKUP(B49,PLAYER!B:G,4,FALSE())))</f>
        <v/>
      </c>
      <c r="F49" s="37" t="str">
        <f aca="false">IF(B49="","",IF(VLOOKUP(B49,PLAYER!B:G,5,FALSE())="","",VLOOKUP(B49,PLAYER!B:G,5,FALSE())))</f>
        <v/>
      </c>
      <c r="G49" s="37" t="str">
        <f aca="false">IF(B49="","",IF(VLOOKUP(B49,PLAYER!B:G,6,FALSE())="","",VLOOKUP(B49,PLAYER!B:G,6,FALSE())))</f>
        <v/>
      </c>
      <c r="H49" s="58" t="str">
        <f aca="false">IF('FINAL-SCORE'!Y50="","",'FINAL-SCORE'!Y50)</f>
        <v/>
      </c>
      <c r="I49" s="58" t="str">
        <f aca="false">IF('FINAL-SCORE'!Z50="","",'FINAL-SCORE'!Z50)</f>
        <v/>
      </c>
      <c r="J49" s="58" t="str">
        <f aca="false">IF('FINAL-SCORE'!AA50="","",'FINAL-SCORE'!AA50)</f>
        <v/>
      </c>
      <c r="K49" s="58" t="str">
        <f aca="false">IF('FINAL-SCORE'!AB50="","",'FINAL-SCORE'!AB50)</f>
        <v/>
      </c>
      <c r="L49" s="58" t="str">
        <f aca="false">IF('FINAL-SCORE'!AC50="","",'FINAL-SCORE'!AC50)</f>
        <v/>
      </c>
      <c r="M49" s="58" t="str">
        <f aca="false">IF('FINAL-SCORE'!AE50="","",'FINAL-SCORE'!AE50)</f>
        <v/>
      </c>
      <c r="N49" s="58" t="str">
        <f aca="false">IF('FINAL-SCORE'!AF50="","",'FINAL-SCORE'!AF50)</f>
        <v/>
      </c>
      <c r="O49" s="58" t="str">
        <f aca="false">IF('FINAL-SCORE'!AG50="","",'FINAL-SCORE'!AG50)</f>
        <v/>
      </c>
      <c r="P49" s="58" t="str">
        <f aca="false">IF('FINAL-SCORE'!AH50="","",'FINAL-SCORE'!AH50)</f>
        <v/>
      </c>
      <c r="Q49" s="58" t="str">
        <f aca="false">IF('FINAL-SCORE'!AI50="","",'FINAL-SCORE'!AI50+'FINAL-SCORE'!AD50)</f>
        <v/>
      </c>
      <c r="R49" s="59" t="str">
        <f aca="false">IF('FINAL-SCORE'!AJ50="","",'FINAL-SCORE'!AJ50)</f>
        <v/>
      </c>
      <c r="S49" s="60" t="str">
        <f aca="false">IF('FINAL-SCORE'!AK50="","",'FINAL-SCORE'!AK50)</f>
        <v/>
      </c>
      <c r="T49" s="60" t="str">
        <f aca="false">IF('FINAL-SCORE'!AL50="","",'FINAL-SCORE'!AL50)</f>
        <v/>
      </c>
      <c r="U49" s="60" t="str">
        <f aca="false">IF('FINAL-SCORE'!AM50="","",'FINAL-SCORE'!AM50)</f>
        <v/>
      </c>
      <c r="V49" s="61" t="str">
        <f aca="false">IF('FINAL-SCORE'!AN50="","",'FINAL-SCORE'!AN50)</f>
        <v/>
      </c>
      <c r="W49" s="62" t="str">
        <f aca="false">IF('FINAL-SCORE'!AO50="","",'FINAL-SCORE'!AO50)</f>
        <v/>
      </c>
    </row>
    <row r="50" customFormat="false" ht="12" hidden="false" customHeight="false" outlineLevel="0" collapsed="false">
      <c r="A50" s="1" t="str">
        <f aca="false">IF('FINAL-SCORE'!W51="","",'FINAL-SCORE'!W51)</f>
        <v/>
      </c>
      <c r="B50" s="1" t="str">
        <f aca="false">IF('FINAL-SCORE'!X51="","",'FINAL-SCORE'!X51)</f>
        <v/>
      </c>
      <c r="C50" s="37" t="str">
        <f aca="false">IF(B50="","",IF(VLOOKUP(B50,PLAYER!B:G,2,FALSE())="","",VLOOKUP(B50,PLAYER!B:G,2,FALSE())))</f>
        <v/>
      </c>
      <c r="D50" s="37" t="str">
        <f aca="false">IF(B50="","",IF(VLOOKUP(B50,PLAYER!B:G,3,FALSE())="","",VLOOKUP(B50,PLAYER!B:G,3,FALSE())))</f>
        <v/>
      </c>
      <c r="E50" s="37" t="str">
        <f aca="false">IF(B50="","",IF(VLOOKUP(B50,PLAYER!B:G,4,FALSE())="","",VLOOKUP(B50,PLAYER!B:G,4,FALSE())))</f>
        <v/>
      </c>
      <c r="F50" s="37" t="str">
        <f aca="false">IF(B50="","",IF(VLOOKUP(B50,PLAYER!B:G,5,FALSE())="","",VLOOKUP(B50,PLAYER!B:G,5,FALSE())))</f>
        <v/>
      </c>
      <c r="G50" s="37" t="str">
        <f aca="false">IF(B50="","",IF(VLOOKUP(B50,PLAYER!B:G,6,FALSE())="","",VLOOKUP(B50,PLAYER!B:G,6,FALSE())))</f>
        <v/>
      </c>
      <c r="H50" s="58" t="str">
        <f aca="false">IF('FINAL-SCORE'!Y51="","",'FINAL-SCORE'!Y51)</f>
        <v/>
      </c>
      <c r="I50" s="58" t="str">
        <f aca="false">IF('FINAL-SCORE'!Z51="","",'FINAL-SCORE'!Z51)</f>
        <v/>
      </c>
      <c r="J50" s="58" t="str">
        <f aca="false">IF('FINAL-SCORE'!AA51="","",'FINAL-SCORE'!AA51)</f>
        <v/>
      </c>
      <c r="K50" s="58" t="str">
        <f aca="false">IF('FINAL-SCORE'!AB51="","",'FINAL-SCORE'!AB51)</f>
        <v/>
      </c>
      <c r="L50" s="58" t="str">
        <f aca="false">IF('FINAL-SCORE'!AC51="","",'FINAL-SCORE'!AC51)</f>
        <v/>
      </c>
      <c r="M50" s="58" t="str">
        <f aca="false">IF('FINAL-SCORE'!AE51="","",'FINAL-SCORE'!AE51)</f>
        <v/>
      </c>
      <c r="N50" s="58" t="str">
        <f aca="false">IF('FINAL-SCORE'!AF51="","",'FINAL-SCORE'!AF51)</f>
        <v/>
      </c>
      <c r="O50" s="58" t="str">
        <f aca="false">IF('FINAL-SCORE'!AG51="","",'FINAL-SCORE'!AG51)</f>
        <v/>
      </c>
      <c r="P50" s="58" t="str">
        <f aca="false">IF('FINAL-SCORE'!AH51="","",'FINAL-SCORE'!AH51)</f>
        <v/>
      </c>
      <c r="Q50" s="58" t="str">
        <f aca="false">IF('FINAL-SCORE'!AI51="","",'FINAL-SCORE'!AI51+'FINAL-SCORE'!AD51)</f>
        <v/>
      </c>
      <c r="R50" s="59" t="str">
        <f aca="false">IF('FINAL-SCORE'!AJ51="","",'FINAL-SCORE'!AJ51)</f>
        <v/>
      </c>
      <c r="S50" s="60" t="str">
        <f aca="false">IF('FINAL-SCORE'!AK51="","",'FINAL-SCORE'!AK51)</f>
        <v/>
      </c>
      <c r="T50" s="60" t="str">
        <f aca="false">IF('FINAL-SCORE'!AL51="","",'FINAL-SCORE'!AL51)</f>
        <v/>
      </c>
      <c r="U50" s="60" t="str">
        <f aca="false">IF('FINAL-SCORE'!AM51="","",'FINAL-SCORE'!AM51)</f>
        <v/>
      </c>
      <c r="V50" s="61" t="str">
        <f aca="false">IF('FINAL-SCORE'!AN51="","",'FINAL-SCORE'!AN51)</f>
        <v/>
      </c>
      <c r="W50" s="62" t="str">
        <f aca="false">IF('FINAL-SCORE'!AO51="","",'FINAL-SCORE'!AO51)</f>
        <v/>
      </c>
    </row>
    <row r="51" customFormat="false" ht="12" hidden="false" customHeight="false" outlineLevel="0" collapsed="false">
      <c r="A51" s="1" t="str">
        <f aca="false">IF('FINAL-SCORE'!W52="","",'FINAL-SCORE'!W52)</f>
        <v/>
      </c>
      <c r="B51" s="1" t="str">
        <f aca="false">IF('FINAL-SCORE'!X52="","",'FINAL-SCORE'!X52)</f>
        <v/>
      </c>
      <c r="C51" s="37" t="str">
        <f aca="false">IF(B51="","",IF(VLOOKUP(B51,PLAYER!B:G,2,FALSE())="","",VLOOKUP(B51,PLAYER!B:G,2,FALSE())))</f>
        <v/>
      </c>
      <c r="D51" s="37" t="str">
        <f aca="false">IF(B51="","",IF(VLOOKUP(B51,PLAYER!B:G,3,FALSE())="","",VLOOKUP(B51,PLAYER!B:G,3,FALSE())))</f>
        <v/>
      </c>
      <c r="E51" s="37" t="str">
        <f aca="false">IF(B51="","",IF(VLOOKUP(B51,PLAYER!B:G,4,FALSE())="","",VLOOKUP(B51,PLAYER!B:G,4,FALSE())))</f>
        <v/>
      </c>
      <c r="F51" s="37" t="str">
        <f aca="false">IF(B51="","",IF(VLOOKUP(B51,PLAYER!B:G,5,FALSE())="","",VLOOKUP(B51,PLAYER!B:G,5,FALSE())))</f>
        <v/>
      </c>
      <c r="G51" s="37" t="str">
        <f aca="false">IF(B51="","",IF(VLOOKUP(B51,PLAYER!B:G,6,FALSE())="","",VLOOKUP(B51,PLAYER!B:G,6,FALSE())))</f>
        <v/>
      </c>
      <c r="H51" s="58" t="str">
        <f aca="false">IF('FINAL-SCORE'!Y52="","",'FINAL-SCORE'!Y52)</f>
        <v/>
      </c>
      <c r="I51" s="58" t="str">
        <f aca="false">IF('FINAL-SCORE'!Z52="","",'FINAL-SCORE'!Z52)</f>
        <v/>
      </c>
      <c r="J51" s="58" t="str">
        <f aca="false">IF('FINAL-SCORE'!AA52="","",'FINAL-SCORE'!AA52)</f>
        <v/>
      </c>
      <c r="K51" s="58" t="str">
        <f aca="false">IF('FINAL-SCORE'!AB52="","",'FINAL-SCORE'!AB52)</f>
        <v/>
      </c>
      <c r="L51" s="58" t="str">
        <f aca="false">IF('FINAL-SCORE'!AC52="","",'FINAL-SCORE'!AC52)</f>
        <v/>
      </c>
      <c r="M51" s="58" t="str">
        <f aca="false">IF('FINAL-SCORE'!AE52="","",'FINAL-SCORE'!AE52)</f>
        <v/>
      </c>
      <c r="N51" s="58" t="str">
        <f aca="false">IF('FINAL-SCORE'!AF52="","",'FINAL-SCORE'!AF52)</f>
        <v/>
      </c>
      <c r="O51" s="58" t="str">
        <f aca="false">IF('FINAL-SCORE'!AG52="","",'FINAL-SCORE'!AG52)</f>
        <v/>
      </c>
      <c r="P51" s="58" t="str">
        <f aca="false">IF('FINAL-SCORE'!AH52="","",'FINAL-SCORE'!AH52)</f>
        <v/>
      </c>
      <c r="Q51" s="58" t="str">
        <f aca="false">IF('FINAL-SCORE'!AI52="","",'FINAL-SCORE'!AI52+'FINAL-SCORE'!AD52)</f>
        <v/>
      </c>
      <c r="R51" s="59" t="str">
        <f aca="false">IF('FINAL-SCORE'!AJ52="","",'FINAL-SCORE'!AJ52)</f>
        <v/>
      </c>
      <c r="S51" s="60" t="str">
        <f aca="false">IF('FINAL-SCORE'!AK52="","",'FINAL-SCORE'!AK52)</f>
        <v/>
      </c>
      <c r="T51" s="60" t="str">
        <f aca="false">IF('FINAL-SCORE'!AL52="","",'FINAL-SCORE'!AL52)</f>
        <v/>
      </c>
      <c r="U51" s="60" t="str">
        <f aca="false">IF('FINAL-SCORE'!AM52="","",'FINAL-SCORE'!AM52)</f>
        <v/>
      </c>
      <c r="V51" s="61" t="str">
        <f aca="false">IF('FINAL-SCORE'!AN52="","",'FINAL-SCORE'!AN52)</f>
        <v/>
      </c>
      <c r="W51" s="62" t="str">
        <f aca="false">IF('FINAL-SCORE'!AO52="","",'FINAL-SCORE'!AO52)</f>
        <v/>
      </c>
    </row>
    <row r="52" customFormat="false" ht="12" hidden="false" customHeight="false" outlineLevel="0" collapsed="false">
      <c r="A52" s="1" t="str">
        <f aca="false">IF('FINAL-SCORE'!W53="","",'FINAL-SCORE'!W53)</f>
        <v/>
      </c>
      <c r="B52" s="1" t="str">
        <f aca="false">IF('FINAL-SCORE'!X53="","",'FINAL-SCORE'!X53)</f>
        <v/>
      </c>
      <c r="C52" s="37" t="str">
        <f aca="false">IF(B52="","",IF(VLOOKUP(B52,PLAYER!B:G,2,FALSE())="","",VLOOKUP(B52,PLAYER!B:G,2,FALSE())))</f>
        <v/>
      </c>
      <c r="D52" s="37" t="str">
        <f aca="false">IF(B52="","",IF(VLOOKUP(B52,PLAYER!B:G,3,FALSE())="","",VLOOKUP(B52,PLAYER!B:G,3,FALSE())))</f>
        <v/>
      </c>
      <c r="E52" s="37" t="str">
        <f aca="false">IF(B52="","",IF(VLOOKUP(B52,PLAYER!B:G,4,FALSE())="","",VLOOKUP(B52,PLAYER!B:G,4,FALSE())))</f>
        <v/>
      </c>
      <c r="F52" s="37" t="str">
        <f aca="false">IF(B52="","",IF(VLOOKUP(B52,PLAYER!B:G,5,FALSE())="","",VLOOKUP(B52,PLAYER!B:G,5,FALSE())))</f>
        <v/>
      </c>
      <c r="G52" s="37" t="str">
        <f aca="false">IF(B52="","",IF(VLOOKUP(B52,PLAYER!B:G,6,FALSE())="","",VLOOKUP(B52,PLAYER!B:G,6,FALSE())))</f>
        <v/>
      </c>
      <c r="H52" s="58" t="str">
        <f aca="false">IF('FINAL-SCORE'!Y53="","",'FINAL-SCORE'!Y53)</f>
        <v/>
      </c>
      <c r="I52" s="58" t="str">
        <f aca="false">IF('FINAL-SCORE'!Z53="","",'FINAL-SCORE'!Z53)</f>
        <v/>
      </c>
      <c r="J52" s="58" t="str">
        <f aca="false">IF('FINAL-SCORE'!AA53="","",'FINAL-SCORE'!AA53)</f>
        <v/>
      </c>
      <c r="K52" s="58" t="str">
        <f aca="false">IF('FINAL-SCORE'!AB53="","",'FINAL-SCORE'!AB53)</f>
        <v/>
      </c>
      <c r="L52" s="58" t="str">
        <f aca="false">IF('FINAL-SCORE'!AC53="","",'FINAL-SCORE'!AC53)</f>
        <v/>
      </c>
      <c r="M52" s="58" t="str">
        <f aca="false">IF('FINAL-SCORE'!AE53="","",'FINAL-SCORE'!AE53)</f>
        <v/>
      </c>
      <c r="N52" s="58" t="str">
        <f aca="false">IF('FINAL-SCORE'!AF53="","",'FINAL-SCORE'!AF53)</f>
        <v/>
      </c>
      <c r="O52" s="58" t="str">
        <f aca="false">IF('FINAL-SCORE'!AG53="","",'FINAL-SCORE'!AG53)</f>
        <v/>
      </c>
      <c r="P52" s="58" t="str">
        <f aca="false">IF('FINAL-SCORE'!AH53="","",'FINAL-SCORE'!AH53)</f>
        <v/>
      </c>
      <c r="Q52" s="58" t="str">
        <f aca="false">IF('FINAL-SCORE'!AI53="","",'FINAL-SCORE'!AI53+'FINAL-SCORE'!AD53)</f>
        <v/>
      </c>
      <c r="R52" s="59" t="str">
        <f aca="false">IF('FINAL-SCORE'!AJ53="","",'FINAL-SCORE'!AJ53)</f>
        <v/>
      </c>
      <c r="S52" s="60" t="str">
        <f aca="false">IF('FINAL-SCORE'!AK53="","",'FINAL-SCORE'!AK53)</f>
        <v/>
      </c>
      <c r="T52" s="60" t="str">
        <f aca="false">IF('FINAL-SCORE'!AL53="","",'FINAL-SCORE'!AL53)</f>
        <v/>
      </c>
      <c r="U52" s="60" t="str">
        <f aca="false">IF('FINAL-SCORE'!AM53="","",'FINAL-SCORE'!AM53)</f>
        <v/>
      </c>
      <c r="V52" s="61" t="str">
        <f aca="false">IF('FINAL-SCORE'!AN53="","",'FINAL-SCORE'!AN53)</f>
        <v/>
      </c>
      <c r="W52" s="62" t="str">
        <f aca="false">IF('FINAL-SCORE'!AO53="","",'FINAL-SCORE'!AO53)</f>
        <v/>
      </c>
    </row>
    <row r="53" customFormat="false" ht="12" hidden="false" customHeight="false" outlineLevel="0" collapsed="false">
      <c r="A53" s="1" t="str">
        <f aca="false">IF('FINAL-SCORE'!W54="","",'FINAL-SCORE'!W54)</f>
        <v/>
      </c>
      <c r="B53" s="1" t="str">
        <f aca="false">IF('FINAL-SCORE'!X54="","",'FINAL-SCORE'!X54)</f>
        <v/>
      </c>
      <c r="C53" s="37" t="str">
        <f aca="false">IF(B53="","",IF(VLOOKUP(B53,PLAYER!B:G,2,FALSE())="","",VLOOKUP(B53,PLAYER!B:G,2,FALSE())))</f>
        <v/>
      </c>
      <c r="D53" s="37" t="str">
        <f aca="false">IF(B53="","",IF(VLOOKUP(B53,PLAYER!B:G,3,FALSE())="","",VLOOKUP(B53,PLAYER!B:G,3,FALSE())))</f>
        <v/>
      </c>
      <c r="E53" s="37" t="str">
        <f aca="false">IF(B53="","",IF(VLOOKUP(B53,PLAYER!B:G,4,FALSE())="","",VLOOKUP(B53,PLAYER!B:G,4,FALSE())))</f>
        <v/>
      </c>
      <c r="F53" s="37" t="str">
        <f aca="false">IF(B53="","",IF(VLOOKUP(B53,PLAYER!B:G,5,FALSE())="","",VLOOKUP(B53,PLAYER!B:G,5,FALSE())))</f>
        <v/>
      </c>
      <c r="G53" s="37" t="str">
        <f aca="false">IF(B53="","",IF(VLOOKUP(B53,PLAYER!B:G,6,FALSE())="","",VLOOKUP(B53,PLAYER!B:G,6,FALSE())))</f>
        <v/>
      </c>
      <c r="H53" s="58" t="str">
        <f aca="false">IF('FINAL-SCORE'!Y54="","",'FINAL-SCORE'!Y54)</f>
        <v/>
      </c>
      <c r="I53" s="58" t="str">
        <f aca="false">IF('FINAL-SCORE'!Z54="","",'FINAL-SCORE'!Z54)</f>
        <v/>
      </c>
      <c r="J53" s="58" t="str">
        <f aca="false">IF('FINAL-SCORE'!AA54="","",'FINAL-SCORE'!AA54)</f>
        <v/>
      </c>
      <c r="K53" s="58" t="str">
        <f aca="false">IF('FINAL-SCORE'!AB54="","",'FINAL-SCORE'!AB54)</f>
        <v/>
      </c>
      <c r="L53" s="58" t="str">
        <f aca="false">IF('FINAL-SCORE'!AC54="","",'FINAL-SCORE'!AC54)</f>
        <v/>
      </c>
      <c r="M53" s="58" t="str">
        <f aca="false">IF('FINAL-SCORE'!AE54="","",'FINAL-SCORE'!AE54)</f>
        <v/>
      </c>
      <c r="N53" s="58" t="str">
        <f aca="false">IF('FINAL-SCORE'!AF54="","",'FINAL-SCORE'!AF54)</f>
        <v/>
      </c>
      <c r="O53" s="58" t="str">
        <f aca="false">IF('FINAL-SCORE'!AG54="","",'FINAL-SCORE'!AG54)</f>
        <v/>
      </c>
      <c r="P53" s="58" t="str">
        <f aca="false">IF('FINAL-SCORE'!AH54="","",'FINAL-SCORE'!AH54)</f>
        <v/>
      </c>
      <c r="Q53" s="58" t="str">
        <f aca="false">IF('FINAL-SCORE'!AI54="","",'FINAL-SCORE'!AI54+'FINAL-SCORE'!AD54)</f>
        <v/>
      </c>
      <c r="R53" s="59" t="str">
        <f aca="false">IF('FINAL-SCORE'!AJ54="","",'FINAL-SCORE'!AJ54)</f>
        <v/>
      </c>
      <c r="S53" s="60" t="str">
        <f aca="false">IF('FINAL-SCORE'!AK54="","",'FINAL-SCORE'!AK54)</f>
        <v/>
      </c>
      <c r="T53" s="60" t="str">
        <f aca="false">IF('FINAL-SCORE'!AL54="","",'FINAL-SCORE'!AL54)</f>
        <v/>
      </c>
      <c r="U53" s="60" t="str">
        <f aca="false">IF('FINAL-SCORE'!AM54="","",'FINAL-SCORE'!AM54)</f>
        <v/>
      </c>
      <c r="V53" s="61" t="str">
        <f aca="false">IF('FINAL-SCORE'!AN54="","",'FINAL-SCORE'!AN54)</f>
        <v/>
      </c>
      <c r="W53" s="62" t="str">
        <f aca="false">IF('FINAL-SCORE'!AO54="","",'FINAL-SCORE'!AO54)</f>
        <v/>
      </c>
    </row>
    <row r="54" customFormat="false" ht="12" hidden="false" customHeight="false" outlineLevel="0" collapsed="false">
      <c r="A54" s="1" t="str">
        <f aca="false">IF('FINAL-SCORE'!W55="","",'FINAL-SCORE'!W55)</f>
        <v/>
      </c>
      <c r="B54" s="1" t="str">
        <f aca="false">IF('FINAL-SCORE'!X55="","",'FINAL-SCORE'!X55)</f>
        <v/>
      </c>
      <c r="C54" s="37" t="str">
        <f aca="false">IF(B54="","",IF(VLOOKUP(B54,PLAYER!B:G,2,FALSE())="","",VLOOKUP(B54,PLAYER!B:G,2,FALSE())))</f>
        <v/>
      </c>
      <c r="D54" s="37" t="str">
        <f aca="false">IF(B54="","",IF(VLOOKUP(B54,PLAYER!B:G,3,FALSE())="","",VLOOKUP(B54,PLAYER!B:G,3,FALSE())))</f>
        <v/>
      </c>
      <c r="E54" s="37" t="str">
        <f aca="false">IF(B54="","",IF(VLOOKUP(B54,PLAYER!B:G,4,FALSE())="","",VLOOKUP(B54,PLAYER!B:G,4,FALSE())))</f>
        <v/>
      </c>
      <c r="F54" s="37" t="str">
        <f aca="false">IF(B54="","",IF(VLOOKUP(B54,PLAYER!B:G,5,FALSE())="","",VLOOKUP(B54,PLAYER!B:G,5,FALSE())))</f>
        <v/>
      </c>
      <c r="G54" s="37" t="str">
        <f aca="false">IF(B54="","",IF(VLOOKUP(B54,PLAYER!B:G,6,FALSE())="","",VLOOKUP(B54,PLAYER!B:G,6,FALSE())))</f>
        <v/>
      </c>
      <c r="H54" s="58" t="str">
        <f aca="false">IF('FINAL-SCORE'!Y55="","",'FINAL-SCORE'!Y55)</f>
        <v/>
      </c>
      <c r="I54" s="58" t="str">
        <f aca="false">IF('FINAL-SCORE'!Z55="","",'FINAL-SCORE'!Z55)</f>
        <v/>
      </c>
      <c r="J54" s="58" t="str">
        <f aca="false">IF('FINAL-SCORE'!AA55="","",'FINAL-SCORE'!AA55)</f>
        <v/>
      </c>
      <c r="K54" s="58" t="str">
        <f aca="false">IF('FINAL-SCORE'!AB55="","",'FINAL-SCORE'!AB55)</f>
        <v/>
      </c>
      <c r="L54" s="58" t="str">
        <f aca="false">IF('FINAL-SCORE'!AC55="","",'FINAL-SCORE'!AC55)</f>
        <v/>
      </c>
      <c r="M54" s="58" t="str">
        <f aca="false">IF('FINAL-SCORE'!AE55="","",'FINAL-SCORE'!AE55)</f>
        <v/>
      </c>
      <c r="N54" s="58" t="str">
        <f aca="false">IF('FINAL-SCORE'!AF55="","",'FINAL-SCORE'!AF55)</f>
        <v/>
      </c>
      <c r="O54" s="58" t="str">
        <f aca="false">IF('FINAL-SCORE'!AG55="","",'FINAL-SCORE'!AG55)</f>
        <v/>
      </c>
      <c r="P54" s="58" t="str">
        <f aca="false">IF('FINAL-SCORE'!AH55="","",'FINAL-SCORE'!AH55)</f>
        <v/>
      </c>
      <c r="Q54" s="58" t="str">
        <f aca="false">IF('FINAL-SCORE'!AI55="","",'FINAL-SCORE'!AI55+'FINAL-SCORE'!AD55)</f>
        <v/>
      </c>
      <c r="R54" s="59" t="str">
        <f aca="false">IF('FINAL-SCORE'!AJ55="","",'FINAL-SCORE'!AJ55)</f>
        <v/>
      </c>
      <c r="S54" s="60" t="str">
        <f aca="false">IF('FINAL-SCORE'!AK55="","",'FINAL-SCORE'!AK55)</f>
        <v/>
      </c>
      <c r="T54" s="60" t="str">
        <f aca="false">IF('FINAL-SCORE'!AL55="","",'FINAL-SCORE'!AL55)</f>
        <v/>
      </c>
      <c r="U54" s="60" t="str">
        <f aca="false">IF('FINAL-SCORE'!AM55="","",'FINAL-SCORE'!AM55)</f>
        <v/>
      </c>
      <c r="V54" s="61" t="str">
        <f aca="false">IF('FINAL-SCORE'!AN55="","",'FINAL-SCORE'!AN55)</f>
        <v/>
      </c>
      <c r="W54" s="62" t="str">
        <f aca="false">IF('FINAL-SCORE'!AO55="","",'FINAL-SCORE'!AO55)</f>
        <v/>
      </c>
    </row>
    <row r="55" customFormat="false" ht="12" hidden="false" customHeight="false" outlineLevel="0" collapsed="false">
      <c r="A55" s="1" t="str">
        <f aca="false">IF('FINAL-SCORE'!W56="","",'FINAL-SCORE'!W56)</f>
        <v/>
      </c>
      <c r="B55" s="1" t="str">
        <f aca="false">IF('FINAL-SCORE'!X56="","",'FINAL-SCORE'!X56)</f>
        <v/>
      </c>
      <c r="C55" s="37" t="str">
        <f aca="false">IF(B55="","",IF(VLOOKUP(B55,PLAYER!B:G,2,FALSE())="","",VLOOKUP(B55,PLAYER!B:G,2,FALSE())))</f>
        <v/>
      </c>
      <c r="D55" s="37" t="str">
        <f aca="false">IF(B55="","",IF(VLOOKUP(B55,PLAYER!B:G,3,FALSE())="","",VLOOKUP(B55,PLAYER!B:G,3,FALSE())))</f>
        <v/>
      </c>
      <c r="E55" s="37" t="str">
        <f aca="false">IF(B55="","",IF(VLOOKUP(B55,PLAYER!B:G,4,FALSE())="","",VLOOKUP(B55,PLAYER!B:G,4,FALSE())))</f>
        <v/>
      </c>
      <c r="F55" s="37" t="str">
        <f aca="false">IF(B55="","",IF(VLOOKUP(B55,PLAYER!B:G,5,FALSE())="","",VLOOKUP(B55,PLAYER!B:G,5,FALSE())))</f>
        <v/>
      </c>
      <c r="G55" s="37" t="str">
        <f aca="false">IF(B55="","",IF(VLOOKUP(B55,PLAYER!B:G,6,FALSE())="","",VLOOKUP(B55,PLAYER!B:G,6,FALSE())))</f>
        <v/>
      </c>
      <c r="H55" s="58" t="str">
        <f aca="false">IF('FINAL-SCORE'!Y56="","",'FINAL-SCORE'!Y56)</f>
        <v/>
      </c>
      <c r="I55" s="58" t="str">
        <f aca="false">IF('FINAL-SCORE'!Z56="","",'FINAL-SCORE'!Z56)</f>
        <v/>
      </c>
      <c r="J55" s="58" t="str">
        <f aca="false">IF('FINAL-SCORE'!AA56="","",'FINAL-SCORE'!AA56)</f>
        <v/>
      </c>
      <c r="K55" s="58" t="str">
        <f aca="false">IF('FINAL-SCORE'!AB56="","",'FINAL-SCORE'!AB56)</f>
        <v/>
      </c>
      <c r="L55" s="58" t="str">
        <f aca="false">IF('FINAL-SCORE'!AC56="","",'FINAL-SCORE'!AC56)</f>
        <v/>
      </c>
      <c r="M55" s="58" t="str">
        <f aca="false">IF('FINAL-SCORE'!AE56="","",'FINAL-SCORE'!AE56)</f>
        <v/>
      </c>
      <c r="N55" s="58" t="str">
        <f aca="false">IF('FINAL-SCORE'!AF56="","",'FINAL-SCORE'!AF56)</f>
        <v/>
      </c>
      <c r="O55" s="58" t="str">
        <f aca="false">IF('FINAL-SCORE'!AG56="","",'FINAL-SCORE'!AG56)</f>
        <v/>
      </c>
      <c r="P55" s="58" t="str">
        <f aca="false">IF('FINAL-SCORE'!AH56="","",'FINAL-SCORE'!AH56)</f>
        <v/>
      </c>
      <c r="Q55" s="58" t="str">
        <f aca="false">IF('FINAL-SCORE'!AI56="","",'FINAL-SCORE'!AI56+'FINAL-SCORE'!AD56)</f>
        <v/>
      </c>
      <c r="R55" s="59" t="str">
        <f aca="false">IF('FINAL-SCORE'!AJ56="","",'FINAL-SCORE'!AJ56)</f>
        <v/>
      </c>
      <c r="S55" s="60" t="str">
        <f aca="false">IF('FINAL-SCORE'!AK56="","",'FINAL-SCORE'!AK56)</f>
        <v/>
      </c>
      <c r="T55" s="60" t="str">
        <f aca="false">IF('FINAL-SCORE'!AL56="","",'FINAL-SCORE'!AL56)</f>
        <v/>
      </c>
      <c r="U55" s="60" t="str">
        <f aca="false">IF('FINAL-SCORE'!AM56="","",'FINAL-SCORE'!AM56)</f>
        <v/>
      </c>
      <c r="V55" s="61" t="str">
        <f aca="false">IF('FINAL-SCORE'!AN56="","",'FINAL-SCORE'!AN56)</f>
        <v/>
      </c>
      <c r="W55" s="62" t="str">
        <f aca="false">IF('FINAL-SCORE'!AO56="","",'FINAL-SCORE'!AO56)</f>
        <v/>
      </c>
    </row>
    <row r="56" customFormat="false" ht="12" hidden="false" customHeight="false" outlineLevel="0" collapsed="false">
      <c r="A56" s="1" t="str">
        <f aca="false">IF('FINAL-SCORE'!W57="","",'FINAL-SCORE'!W57)</f>
        <v/>
      </c>
      <c r="B56" s="1" t="str">
        <f aca="false">IF('FINAL-SCORE'!X57="","",'FINAL-SCORE'!X57)</f>
        <v/>
      </c>
      <c r="C56" s="37" t="str">
        <f aca="false">IF(B56="","",IF(VLOOKUP(B56,PLAYER!B:G,2,FALSE())="","",VLOOKUP(B56,PLAYER!B:G,2,FALSE())))</f>
        <v/>
      </c>
      <c r="D56" s="37" t="str">
        <f aca="false">IF(B56="","",IF(VLOOKUP(B56,PLAYER!B:G,3,FALSE())="","",VLOOKUP(B56,PLAYER!B:G,3,FALSE())))</f>
        <v/>
      </c>
      <c r="E56" s="37" t="str">
        <f aca="false">IF(B56="","",IF(VLOOKUP(B56,PLAYER!B:G,4,FALSE())="","",VLOOKUP(B56,PLAYER!B:G,4,FALSE())))</f>
        <v/>
      </c>
      <c r="F56" s="37" t="str">
        <f aca="false">IF(B56="","",IF(VLOOKUP(B56,PLAYER!B:G,5,FALSE())="","",VLOOKUP(B56,PLAYER!B:G,5,FALSE())))</f>
        <v/>
      </c>
      <c r="G56" s="37" t="str">
        <f aca="false">IF(B56="","",IF(VLOOKUP(B56,PLAYER!B:G,6,FALSE())="","",VLOOKUP(B56,PLAYER!B:G,6,FALSE())))</f>
        <v/>
      </c>
      <c r="H56" s="58" t="str">
        <f aca="false">IF('FINAL-SCORE'!Y57="","",'FINAL-SCORE'!Y57)</f>
        <v/>
      </c>
      <c r="I56" s="58" t="str">
        <f aca="false">IF('FINAL-SCORE'!Z57="","",'FINAL-SCORE'!Z57)</f>
        <v/>
      </c>
      <c r="J56" s="58" t="str">
        <f aca="false">IF('FINAL-SCORE'!AA57="","",'FINAL-SCORE'!AA57)</f>
        <v/>
      </c>
      <c r="K56" s="58" t="str">
        <f aca="false">IF('FINAL-SCORE'!AB57="","",'FINAL-SCORE'!AB57)</f>
        <v/>
      </c>
      <c r="L56" s="58" t="str">
        <f aca="false">IF('FINAL-SCORE'!AC57="","",'FINAL-SCORE'!AC57)</f>
        <v/>
      </c>
      <c r="M56" s="58" t="str">
        <f aca="false">IF('FINAL-SCORE'!AE57="","",'FINAL-SCORE'!AE57)</f>
        <v/>
      </c>
      <c r="N56" s="58" t="str">
        <f aca="false">IF('FINAL-SCORE'!AF57="","",'FINAL-SCORE'!AF57)</f>
        <v/>
      </c>
      <c r="O56" s="58" t="str">
        <f aca="false">IF('FINAL-SCORE'!AG57="","",'FINAL-SCORE'!AG57)</f>
        <v/>
      </c>
      <c r="P56" s="58" t="str">
        <f aca="false">IF('FINAL-SCORE'!AH57="","",'FINAL-SCORE'!AH57)</f>
        <v/>
      </c>
      <c r="Q56" s="58" t="str">
        <f aca="false">IF('FINAL-SCORE'!AI57="","",'FINAL-SCORE'!AI57+'FINAL-SCORE'!AD57)</f>
        <v/>
      </c>
      <c r="R56" s="59" t="str">
        <f aca="false">IF('FINAL-SCORE'!AJ57="","",'FINAL-SCORE'!AJ57)</f>
        <v/>
      </c>
      <c r="S56" s="60" t="str">
        <f aca="false">IF('FINAL-SCORE'!AK57="","",'FINAL-SCORE'!AK57)</f>
        <v/>
      </c>
      <c r="T56" s="60" t="str">
        <f aca="false">IF('FINAL-SCORE'!AL57="","",'FINAL-SCORE'!AL57)</f>
        <v/>
      </c>
      <c r="U56" s="60" t="str">
        <f aca="false">IF('FINAL-SCORE'!AM57="","",'FINAL-SCORE'!AM57)</f>
        <v/>
      </c>
      <c r="V56" s="61" t="str">
        <f aca="false">IF('FINAL-SCORE'!AN57="","",'FINAL-SCORE'!AN57)</f>
        <v/>
      </c>
      <c r="W56" s="62" t="str">
        <f aca="false">IF('FINAL-SCORE'!AO57="","",'FINAL-SCORE'!AO57)</f>
        <v/>
      </c>
    </row>
    <row r="57" customFormat="false" ht="12" hidden="false" customHeight="false" outlineLevel="0" collapsed="false">
      <c r="A57" s="1" t="str">
        <f aca="false">IF('FINAL-SCORE'!W58="","",'FINAL-SCORE'!W58)</f>
        <v/>
      </c>
      <c r="B57" s="1" t="str">
        <f aca="false">IF('FINAL-SCORE'!X58="","",'FINAL-SCORE'!X58)</f>
        <v/>
      </c>
      <c r="C57" s="37" t="str">
        <f aca="false">IF(B57="","",IF(VLOOKUP(B57,PLAYER!B:G,2,FALSE())="","",VLOOKUP(B57,PLAYER!B:G,2,FALSE())))</f>
        <v/>
      </c>
      <c r="D57" s="37" t="str">
        <f aca="false">IF(B57="","",IF(VLOOKUP(B57,PLAYER!B:G,3,FALSE())="","",VLOOKUP(B57,PLAYER!B:G,3,FALSE())))</f>
        <v/>
      </c>
      <c r="E57" s="37" t="str">
        <f aca="false">IF(B57="","",IF(VLOOKUP(B57,PLAYER!B:G,4,FALSE())="","",VLOOKUP(B57,PLAYER!B:G,4,FALSE())))</f>
        <v/>
      </c>
      <c r="F57" s="37" t="str">
        <f aca="false">IF(B57="","",IF(VLOOKUP(B57,PLAYER!B:G,5,FALSE())="","",VLOOKUP(B57,PLAYER!B:G,5,FALSE())))</f>
        <v/>
      </c>
      <c r="G57" s="37" t="str">
        <f aca="false">IF(B57="","",IF(VLOOKUP(B57,PLAYER!B:G,6,FALSE())="","",VLOOKUP(B57,PLAYER!B:G,6,FALSE())))</f>
        <v/>
      </c>
      <c r="H57" s="58" t="str">
        <f aca="false">IF('FINAL-SCORE'!Y58="","",'FINAL-SCORE'!Y58)</f>
        <v/>
      </c>
      <c r="I57" s="58" t="str">
        <f aca="false">IF('FINAL-SCORE'!Z58="","",'FINAL-SCORE'!Z58)</f>
        <v/>
      </c>
      <c r="J57" s="58" t="str">
        <f aca="false">IF('FINAL-SCORE'!AA58="","",'FINAL-SCORE'!AA58)</f>
        <v/>
      </c>
      <c r="K57" s="58" t="str">
        <f aca="false">IF('FINAL-SCORE'!AB58="","",'FINAL-SCORE'!AB58)</f>
        <v/>
      </c>
      <c r="L57" s="58" t="str">
        <f aca="false">IF('FINAL-SCORE'!AC58="","",'FINAL-SCORE'!AC58)</f>
        <v/>
      </c>
      <c r="M57" s="58" t="str">
        <f aca="false">IF('FINAL-SCORE'!AE58="","",'FINAL-SCORE'!AE58)</f>
        <v/>
      </c>
      <c r="N57" s="58" t="str">
        <f aca="false">IF('FINAL-SCORE'!AF58="","",'FINAL-SCORE'!AF58)</f>
        <v/>
      </c>
      <c r="O57" s="58" t="str">
        <f aca="false">IF('FINAL-SCORE'!AG58="","",'FINAL-SCORE'!AG58)</f>
        <v/>
      </c>
      <c r="P57" s="58" t="str">
        <f aca="false">IF('FINAL-SCORE'!AH58="","",'FINAL-SCORE'!AH58)</f>
        <v/>
      </c>
      <c r="Q57" s="58" t="str">
        <f aca="false">IF('FINAL-SCORE'!AI58="","",'FINAL-SCORE'!AI58+'FINAL-SCORE'!AD58)</f>
        <v/>
      </c>
      <c r="R57" s="59" t="str">
        <f aca="false">IF('FINAL-SCORE'!AJ58="","",'FINAL-SCORE'!AJ58)</f>
        <v/>
      </c>
      <c r="S57" s="60" t="str">
        <f aca="false">IF('FINAL-SCORE'!AK58="","",'FINAL-SCORE'!AK58)</f>
        <v/>
      </c>
      <c r="T57" s="60" t="str">
        <f aca="false">IF('FINAL-SCORE'!AL58="","",'FINAL-SCORE'!AL58)</f>
        <v/>
      </c>
      <c r="U57" s="60" t="str">
        <f aca="false">IF('FINAL-SCORE'!AM58="","",'FINAL-SCORE'!AM58)</f>
        <v/>
      </c>
      <c r="V57" s="61" t="str">
        <f aca="false">IF('FINAL-SCORE'!AN58="","",'FINAL-SCORE'!AN58)</f>
        <v/>
      </c>
      <c r="W57" s="62" t="str">
        <f aca="false">IF('FINAL-SCORE'!AO58="","",'FINAL-SCORE'!AO58)</f>
        <v/>
      </c>
    </row>
    <row r="58" customFormat="false" ht="12" hidden="false" customHeight="false" outlineLevel="0" collapsed="false">
      <c r="A58" s="1" t="str">
        <f aca="false">IF('FINAL-SCORE'!W59="","",'FINAL-SCORE'!W59)</f>
        <v/>
      </c>
      <c r="B58" s="1" t="str">
        <f aca="false">IF('FINAL-SCORE'!X59="","",'FINAL-SCORE'!X59)</f>
        <v/>
      </c>
      <c r="C58" s="37" t="str">
        <f aca="false">IF(B58="","",IF(VLOOKUP(B58,PLAYER!B:G,2,FALSE())="","",VLOOKUP(B58,PLAYER!B:G,2,FALSE())))</f>
        <v/>
      </c>
      <c r="D58" s="37" t="str">
        <f aca="false">IF(B58="","",IF(VLOOKUP(B58,PLAYER!B:G,3,FALSE())="","",VLOOKUP(B58,PLAYER!B:G,3,FALSE())))</f>
        <v/>
      </c>
      <c r="E58" s="37" t="str">
        <f aca="false">IF(B58="","",IF(VLOOKUP(B58,PLAYER!B:G,4,FALSE())="","",VLOOKUP(B58,PLAYER!B:G,4,FALSE())))</f>
        <v/>
      </c>
      <c r="F58" s="37" t="str">
        <f aca="false">IF(B58="","",IF(VLOOKUP(B58,PLAYER!B:G,5,FALSE())="","",VLOOKUP(B58,PLAYER!B:G,5,FALSE())))</f>
        <v/>
      </c>
      <c r="G58" s="37" t="str">
        <f aca="false">IF(B58="","",IF(VLOOKUP(B58,PLAYER!B:G,6,FALSE())="","",VLOOKUP(B58,PLAYER!B:G,6,FALSE())))</f>
        <v/>
      </c>
      <c r="H58" s="58" t="str">
        <f aca="false">IF('FINAL-SCORE'!Y59="","",'FINAL-SCORE'!Y59)</f>
        <v/>
      </c>
      <c r="I58" s="58" t="str">
        <f aca="false">IF('FINAL-SCORE'!Z59="","",'FINAL-SCORE'!Z59)</f>
        <v/>
      </c>
      <c r="J58" s="58" t="str">
        <f aca="false">IF('FINAL-SCORE'!AA59="","",'FINAL-SCORE'!AA59)</f>
        <v/>
      </c>
      <c r="K58" s="58" t="str">
        <f aca="false">IF('FINAL-SCORE'!AB59="","",'FINAL-SCORE'!AB59)</f>
        <v/>
      </c>
      <c r="L58" s="58" t="str">
        <f aca="false">IF('FINAL-SCORE'!AC59="","",'FINAL-SCORE'!AC59)</f>
        <v/>
      </c>
      <c r="M58" s="58" t="str">
        <f aca="false">IF('FINAL-SCORE'!AE59="","",'FINAL-SCORE'!AE59)</f>
        <v/>
      </c>
      <c r="N58" s="58" t="str">
        <f aca="false">IF('FINAL-SCORE'!AF59="","",'FINAL-SCORE'!AF59)</f>
        <v/>
      </c>
      <c r="O58" s="58" t="str">
        <f aca="false">IF('FINAL-SCORE'!AG59="","",'FINAL-SCORE'!AG59)</f>
        <v/>
      </c>
      <c r="P58" s="58" t="str">
        <f aca="false">IF('FINAL-SCORE'!AH59="","",'FINAL-SCORE'!AH59)</f>
        <v/>
      </c>
      <c r="Q58" s="58" t="str">
        <f aca="false">IF('FINAL-SCORE'!AI59="","",'FINAL-SCORE'!AI59+'FINAL-SCORE'!AD59)</f>
        <v/>
      </c>
      <c r="R58" s="59" t="str">
        <f aca="false">IF('FINAL-SCORE'!AJ59="","",'FINAL-SCORE'!AJ59)</f>
        <v/>
      </c>
      <c r="S58" s="60" t="str">
        <f aca="false">IF('FINAL-SCORE'!AK59="","",'FINAL-SCORE'!AK59)</f>
        <v/>
      </c>
      <c r="T58" s="60" t="str">
        <f aca="false">IF('FINAL-SCORE'!AL59="","",'FINAL-SCORE'!AL59)</f>
        <v/>
      </c>
      <c r="U58" s="60" t="str">
        <f aca="false">IF('FINAL-SCORE'!AM59="","",'FINAL-SCORE'!AM59)</f>
        <v/>
      </c>
      <c r="V58" s="61" t="str">
        <f aca="false">IF('FINAL-SCORE'!AN59="","",'FINAL-SCORE'!AN59)</f>
        <v/>
      </c>
      <c r="W58" s="62" t="str">
        <f aca="false">IF('FINAL-SCORE'!AO59="","",'FINAL-SCORE'!AO59)</f>
        <v/>
      </c>
    </row>
    <row r="59" customFormat="false" ht="12" hidden="false" customHeight="false" outlineLevel="0" collapsed="false">
      <c r="A59" s="1" t="str">
        <f aca="false">IF('FINAL-SCORE'!W60="","",'FINAL-SCORE'!W60)</f>
        <v/>
      </c>
      <c r="B59" s="1" t="str">
        <f aca="false">IF('FINAL-SCORE'!X60="","",'FINAL-SCORE'!X60)</f>
        <v/>
      </c>
      <c r="C59" s="37" t="str">
        <f aca="false">IF(B59="","",IF(VLOOKUP(B59,PLAYER!B:G,2,FALSE())="","",VLOOKUP(B59,PLAYER!B:G,2,FALSE())))</f>
        <v/>
      </c>
      <c r="D59" s="37" t="str">
        <f aca="false">IF(B59="","",IF(VLOOKUP(B59,PLAYER!B:G,3,FALSE())="","",VLOOKUP(B59,PLAYER!B:G,3,FALSE())))</f>
        <v/>
      </c>
      <c r="E59" s="37" t="str">
        <f aca="false">IF(B59="","",IF(VLOOKUP(B59,PLAYER!B:G,4,FALSE())="","",VLOOKUP(B59,PLAYER!B:G,4,FALSE())))</f>
        <v/>
      </c>
      <c r="F59" s="37" t="str">
        <f aca="false">IF(B59="","",IF(VLOOKUP(B59,PLAYER!B:G,5,FALSE())="","",VLOOKUP(B59,PLAYER!B:G,5,FALSE())))</f>
        <v/>
      </c>
      <c r="G59" s="37" t="str">
        <f aca="false">IF(B59="","",IF(VLOOKUP(B59,PLAYER!B:G,6,FALSE())="","",VLOOKUP(B59,PLAYER!B:G,6,FALSE())))</f>
        <v/>
      </c>
      <c r="H59" s="58" t="str">
        <f aca="false">IF('FINAL-SCORE'!Y60="","",'FINAL-SCORE'!Y60)</f>
        <v/>
      </c>
      <c r="I59" s="58" t="str">
        <f aca="false">IF('FINAL-SCORE'!Z60="","",'FINAL-SCORE'!Z60)</f>
        <v/>
      </c>
      <c r="J59" s="58" t="str">
        <f aca="false">IF('FINAL-SCORE'!AA60="","",'FINAL-SCORE'!AA60)</f>
        <v/>
      </c>
      <c r="K59" s="58" t="str">
        <f aca="false">IF('FINAL-SCORE'!AB60="","",'FINAL-SCORE'!AB60)</f>
        <v/>
      </c>
      <c r="L59" s="58" t="str">
        <f aca="false">IF('FINAL-SCORE'!AC60="","",'FINAL-SCORE'!AC60)</f>
        <v/>
      </c>
      <c r="M59" s="58" t="str">
        <f aca="false">IF('FINAL-SCORE'!AE60="","",'FINAL-SCORE'!AE60)</f>
        <v/>
      </c>
      <c r="N59" s="58" t="str">
        <f aca="false">IF('FINAL-SCORE'!AF60="","",'FINAL-SCORE'!AF60)</f>
        <v/>
      </c>
      <c r="O59" s="58" t="str">
        <f aca="false">IF('FINAL-SCORE'!AG60="","",'FINAL-SCORE'!AG60)</f>
        <v/>
      </c>
      <c r="P59" s="58" t="str">
        <f aca="false">IF('FINAL-SCORE'!AH60="","",'FINAL-SCORE'!AH60)</f>
        <v/>
      </c>
      <c r="Q59" s="58" t="str">
        <f aca="false">IF('FINAL-SCORE'!AI60="","",'FINAL-SCORE'!AI60+'FINAL-SCORE'!AD60)</f>
        <v/>
      </c>
      <c r="R59" s="59" t="str">
        <f aca="false">IF('FINAL-SCORE'!AJ60="","",'FINAL-SCORE'!AJ60)</f>
        <v/>
      </c>
      <c r="S59" s="60" t="str">
        <f aca="false">IF('FINAL-SCORE'!AK60="","",'FINAL-SCORE'!AK60)</f>
        <v/>
      </c>
      <c r="T59" s="60" t="str">
        <f aca="false">IF('FINAL-SCORE'!AL60="","",'FINAL-SCORE'!AL60)</f>
        <v/>
      </c>
      <c r="U59" s="60" t="str">
        <f aca="false">IF('FINAL-SCORE'!AM60="","",'FINAL-SCORE'!AM60)</f>
        <v/>
      </c>
      <c r="V59" s="61" t="str">
        <f aca="false">IF('FINAL-SCORE'!AN60="","",'FINAL-SCORE'!AN60)</f>
        <v/>
      </c>
      <c r="W59" s="62" t="str">
        <f aca="false">IF('FINAL-SCORE'!AO60="","",'FINAL-SCORE'!AO60)</f>
        <v/>
      </c>
    </row>
    <row r="60" customFormat="false" ht="12" hidden="false" customHeight="false" outlineLevel="0" collapsed="false">
      <c r="A60" s="1" t="str">
        <f aca="false">IF('FINAL-SCORE'!W61="","",'FINAL-SCORE'!W61)</f>
        <v/>
      </c>
      <c r="B60" s="1" t="str">
        <f aca="false">IF('FINAL-SCORE'!X61="","",'FINAL-SCORE'!X61)</f>
        <v/>
      </c>
      <c r="C60" s="37" t="str">
        <f aca="false">IF(B60="","",IF(VLOOKUP(B60,PLAYER!B:G,2,FALSE())="","",VLOOKUP(B60,PLAYER!B:G,2,FALSE())))</f>
        <v/>
      </c>
      <c r="D60" s="37" t="str">
        <f aca="false">IF(B60="","",IF(VLOOKUP(B60,PLAYER!B:G,3,FALSE())="","",VLOOKUP(B60,PLAYER!B:G,3,FALSE())))</f>
        <v/>
      </c>
      <c r="E60" s="37" t="str">
        <f aca="false">IF(B60="","",IF(VLOOKUP(B60,PLAYER!B:G,4,FALSE())="","",VLOOKUP(B60,PLAYER!B:G,4,FALSE())))</f>
        <v/>
      </c>
      <c r="F60" s="37" t="str">
        <f aca="false">IF(B60="","",IF(VLOOKUP(B60,PLAYER!B:G,5,FALSE())="","",VLOOKUP(B60,PLAYER!B:G,5,FALSE())))</f>
        <v/>
      </c>
      <c r="G60" s="37" t="str">
        <f aca="false">IF(B60="","",IF(VLOOKUP(B60,PLAYER!B:G,6,FALSE())="","",VLOOKUP(B60,PLAYER!B:G,6,FALSE())))</f>
        <v/>
      </c>
      <c r="H60" s="58" t="str">
        <f aca="false">IF('FINAL-SCORE'!Y61="","",'FINAL-SCORE'!Y61)</f>
        <v/>
      </c>
      <c r="I60" s="58" t="str">
        <f aca="false">IF('FINAL-SCORE'!Z61="","",'FINAL-SCORE'!Z61)</f>
        <v/>
      </c>
      <c r="J60" s="58" t="str">
        <f aca="false">IF('FINAL-SCORE'!AA61="","",'FINAL-SCORE'!AA61)</f>
        <v/>
      </c>
      <c r="K60" s="58" t="str">
        <f aca="false">IF('FINAL-SCORE'!AB61="","",'FINAL-SCORE'!AB61)</f>
        <v/>
      </c>
      <c r="L60" s="58" t="str">
        <f aca="false">IF('FINAL-SCORE'!AC61="","",'FINAL-SCORE'!AC61)</f>
        <v/>
      </c>
      <c r="M60" s="58" t="str">
        <f aca="false">IF('FINAL-SCORE'!AE61="","",'FINAL-SCORE'!AE61)</f>
        <v/>
      </c>
      <c r="N60" s="58" t="str">
        <f aca="false">IF('FINAL-SCORE'!AF61="","",'FINAL-SCORE'!AF61)</f>
        <v/>
      </c>
      <c r="O60" s="58" t="str">
        <f aca="false">IF('FINAL-SCORE'!AG61="","",'FINAL-SCORE'!AG61)</f>
        <v/>
      </c>
      <c r="P60" s="58" t="str">
        <f aca="false">IF('FINAL-SCORE'!AH61="","",'FINAL-SCORE'!AH61)</f>
        <v/>
      </c>
      <c r="Q60" s="58" t="str">
        <f aca="false">IF('FINAL-SCORE'!AI61="","",'FINAL-SCORE'!AI61+'FINAL-SCORE'!AD61)</f>
        <v/>
      </c>
      <c r="R60" s="59" t="str">
        <f aca="false">IF('FINAL-SCORE'!AJ61="","",'FINAL-SCORE'!AJ61)</f>
        <v/>
      </c>
      <c r="S60" s="60" t="str">
        <f aca="false">IF('FINAL-SCORE'!AK61="","",'FINAL-SCORE'!AK61)</f>
        <v/>
      </c>
      <c r="T60" s="60" t="str">
        <f aca="false">IF('FINAL-SCORE'!AL61="","",'FINAL-SCORE'!AL61)</f>
        <v/>
      </c>
      <c r="U60" s="60" t="str">
        <f aca="false">IF('FINAL-SCORE'!AM61="","",'FINAL-SCORE'!AM61)</f>
        <v/>
      </c>
      <c r="V60" s="61" t="str">
        <f aca="false">IF('FINAL-SCORE'!AN61="","",'FINAL-SCORE'!AN61)</f>
        <v/>
      </c>
      <c r="W60" s="62" t="str">
        <f aca="false">IF('FINAL-SCORE'!AO61="","",'FINAL-SCORE'!AO61)</f>
        <v/>
      </c>
    </row>
    <row r="61" customFormat="false" ht="12" hidden="false" customHeight="false" outlineLevel="0" collapsed="false">
      <c r="A61" s="1" t="str">
        <f aca="false">IF('FINAL-SCORE'!W62="","",'FINAL-SCORE'!W62)</f>
        <v/>
      </c>
      <c r="B61" s="1" t="str">
        <f aca="false">IF('FINAL-SCORE'!X62="","",'FINAL-SCORE'!X62)</f>
        <v/>
      </c>
      <c r="C61" s="37" t="str">
        <f aca="false">IF(B61="","",IF(VLOOKUP(B61,PLAYER!B:G,2,FALSE())="","",VLOOKUP(B61,PLAYER!B:G,2,FALSE())))</f>
        <v/>
      </c>
      <c r="D61" s="37" t="str">
        <f aca="false">IF(B61="","",IF(VLOOKUP(B61,PLAYER!B:G,3,FALSE())="","",VLOOKUP(B61,PLAYER!B:G,3,FALSE())))</f>
        <v/>
      </c>
      <c r="E61" s="37" t="str">
        <f aca="false">IF(B61="","",IF(VLOOKUP(B61,PLAYER!B:G,4,FALSE())="","",VLOOKUP(B61,PLAYER!B:G,4,FALSE())))</f>
        <v/>
      </c>
      <c r="F61" s="37" t="str">
        <f aca="false">IF(B61="","",IF(VLOOKUP(B61,PLAYER!B:G,5,FALSE())="","",VLOOKUP(B61,PLAYER!B:G,5,FALSE())))</f>
        <v/>
      </c>
      <c r="G61" s="37" t="str">
        <f aca="false">IF(B61="","",IF(VLOOKUP(B61,PLAYER!B:G,6,FALSE())="","",VLOOKUP(B61,PLAYER!B:G,6,FALSE())))</f>
        <v/>
      </c>
      <c r="H61" s="58" t="str">
        <f aca="false">IF('FINAL-SCORE'!Y62="","",'FINAL-SCORE'!Y62)</f>
        <v/>
      </c>
      <c r="I61" s="58" t="str">
        <f aca="false">IF('FINAL-SCORE'!Z62="","",'FINAL-SCORE'!Z62)</f>
        <v/>
      </c>
      <c r="J61" s="58" t="str">
        <f aca="false">IF('FINAL-SCORE'!AA62="","",'FINAL-SCORE'!AA62)</f>
        <v/>
      </c>
      <c r="K61" s="58" t="str">
        <f aca="false">IF('FINAL-SCORE'!AB62="","",'FINAL-SCORE'!AB62)</f>
        <v/>
      </c>
      <c r="L61" s="58" t="str">
        <f aca="false">IF('FINAL-SCORE'!AC62="","",'FINAL-SCORE'!AC62)</f>
        <v/>
      </c>
      <c r="M61" s="58" t="str">
        <f aca="false">IF('FINAL-SCORE'!AE62="","",'FINAL-SCORE'!AE62)</f>
        <v/>
      </c>
      <c r="N61" s="58" t="str">
        <f aca="false">IF('FINAL-SCORE'!AF62="","",'FINAL-SCORE'!AF62)</f>
        <v/>
      </c>
      <c r="O61" s="58" t="str">
        <f aca="false">IF('FINAL-SCORE'!AG62="","",'FINAL-SCORE'!AG62)</f>
        <v/>
      </c>
      <c r="P61" s="58" t="str">
        <f aca="false">IF('FINAL-SCORE'!AH62="","",'FINAL-SCORE'!AH62)</f>
        <v/>
      </c>
      <c r="Q61" s="58" t="str">
        <f aca="false">IF('FINAL-SCORE'!AI62="","",'FINAL-SCORE'!AI62+'FINAL-SCORE'!AD62)</f>
        <v/>
      </c>
      <c r="R61" s="59" t="str">
        <f aca="false">IF('FINAL-SCORE'!AJ62="","",'FINAL-SCORE'!AJ62)</f>
        <v/>
      </c>
      <c r="S61" s="60" t="str">
        <f aca="false">IF('FINAL-SCORE'!AK62="","",'FINAL-SCORE'!AK62)</f>
        <v/>
      </c>
      <c r="T61" s="60" t="str">
        <f aca="false">IF('FINAL-SCORE'!AL62="","",'FINAL-SCORE'!AL62)</f>
        <v/>
      </c>
      <c r="U61" s="60" t="str">
        <f aca="false">IF('FINAL-SCORE'!AM62="","",'FINAL-SCORE'!AM62)</f>
        <v/>
      </c>
      <c r="V61" s="61" t="str">
        <f aca="false">IF('FINAL-SCORE'!AN62="","",'FINAL-SCORE'!AN62)</f>
        <v/>
      </c>
      <c r="W61" s="62" t="str">
        <f aca="false">IF('FINAL-SCORE'!AO62="","",'FINAL-SCORE'!AO62)</f>
        <v/>
      </c>
    </row>
    <row r="62" customFormat="false" ht="12" hidden="false" customHeight="false" outlineLevel="0" collapsed="false">
      <c r="A62" s="1" t="str">
        <f aca="false">IF('FINAL-SCORE'!W63="","",'FINAL-SCORE'!W63)</f>
        <v/>
      </c>
      <c r="B62" s="1" t="str">
        <f aca="false">IF('FINAL-SCORE'!X63="","",'FINAL-SCORE'!X63)</f>
        <v/>
      </c>
      <c r="C62" s="37" t="str">
        <f aca="false">IF(B62="","",IF(VLOOKUP(B62,PLAYER!B:G,2,FALSE())="","",VLOOKUP(B62,PLAYER!B:G,2,FALSE())))</f>
        <v/>
      </c>
      <c r="D62" s="37" t="str">
        <f aca="false">IF(B62="","",IF(VLOOKUP(B62,PLAYER!B:G,3,FALSE())="","",VLOOKUP(B62,PLAYER!B:G,3,FALSE())))</f>
        <v/>
      </c>
      <c r="E62" s="37" t="str">
        <f aca="false">IF(B62="","",IF(VLOOKUP(B62,PLAYER!B:G,4,FALSE())="","",VLOOKUP(B62,PLAYER!B:G,4,FALSE())))</f>
        <v/>
      </c>
      <c r="F62" s="37" t="str">
        <f aca="false">IF(B62="","",IF(VLOOKUP(B62,PLAYER!B:G,5,FALSE())="","",VLOOKUP(B62,PLAYER!B:G,5,FALSE())))</f>
        <v/>
      </c>
      <c r="G62" s="37" t="str">
        <f aca="false">IF(B62="","",IF(VLOOKUP(B62,PLAYER!B:G,6,FALSE())="","",VLOOKUP(B62,PLAYER!B:G,6,FALSE())))</f>
        <v/>
      </c>
      <c r="H62" s="58" t="str">
        <f aca="false">IF('FINAL-SCORE'!Y63="","",'FINAL-SCORE'!Y63)</f>
        <v/>
      </c>
      <c r="I62" s="58" t="str">
        <f aca="false">IF('FINAL-SCORE'!Z63="","",'FINAL-SCORE'!Z63)</f>
        <v/>
      </c>
      <c r="J62" s="58" t="str">
        <f aca="false">IF('FINAL-SCORE'!AA63="","",'FINAL-SCORE'!AA63)</f>
        <v/>
      </c>
      <c r="K62" s="58" t="str">
        <f aca="false">IF('FINAL-SCORE'!AB63="","",'FINAL-SCORE'!AB63)</f>
        <v/>
      </c>
      <c r="L62" s="58" t="str">
        <f aca="false">IF('FINAL-SCORE'!AC63="","",'FINAL-SCORE'!AC63)</f>
        <v/>
      </c>
      <c r="M62" s="58" t="str">
        <f aca="false">IF('FINAL-SCORE'!AE63="","",'FINAL-SCORE'!AE63)</f>
        <v/>
      </c>
      <c r="N62" s="58" t="str">
        <f aca="false">IF('FINAL-SCORE'!AF63="","",'FINAL-SCORE'!AF63)</f>
        <v/>
      </c>
      <c r="O62" s="58" t="str">
        <f aca="false">IF('FINAL-SCORE'!AG63="","",'FINAL-SCORE'!AG63)</f>
        <v/>
      </c>
      <c r="P62" s="58" t="str">
        <f aca="false">IF('FINAL-SCORE'!AH63="","",'FINAL-SCORE'!AH63)</f>
        <v/>
      </c>
      <c r="Q62" s="58" t="str">
        <f aca="false">IF('FINAL-SCORE'!AI63="","",'FINAL-SCORE'!AI63+'FINAL-SCORE'!AD63)</f>
        <v/>
      </c>
      <c r="R62" s="59" t="str">
        <f aca="false">IF('FINAL-SCORE'!AJ63="","",'FINAL-SCORE'!AJ63)</f>
        <v/>
      </c>
      <c r="S62" s="60" t="str">
        <f aca="false">IF('FINAL-SCORE'!AK63="","",'FINAL-SCORE'!AK63)</f>
        <v/>
      </c>
      <c r="T62" s="60" t="str">
        <f aca="false">IF('FINAL-SCORE'!AL63="","",'FINAL-SCORE'!AL63)</f>
        <v/>
      </c>
      <c r="U62" s="60" t="str">
        <f aca="false">IF('FINAL-SCORE'!AM63="","",'FINAL-SCORE'!AM63)</f>
        <v/>
      </c>
      <c r="V62" s="61" t="str">
        <f aca="false">IF('FINAL-SCORE'!AN63="","",'FINAL-SCORE'!AN63)</f>
        <v/>
      </c>
      <c r="W62" s="62" t="str">
        <f aca="false">IF('FINAL-SCORE'!AO63="","",'FINAL-SCORE'!AO63)</f>
        <v/>
      </c>
    </row>
    <row r="63" customFormat="false" ht="12" hidden="false" customHeight="false" outlineLevel="0" collapsed="false">
      <c r="A63" s="1" t="str">
        <f aca="false">IF('FINAL-SCORE'!W64="","",'FINAL-SCORE'!W64)</f>
        <v/>
      </c>
      <c r="B63" s="1" t="str">
        <f aca="false">IF('FINAL-SCORE'!X64="","",'FINAL-SCORE'!X64)</f>
        <v/>
      </c>
      <c r="C63" s="37" t="str">
        <f aca="false">IF(B63="","",IF(VLOOKUP(B63,PLAYER!B:G,2,FALSE())="","",VLOOKUP(B63,PLAYER!B:G,2,FALSE())))</f>
        <v/>
      </c>
      <c r="D63" s="37" t="str">
        <f aca="false">IF(B63="","",IF(VLOOKUP(B63,PLAYER!B:G,3,FALSE())="","",VLOOKUP(B63,PLAYER!B:G,3,FALSE())))</f>
        <v/>
      </c>
      <c r="E63" s="37" t="str">
        <f aca="false">IF(B63="","",IF(VLOOKUP(B63,PLAYER!B:G,4,FALSE())="","",VLOOKUP(B63,PLAYER!B:G,4,FALSE())))</f>
        <v/>
      </c>
      <c r="F63" s="37" t="str">
        <f aca="false">IF(B63="","",IF(VLOOKUP(B63,PLAYER!B:G,5,FALSE())="","",VLOOKUP(B63,PLAYER!B:G,5,FALSE())))</f>
        <v/>
      </c>
      <c r="G63" s="37" t="str">
        <f aca="false">IF(B63="","",IF(VLOOKUP(B63,PLAYER!B:G,6,FALSE())="","",VLOOKUP(B63,PLAYER!B:G,6,FALSE())))</f>
        <v/>
      </c>
      <c r="H63" s="58" t="str">
        <f aca="false">IF('FINAL-SCORE'!Y64="","",'FINAL-SCORE'!Y64)</f>
        <v/>
      </c>
      <c r="I63" s="58" t="str">
        <f aca="false">IF('FINAL-SCORE'!Z64="","",'FINAL-SCORE'!Z64)</f>
        <v/>
      </c>
      <c r="J63" s="58" t="str">
        <f aca="false">IF('FINAL-SCORE'!AA64="","",'FINAL-SCORE'!AA64)</f>
        <v/>
      </c>
      <c r="K63" s="58" t="str">
        <f aca="false">IF('FINAL-SCORE'!AB64="","",'FINAL-SCORE'!AB64)</f>
        <v/>
      </c>
      <c r="L63" s="58" t="str">
        <f aca="false">IF('FINAL-SCORE'!AC64="","",'FINAL-SCORE'!AC64)</f>
        <v/>
      </c>
      <c r="M63" s="58" t="str">
        <f aca="false">IF('FINAL-SCORE'!AE64="","",'FINAL-SCORE'!AE64)</f>
        <v/>
      </c>
      <c r="N63" s="58" t="str">
        <f aca="false">IF('FINAL-SCORE'!AF64="","",'FINAL-SCORE'!AF64)</f>
        <v/>
      </c>
      <c r="O63" s="58" t="str">
        <f aca="false">IF('FINAL-SCORE'!AG64="","",'FINAL-SCORE'!AG64)</f>
        <v/>
      </c>
      <c r="P63" s="58" t="str">
        <f aca="false">IF('FINAL-SCORE'!AH64="","",'FINAL-SCORE'!AH64)</f>
        <v/>
      </c>
      <c r="Q63" s="58" t="str">
        <f aca="false">IF('FINAL-SCORE'!AI64="","",'FINAL-SCORE'!AI64+'FINAL-SCORE'!AD64)</f>
        <v/>
      </c>
      <c r="R63" s="59" t="str">
        <f aca="false">IF('FINAL-SCORE'!AJ64="","",'FINAL-SCORE'!AJ64)</f>
        <v/>
      </c>
      <c r="S63" s="60" t="str">
        <f aca="false">IF('FINAL-SCORE'!AK64="","",'FINAL-SCORE'!AK64)</f>
        <v/>
      </c>
      <c r="T63" s="60" t="str">
        <f aca="false">IF('FINAL-SCORE'!AL64="","",'FINAL-SCORE'!AL64)</f>
        <v/>
      </c>
      <c r="U63" s="60" t="str">
        <f aca="false">IF('FINAL-SCORE'!AM64="","",'FINAL-SCORE'!AM64)</f>
        <v/>
      </c>
      <c r="V63" s="61" t="str">
        <f aca="false">IF('FINAL-SCORE'!AN64="","",'FINAL-SCORE'!AN64)</f>
        <v/>
      </c>
      <c r="W63" s="62" t="str">
        <f aca="false">IF('FINAL-SCORE'!AO64="","",'FINAL-SCORE'!AO64)</f>
        <v/>
      </c>
    </row>
    <row r="64" customFormat="false" ht="12" hidden="false" customHeight="false" outlineLevel="0" collapsed="false">
      <c r="A64" s="1" t="str">
        <f aca="false">IF('FINAL-SCORE'!W65="","",'FINAL-SCORE'!W65)</f>
        <v/>
      </c>
      <c r="B64" s="1" t="str">
        <f aca="false">IF('FINAL-SCORE'!X65="","",'FINAL-SCORE'!X65)</f>
        <v/>
      </c>
      <c r="C64" s="37" t="str">
        <f aca="false">IF(B64="","",IF(VLOOKUP(B64,PLAYER!B:G,2,FALSE())="","",VLOOKUP(B64,PLAYER!B:G,2,FALSE())))</f>
        <v/>
      </c>
      <c r="D64" s="37" t="str">
        <f aca="false">IF(B64="","",IF(VLOOKUP(B64,PLAYER!B:G,3,FALSE())="","",VLOOKUP(B64,PLAYER!B:G,3,FALSE())))</f>
        <v/>
      </c>
      <c r="E64" s="37" t="str">
        <f aca="false">IF(B64="","",IF(VLOOKUP(B64,PLAYER!B:G,4,FALSE())="","",VLOOKUP(B64,PLAYER!B:G,4,FALSE())))</f>
        <v/>
      </c>
      <c r="F64" s="37" t="str">
        <f aca="false">IF(B64="","",IF(VLOOKUP(B64,PLAYER!B:G,5,FALSE())="","",VLOOKUP(B64,PLAYER!B:G,5,FALSE())))</f>
        <v/>
      </c>
      <c r="G64" s="37" t="str">
        <f aca="false">IF(B64="","",IF(VLOOKUP(B64,PLAYER!B:G,6,FALSE())="","",VLOOKUP(B64,PLAYER!B:G,6,FALSE())))</f>
        <v/>
      </c>
      <c r="H64" s="58" t="str">
        <f aca="false">IF('FINAL-SCORE'!Y65="","",'FINAL-SCORE'!Y65)</f>
        <v/>
      </c>
      <c r="I64" s="58" t="str">
        <f aca="false">IF('FINAL-SCORE'!Z65="","",'FINAL-SCORE'!Z65)</f>
        <v/>
      </c>
      <c r="J64" s="58" t="str">
        <f aca="false">IF('FINAL-SCORE'!AA65="","",'FINAL-SCORE'!AA65)</f>
        <v/>
      </c>
      <c r="K64" s="58" t="str">
        <f aca="false">IF('FINAL-SCORE'!AB65="","",'FINAL-SCORE'!AB65)</f>
        <v/>
      </c>
      <c r="L64" s="58" t="str">
        <f aca="false">IF('FINAL-SCORE'!AC65="","",'FINAL-SCORE'!AC65)</f>
        <v/>
      </c>
      <c r="M64" s="58" t="str">
        <f aca="false">IF('FINAL-SCORE'!AE65="","",'FINAL-SCORE'!AE65)</f>
        <v/>
      </c>
      <c r="N64" s="58" t="str">
        <f aca="false">IF('FINAL-SCORE'!AF65="","",'FINAL-SCORE'!AF65)</f>
        <v/>
      </c>
      <c r="O64" s="58" t="str">
        <f aca="false">IF('FINAL-SCORE'!AG65="","",'FINAL-SCORE'!AG65)</f>
        <v/>
      </c>
      <c r="P64" s="58" t="str">
        <f aca="false">IF('FINAL-SCORE'!AH65="","",'FINAL-SCORE'!AH65)</f>
        <v/>
      </c>
      <c r="Q64" s="58" t="str">
        <f aca="false">IF('FINAL-SCORE'!AI65="","",'FINAL-SCORE'!AI65+'FINAL-SCORE'!AD65)</f>
        <v/>
      </c>
      <c r="R64" s="59" t="str">
        <f aca="false">IF('FINAL-SCORE'!AJ65="","",'FINAL-SCORE'!AJ65)</f>
        <v/>
      </c>
      <c r="S64" s="60" t="str">
        <f aca="false">IF('FINAL-SCORE'!AK65="","",'FINAL-SCORE'!AK65)</f>
        <v/>
      </c>
      <c r="T64" s="60" t="str">
        <f aca="false">IF('FINAL-SCORE'!AL65="","",'FINAL-SCORE'!AL65)</f>
        <v/>
      </c>
      <c r="U64" s="60" t="str">
        <f aca="false">IF('FINAL-SCORE'!AM65="","",'FINAL-SCORE'!AM65)</f>
        <v/>
      </c>
      <c r="V64" s="61" t="str">
        <f aca="false">IF('FINAL-SCORE'!AN65="","",'FINAL-SCORE'!AN65)</f>
        <v/>
      </c>
      <c r="W64" s="62" t="str">
        <f aca="false">IF('FINAL-SCORE'!AO65="","",'FINAL-SCORE'!AO65)</f>
        <v/>
      </c>
    </row>
    <row r="65" customFormat="false" ht="12" hidden="false" customHeight="false" outlineLevel="0" collapsed="false">
      <c r="A65" s="1" t="str">
        <f aca="false">IF('FINAL-SCORE'!W66="","",'FINAL-SCORE'!W66)</f>
        <v/>
      </c>
      <c r="B65" s="1" t="str">
        <f aca="false">IF('FINAL-SCORE'!X66="","",'FINAL-SCORE'!X66)</f>
        <v/>
      </c>
      <c r="C65" s="37" t="str">
        <f aca="false">IF(B65="","",IF(VLOOKUP(B65,PLAYER!B:G,2,FALSE())="","",VLOOKUP(B65,PLAYER!B:G,2,FALSE())))</f>
        <v/>
      </c>
      <c r="D65" s="37" t="str">
        <f aca="false">IF(B65="","",IF(VLOOKUP(B65,PLAYER!B:G,3,FALSE())="","",VLOOKUP(B65,PLAYER!B:G,3,FALSE())))</f>
        <v/>
      </c>
      <c r="E65" s="37" t="str">
        <f aca="false">IF(B65="","",IF(VLOOKUP(B65,PLAYER!B:G,4,FALSE())="","",VLOOKUP(B65,PLAYER!B:G,4,FALSE())))</f>
        <v/>
      </c>
      <c r="F65" s="37" t="str">
        <f aca="false">IF(B65="","",IF(VLOOKUP(B65,PLAYER!B:G,5,FALSE())="","",VLOOKUP(B65,PLAYER!B:G,5,FALSE())))</f>
        <v/>
      </c>
      <c r="G65" s="37" t="str">
        <f aca="false">IF(B65="","",IF(VLOOKUP(B65,PLAYER!B:G,6,FALSE())="","",VLOOKUP(B65,PLAYER!B:G,6,FALSE())))</f>
        <v/>
      </c>
      <c r="H65" s="58" t="str">
        <f aca="false">IF('FINAL-SCORE'!Y66="","",'FINAL-SCORE'!Y66)</f>
        <v/>
      </c>
      <c r="I65" s="58" t="str">
        <f aca="false">IF('FINAL-SCORE'!Z66="","",'FINAL-SCORE'!Z66)</f>
        <v/>
      </c>
      <c r="J65" s="58" t="str">
        <f aca="false">IF('FINAL-SCORE'!AA66="","",'FINAL-SCORE'!AA66)</f>
        <v/>
      </c>
      <c r="K65" s="58" t="str">
        <f aca="false">IF('FINAL-SCORE'!AB66="","",'FINAL-SCORE'!AB66)</f>
        <v/>
      </c>
      <c r="L65" s="58" t="str">
        <f aca="false">IF('FINAL-SCORE'!AC66="","",'FINAL-SCORE'!AC66)</f>
        <v/>
      </c>
      <c r="M65" s="58" t="str">
        <f aca="false">IF('FINAL-SCORE'!AE66="","",'FINAL-SCORE'!AE66)</f>
        <v/>
      </c>
      <c r="N65" s="58" t="str">
        <f aca="false">IF('FINAL-SCORE'!AF66="","",'FINAL-SCORE'!AF66)</f>
        <v/>
      </c>
      <c r="O65" s="58" t="str">
        <f aca="false">IF('FINAL-SCORE'!AG66="","",'FINAL-SCORE'!AG66)</f>
        <v/>
      </c>
      <c r="P65" s="58" t="str">
        <f aca="false">IF('FINAL-SCORE'!AH66="","",'FINAL-SCORE'!AH66)</f>
        <v/>
      </c>
      <c r="Q65" s="58" t="str">
        <f aca="false">IF('FINAL-SCORE'!AI66="","",'FINAL-SCORE'!AI66+'FINAL-SCORE'!AD66)</f>
        <v/>
      </c>
      <c r="R65" s="59" t="str">
        <f aca="false">IF('FINAL-SCORE'!AJ66="","",'FINAL-SCORE'!AJ66)</f>
        <v/>
      </c>
      <c r="S65" s="60" t="str">
        <f aca="false">IF('FINAL-SCORE'!AK66="","",'FINAL-SCORE'!AK66)</f>
        <v/>
      </c>
      <c r="T65" s="60" t="str">
        <f aca="false">IF('FINAL-SCORE'!AL66="","",'FINAL-SCORE'!AL66)</f>
        <v/>
      </c>
      <c r="U65" s="60" t="str">
        <f aca="false">IF('FINAL-SCORE'!AM66="","",'FINAL-SCORE'!AM66)</f>
        <v/>
      </c>
      <c r="V65" s="61" t="str">
        <f aca="false">IF('FINAL-SCORE'!AN66="","",'FINAL-SCORE'!AN66)</f>
        <v/>
      </c>
      <c r="W65" s="62" t="str">
        <f aca="false">IF('FINAL-SCORE'!AO66="","",'FINAL-SCORE'!AO66)</f>
        <v/>
      </c>
    </row>
    <row r="66" customFormat="false" ht="12" hidden="false" customHeight="false" outlineLevel="0" collapsed="false">
      <c r="A66" s="1" t="str">
        <f aca="false">IF('FINAL-SCORE'!W67="","",'FINAL-SCORE'!W67)</f>
        <v/>
      </c>
      <c r="B66" s="1" t="str">
        <f aca="false">IF('FINAL-SCORE'!X67="","",'FINAL-SCORE'!X67)</f>
        <v/>
      </c>
      <c r="C66" s="37" t="str">
        <f aca="false">IF(B66="","",IF(VLOOKUP(B66,PLAYER!B:G,2,FALSE())="","",VLOOKUP(B66,PLAYER!B:G,2,FALSE())))</f>
        <v/>
      </c>
      <c r="D66" s="37" t="str">
        <f aca="false">IF(B66="","",IF(VLOOKUP(B66,PLAYER!B:G,3,FALSE())="","",VLOOKUP(B66,PLAYER!B:G,3,FALSE())))</f>
        <v/>
      </c>
      <c r="E66" s="37" t="str">
        <f aca="false">IF(B66="","",IF(VLOOKUP(B66,PLAYER!B:G,4,FALSE())="","",VLOOKUP(B66,PLAYER!B:G,4,FALSE())))</f>
        <v/>
      </c>
      <c r="F66" s="37" t="str">
        <f aca="false">IF(B66="","",IF(VLOOKUP(B66,PLAYER!B:G,5,FALSE())="","",VLOOKUP(B66,PLAYER!B:G,5,FALSE())))</f>
        <v/>
      </c>
      <c r="G66" s="37" t="str">
        <f aca="false">IF(B66="","",IF(VLOOKUP(B66,PLAYER!B:G,6,FALSE())="","",VLOOKUP(B66,PLAYER!B:G,6,FALSE())))</f>
        <v/>
      </c>
      <c r="H66" s="58" t="str">
        <f aca="false">IF('FINAL-SCORE'!Y67="","",'FINAL-SCORE'!Y67)</f>
        <v/>
      </c>
      <c r="I66" s="58" t="str">
        <f aca="false">IF('FINAL-SCORE'!Z67="","",'FINAL-SCORE'!Z67)</f>
        <v/>
      </c>
      <c r="J66" s="58" t="str">
        <f aca="false">IF('FINAL-SCORE'!AA67="","",'FINAL-SCORE'!AA67)</f>
        <v/>
      </c>
      <c r="K66" s="58" t="str">
        <f aca="false">IF('FINAL-SCORE'!AB67="","",'FINAL-SCORE'!AB67)</f>
        <v/>
      </c>
      <c r="L66" s="58" t="str">
        <f aca="false">IF('FINAL-SCORE'!AC67="","",'FINAL-SCORE'!AC67)</f>
        <v/>
      </c>
      <c r="M66" s="58" t="str">
        <f aca="false">IF('FINAL-SCORE'!AE67="","",'FINAL-SCORE'!AE67)</f>
        <v/>
      </c>
      <c r="N66" s="58" t="str">
        <f aca="false">IF('FINAL-SCORE'!AF67="","",'FINAL-SCORE'!AF67)</f>
        <v/>
      </c>
      <c r="O66" s="58" t="str">
        <f aca="false">IF('FINAL-SCORE'!AG67="","",'FINAL-SCORE'!AG67)</f>
        <v/>
      </c>
      <c r="P66" s="58" t="str">
        <f aca="false">IF('FINAL-SCORE'!AH67="","",'FINAL-SCORE'!AH67)</f>
        <v/>
      </c>
      <c r="Q66" s="58" t="str">
        <f aca="false">IF('FINAL-SCORE'!AI67="","",'FINAL-SCORE'!AI67+'FINAL-SCORE'!AD67)</f>
        <v/>
      </c>
      <c r="R66" s="59" t="str">
        <f aca="false">IF('FINAL-SCORE'!AJ67="","",'FINAL-SCORE'!AJ67)</f>
        <v/>
      </c>
      <c r="S66" s="60" t="str">
        <f aca="false">IF('FINAL-SCORE'!AK67="","",'FINAL-SCORE'!AK67)</f>
        <v/>
      </c>
      <c r="T66" s="60" t="str">
        <f aca="false">IF('FINAL-SCORE'!AL67="","",'FINAL-SCORE'!AL67)</f>
        <v/>
      </c>
      <c r="U66" s="60" t="str">
        <f aca="false">IF('FINAL-SCORE'!AM67="","",'FINAL-SCORE'!AM67)</f>
        <v/>
      </c>
      <c r="V66" s="61" t="str">
        <f aca="false">IF('FINAL-SCORE'!AN67="","",'FINAL-SCORE'!AN67)</f>
        <v/>
      </c>
      <c r="W66" s="62" t="str">
        <f aca="false">IF('FINAL-SCORE'!AO67="","",'FINAL-SCORE'!AO67)</f>
        <v/>
      </c>
    </row>
    <row r="67" customFormat="false" ht="12" hidden="false" customHeight="false" outlineLevel="0" collapsed="false">
      <c r="A67" s="1" t="str">
        <f aca="false">IF('FINAL-SCORE'!W68="","",'FINAL-SCORE'!W68)</f>
        <v/>
      </c>
      <c r="B67" s="1" t="str">
        <f aca="false">IF('FINAL-SCORE'!X68="","",'FINAL-SCORE'!X68)</f>
        <v/>
      </c>
      <c r="C67" s="37" t="str">
        <f aca="false">IF(B67="","",IF(VLOOKUP(B67,PLAYER!B:G,2,FALSE())="","",VLOOKUP(B67,PLAYER!B:G,2,FALSE())))</f>
        <v/>
      </c>
      <c r="D67" s="37" t="str">
        <f aca="false">IF(B67="","",IF(VLOOKUP(B67,PLAYER!B:G,3,FALSE())="","",VLOOKUP(B67,PLAYER!B:G,3,FALSE())))</f>
        <v/>
      </c>
      <c r="E67" s="37" t="str">
        <f aca="false">IF(B67="","",IF(VLOOKUP(B67,PLAYER!B:G,4,FALSE())="","",VLOOKUP(B67,PLAYER!B:G,4,FALSE())))</f>
        <v/>
      </c>
      <c r="F67" s="37" t="str">
        <f aca="false">IF(B67="","",IF(VLOOKUP(B67,PLAYER!B:G,5,FALSE())="","",VLOOKUP(B67,PLAYER!B:G,5,FALSE())))</f>
        <v/>
      </c>
      <c r="G67" s="37" t="str">
        <f aca="false">IF(B67="","",IF(VLOOKUP(B67,PLAYER!B:G,6,FALSE())="","",VLOOKUP(B67,PLAYER!B:G,6,FALSE())))</f>
        <v/>
      </c>
      <c r="H67" s="58" t="str">
        <f aca="false">IF('FINAL-SCORE'!Y68="","",'FINAL-SCORE'!Y68)</f>
        <v/>
      </c>
      <c r="I67" s="58" t="str">
        <f aca="false">IF('FINAL-SCORE'!Z68="","",'FINAL-SCORE'!Z68)</f>
        <v/>
      </c>
      <c r="J67" s="58" t="str">
        <f aca="false">IF('FINAL-SCORE'!AA68="","",'FINAL-SCORE'!AA68)</f>
        <v/>
      </c>
      <c r="K67" s="58" t="str">
        <f aca="false">IF('FINAL-SCORE'!AB68="","",'FINAL-SCORE'!AB68)</f>
        <v/>
      </c>
      <c r="L67" s="58" t="str">
        <f aca="false">IF('FINAL-SCORE'!AC68="","",'FINAL-SCORE'!AC68)</f>
        <v/>
      </c>
      <c r="M67" s="58" t="str">
        <f aca="false">IF('FINAL-SCORE'!AE68="","",'FINAL-SCORE'!AE68)</f>
        <v/>
      </c>
      <c r="N67" s="58" t="str">
        <f aca="false">IF('FINAL-SCORE'!AF68="","",'FINAL-SCORE'!AF68)</f>
        <v/>
      </c>
      <c r="O67" s="58" t="str">
        <f aca="false">IF('FINAL-SCORE'!AG68="","",'FINAL-SCORE'!AG68)</f>
        <v/>
      </c>
      <c r="P67" s="58" t="str">
        <f aca="false">IF('FINAL-SCORE'!AH68="","",'FINAL-SCORE'!AH68)</f>
        <v/>
      </c>
      <c r="Q67" s="58" t="str">
        <f aca="false">IF('FINAL-SCORE'!AI68="","",'FINAL-SCORE'!AI68+'FINAL-SCORE'!AD68)</f>
        <v/>
      </c>
      <c r="R67" s="59" t="str">
        <f aca="false">IF('FINAL-SCORE'!AJ68="","",'FINAL-SCORE'!AJ68)</f>
        <v/>
      </c>
      <c r="S67" s="60" t="str">
        <f aca="false">IF('FINAL-SCORE'!AK68="","",'FINAL-SCORE'!AK68)</f>
        <v/>
      </c>
      <c r="T67" s="60" t="str">
        <f aca="false">IF('FINAL-SCORE'!AL68="","",'FINAL-SCORE'!AL68)</f>
        <v/>
      </c>
      <c r="U67" s="60" t="str">
        <f aca="false">IF('FINAL-SCORE'!AM68="","",'FINAL-SCORE'!AM68)</f>
        <v/>
      </c>
      <c r="V67" s="61" t="str">
        <f aca="false">IF('FINAL-SCORE'!AN68="","",'FINAL-SCORE'!AN68)</f>
        <v/>
      </c>
      <c r="W67" s="62" t="str">
        <f aca="false">IF('FINAL-SCORE'!AO68="","",'FINAL-SCORE'!AO68)</f>
        <v/>
      </c>
    </row>
    <row r="68" customFormat="false" ht="12" hidden="false" customHeight="false" outlineLevel="0" collapsed="false">
      <c r="A68" s="1" t="str">
        <f aca="false">IF('FINAL-SCORE'!W69="","",'FINAL-SCORE'!W69)</f>
        <v/>
      </c>
      <c r="B68" s="1" t="str">
        <f aca="false">IF('FINAL-SCORE'!X69="","",'FINAL-SCORE'!X69)</f>
        <v/>
      </c>
      <c r="C68" s="37" t="str">
        <f aca="false">IF(B68="","",IF(VLOOKUP(B68,PLAYER!B:G,2,FALSE())="","",VLOOKUP(B68,PLAYER!B:G,2,FALSE())))</f>
        <v/>
      </c>
      <c r="D68" s="37" t="str">
        <f aca="false">IF(B68="","",IF(VLOOKUP(B68,PLAYER!B:G,3,FALSE())="","",VLOOKUP(B68,PLAYER!B:G,3,FALSE())))</f>
        <v/>
      </c>
      <c r="E68" s="37" t="str">
        <f aca="false">IF(B68="","",IF(VLOOKUP(B68,PLAYER!B:G,4,FALSE())="","",VLOOKUP(B68,PLAYER!B:G,4,FALSE())))</f>
        <v/>
      </c>
      <c r="F68" s="37" t="str">
        <f aca="false">IF(B68="","",IF(VLOOKUP(B68,PLAYER!B:G,5,FALSE())="","",VLOOKUP(B68,PLAYER!B:G,5,FALSE())))</f>
        <v/>
      </c>
      <c r="G68" s="37" t="str">
        <f aca="false">IF(B68="","",IF(VLOOKUP(B68,PLAYER!B:G,6,FALSE())="","",VLOOKUP(B68,PLAYER!B:G,6,FALSE())))</f>
        <v/>
      </c>
      <c r="H68" s="58" t="str">
        <f aca="false">IF('FINAL-SCORE'!Y69="","",'FINAL-SCORE'!Y69)</f>
        <v/>
      </c>
      <c r="I68" s="58" t="str">
        <f aca="false">IF('FINAL-SCORE'!Z69="","",'FINAL-SCORE'!Z69)</f>
        <v/>
      </c>
      <c r="J68" s="58" t="str">
        <f aca="false">IF('FINAL-SCORE'!AA69="","",'FINAL-SCORE'!AA69)</f>
        <v/>
      </c>
      <c r="K68" s="58" t="str">
        <f aca="false">IF('FINAL-SCORE'!AB69="","",'FINAL-SCORE'!AB69)</f>
        <v/>
      </c>
      <c r="L68" s="58" t="str">
        <f aca="false">IF('FINAL-SCORE'!AC69="","",'FINAL-SCORE'!AC69)</f>
        <v/>
      </c>
      <c r="M68" s="58" t="str">
        <f aca="false">IF('FINAL-SCORE'!AE69="","",'FINAL-SCORE'!AE69)</f>
        <v/>
      </c>
      <c r="N68" s="58" t="str">
        <f aca="false">IF('FINAL-SCORE'!AF69="","",'FINAL-SCORE'!AF69)</f>
        <v/>
      </c>
      <c r="O68" s="58" t="str">
        <f aca="false">IF('FINAL-SCORE'!AG69="","",'FINAL-SCORE'!AG69)</f>
        <v/>
      </c>
      <c r="P68" s="58" t="str">
        <f aca="false">IF('FINAL-SCORE'!AH69="","",'FINAL-SCORE'!AH69)</f>
        <v/>
      </c>
      <c r="Q68" s="58" t="str">
        <f aca="false">IF('FINAL-SCORE'!AI69="","",'FINAL-SCORE'!AI69+'FINAL-SCORE'!AD69)</f>
        <v/>
      </c>
      <c r="R68" s="59" t="str">
        <f aca="false">IF('FINAL-SCORE'!AJ69="","",'FINAL-SCORE'!AJ69)</f>
        <v/>
      </c>
      <c r="S68" s="60" t="str">
        <f aca="false">IF('FINAL-SCORE'!AK69="","",'FINAL-SCORE'!AK69)</f>
        <v/>
      </c>
      <c r="T68" s="60" t="str">
        <f aca="false">IF('FINAL-SCORE'!AL69="","",'FINAL-SCORE'!AL69)</f>
        <v/>
      </c>
      <c r="U68" s="60" t="str">
        <f aca="false">IF('FINAL-SCORE'!AM69="","",'FINAL-SCORE'!AM69)</f>
        <v/>
      </c>
      <c r="V68" s="61" t="str">
        <f aca="false">IF('FINAL-SCORE'!AN69="","",'FINAL-SCORE'!AN69)</f>
        <v/>
      </c>
      <c r="W68" s="62" t="str">
        <f aca="false">IF('FINAL-SCORE'!AO69="","",'FINAL-SCORE'!AO69)</f>
        <v/>
      </c>
    </row>
    <row r="69" customFormat="false" ht="12" hidden="false" customHeight="false" outlineLevel="0" collapsed="false">
      <c r="A69" s="1" t="str">
        <f aca="false">IF('FINAL-SCORE'!W70="","",'FINAL-SCORE'!W70)</f>
        <v/>
      </c>
      <c r="B69" s="1" t="str">
        <f aca="false">IF('FINAL-SCORE'!X70="","",'FINAL-SCORE'!X70)</f>
        <v/>
      </c>
      <c r="C69" s="37" t="str">
        <f aca="false">IF(B69="","",IF(VLOOKUP(B69,PLAYER!B:G,2,FALSE())="","",VLOOKUP(B69,PLAYER!B:G,2,FALSE())))</f>
        <v/>
      </c>
      <c r="D69" s="37" t="str">
        <f aca="false">IF(B69="","",IF(VLOOKUP(B69,PLAYER!B:G,3,FALSE())="","",VLOOKUP(B69,PLAYER!B:G,3,FALSE())))</f>
        <v/>
      </c>
      <c r="E69" s="37" t="str">
        <f aca="false">IF(B69="","",IF(VLOOKUP(B69,PLAYER!B:G,4,FALSE())="","",VLOOKUP(B69,PLAYER!B:G,4,FALSE())))</f>
        <v/>
      </c>
      <c r="F69" s="37" t="str">
        <f aca="false">IF(B69="","",IF(VLOOKUP(B69,PLAYER!B:G,5,FALSE())="","",VLOOKUP(B69,PLAYER!B:G,5,FALSE())))</f>
        <v/>
      </c>
      <c r="G69" s="37" t="str">
        <f aca="false">IF(B69="","",IF(VLOOKUP(B69,PLAYER!B:G,6,FALSE())="","",VLOOKUP(B69,PLAYER!B:G,6,FALSE())))</f>
        <v/>
      </c>
      <c r="H69" s="58" t="str">
        <f aca="false">IF('FINAL-SCORE'!Y70="","",'FINAL-SCORE'!Y70)</f>
        <v/>
      </c>
      <c r="I69" s="58" t="str">
        <f aca="false">IF('FINAL-SCORE'!Z70="","",'FINAL-SCORE'!Z70)</f>
        <v/>
      </c>
      <c r="J69" s="58" t="str">
        <f aca="false">IF('FINAL-SCORE'!AA70="","",'FINAL-SCORE'!AA70)</f>
        <v/>
      </c>
      <c r="K69" s="58" t="str">
        <f aca="false">IF('FINAL-SCORE'!AB70="","",'FINAL-SCORE'!AB70)</f>
        <v/>
      </c>
      <c r="L69" s="58" t="str">
        <f aca="false">IF('FINAL-SCORE'!AC70="","",'FINAL-SCORE'!AC70)</f>
        <v/>
      </c>
      <c r="M69" s="58" t="str">
        <f aca="false">IF('FINAL-SCORE'!AE70="","",'FINAL-SCORE'!AE70)</f>
        <v/>
      </c>
      <c r="N69" s="58" t="str">
        <f aca="false">IF('FINAL-SCORE'!AF70="","",'FINAL-SCORE'!AF70)</f>
        <v/>
      </c>
      <c r="O69" s="58" t="str">
        <f aca="false">IF('FINAL-SCORE'!AG70="","",'FINAL-SCORE'!AG70)</f>
        <v/>
      </c>
      <c r="P69" s="58" t="str">
        <f aca="false">IF('FINAL-SCORE'!AH70="","",'FINAL-SCORE'!AH70)</f>
        <v/>
      </c>
      <c r="Q69" s="58" t="str">
        <f aca="false">IF('FINAL-SCORE'!AI70="","",'FINAL-SCORE'!AI70+'FINAL-SCORE'!AD70)</f>
        <v/>
      </c>
      <c r="R69" s="59" t="str">
        <f aca="false">IF('FINAL-SCORE'!AJ70="","",'FINAL-SCORE'!AJ70)</f>
        <v/>
      </c>
      <c r="S69" s="60" t="str">
        <f aca="false">IF('FINAL-SCORE'!AK70="","",'FINAL-SCORE'!AK70)</f>
        <v/>
      </c>
      <c r="T69" s="60" t="str">
        <f aca="false">IF('FINAL-SCORE'!AL70="","",'FINAL-SCORE'!AL70)</f>
        <v/>
      </c>
      <c r="U69" s="60" t="str">
        <f aca="false">IF('FINAL-SCORE'!AM70="","",'FINAL-SCORE'!AM70)</f>
        <v/>
      </c>
      <c r="V69" s="61" t="str">
        <f aca="false">IF('FINAL-SCORE'!AN70="","",'FINAL-SCORE'!AN70)</f>
        <v/>
      </c>
      <c r="W69" s="62" t="str">
        <f aca="false">IF('FINAL-SCORE'!AO70="","",'FINAL-SCORE'!AO70)</f>
        <v/>
      </c>
    </row>
    <row r="70" customFormat="false" ht="12" hidden="false" customHeight="false" outlineLevel="0" collapsed="false">
      <c r="A70" s="1" t="str">
        <f aca="false">IF('FINAL-SCORE'!W71="","",'FINAL-SCORE'!W71)</f>
        <v/>
      </c>
      <c r="B70" s="1" t="str">
        <f aca="false">IF('FINAL-SCORE'!X71="","",'FINAL-SCORE'!X71)</f>
        <v/>
      </c>
      <c r="C70" s="37" t="str">
        <f aca="false">IF(B70="","",IF(VLOOKUP(B70,PLAYER!B:G,2,FALSE())="","",VLOOKUP(B70,PLAYER!B:G,2,FALSE())))</f>
        <v/>
      </c>
      <c r="D70" s="37" t="str">
        <f aca="false">IF(B70="","",IF(VLOOKUP(B70,PLAYER!B:G,3,FALSE())="","",VLOOKUP(B70,PLAYER!B:G,3,FALSE())))</f>
        <v/>
      </c>
      <c r="E70" s="37" t="str">
        <f aca="false">IF(B70="","",IF(VLOOKUP(B70,PLAYER!B:G,4,FALSE())="","",VLOOKUP(B70,PLAYER!B:G,4,FALSE())))</f>
        <v/>
      </c>
      <c r="F70" s="37" t="str">
        <f aca="false">IF(B70="","",IF(VLOOKUP(B70,PLAYER!B:G,5,FALSE())="","",VLOOKUP(B70,PLAYER!B:G,5,FALSE())))</f>
        <v/>
      </c>
      <c r="G70" s="37" t="str">
        <f aca="false">IF(B70="","",IF(VLOOKUP(B70,PLAYER!B:G,6,FALSE())="","",VLOOKUP(B70,PLAYER!B:G,6,FALSE())))</f>
        <v/>
      </c>
      <c r="H70" s="58" t="str">
        <f aca="false">IF('FINAL-SCORE'!Y71="","",'FINAL-SCORE'!Y71)</f>
        <v/>
      </c>
      <c r="I70" s="58" t="str">
        <f aca="false">IF('FINAL-SCORE'!Z71="","",'FINAL-SCORE'!Z71)</f>
        <v/>
      </c>
      <c r="J70" s="58" t="str">
        <f aca="false">IF('FINAL-SCORE'!AA71="","",'FINAL-SCORE'!AA71)</f>
        <v/>
      </c>
      <c r="K70" s="58" t="str">
        <f aca="false">IF('FINAL-SCORE'!AB71="","",'FINAL-SCORE'!AB71)</f>
        <v/>
      </c>
      <c r="L70" s="58" t="str">
        <f aca="false">IF('FINAL-SCORE'!AC71="","",'FINAL-SCORE'!AC71)</f>
        <v/>
      </c>
      <c r="M70" s="58" t="str">
        <f aca="false">IF('FINAL-SCORE'!AE71="","",'FINAL-SCORE'!AE71)</f>
        <v/>
      </c>
      <c r="N70" s="58" t="str">
        <f aca="false">IF('FINAL-SCORE'!AF71="","",'FINAL-SCORE'!AF71)</f>
        <v/>
      </c>
      <c r="O70" s="58" t="str">
        <f aca="false">IF('FINAL-SCORE'!AG71="","",'FINAL-SCORE'!AG71)</f>
        <v/>
      </c>
      <c r="P70" s="58" t="str">
        <f aca="false">IF('FINAL-SCORE'!AH71="","",'FINAL-SCORE'!AH71)</f>
        <v/>
      </c>
      <c r="Q70" s="58" t="str">
        <f aca="false">IF('FINAL-SCORE'!AI71="","",'FINAL-SCORE'!AI71+'FINAL-SCORE'!AD71)</f>
        <v/>
      </c>
      <c r="R70" s="59" t="str">
        <f aca="false">IF('FINAL-SCORE'!AJ71="","",'FINAL-SCORE'!AJ71)</f>
        <v/>
      </c>
      <c r="S70" s="60" t="str">
        <f aca="false">IF('FINAL-SCORE'!AK71="","",'FINAL-SCORE'!AK71)</f>
        <v/>
      </c>
      <c r="T70" s="60" t="str">
        <f aca="false">IF('FINAL-SCORE'!AL71="","",'FINAL-SCORE'!AL71)</f>
        <v/>
      </c>
      <c r="U70" s="60" t="str">
        <f aca="false">IF('FINAL-SCORE'!AM71="","",'FINAL-SCORE'!AM71)</f>
        <v/>
      </c>
      <c r="V70" s="61" t="str">
        <f aca="false">IF('FINAL-SCORE'!AN71="","",'FINAL-SCORE'!AN71)</f>
        <v/>
      </c>
      <c r="W70" s="62" t="str">
        <f aca="false">IF('FINAL-SCORE'!AO71="","",'FINAL-SCORE'!AO71)</f>
        <v/>
      </c>
    </row>
    <row r="71" customFormat="false" ht="12" hidden="false" customHeight="false" outlineLevel="0" collapsed="false">
      <c r="A71" s="1" t="str">
        <f aca="false">IF('FINAL-SCORE'!W72="","",'FINAL-SCORE'!W72)</f>
        <v/>
      </c>
      <c r="B71" s="1" t="str">
        <f aca="false">IF('FINAL-SCORE'!X72="","",'FINAL-SCORE'!X72)</f>
        <v/>
      </c>
      <c r="C71" s="37" t="str">
        <f aca="false">IF(B71="","",IF(VLOOKUP(B71,PLAYER!B:G,2,FALSE())="","",VLOOKUP(B71,PLAYER!B:G,2,FALSE())))</f>
        <v/>
      </c>
      <c r="D71" s="37" t="str">
        <f aca="false">IF(B71="","",IF(VLOOKUP(B71,PLAYER!B:G,3,FALSE())="","",VLOOKUP(B71,PLAYER!B:G,3,FALSE())))</f>
        <v/>
      </c>
      <c r="E71" s="37" t="str">
        <f aca="false">IF(B71="","",IF(VLOOKUP(B71,PLAYER!B:G,4,FALSE())="","",VLOOKUP(B71,PLAYER!B:G,4,FALSE())))</f>
        <v/>
      </c>
      <c r="F71" s="37" t="str">
        <f aca="false">IF(B71="","",IF(VLOOKUP(B71,PLAYER!B:G,5,FALSE())="","",VLOOKUP(B71,PLAYER!B:G,5,FALSE())))</f>
        <v/>
      </c>
      <c r="G71" s="37" t="str">
        <f aca="false">IF(B71="","",IF(VLOOKUP(B71,PLAYER!B:G,6,FALSE())="","",VLOOKUP(B71,PLAYER!B:G,6,FALSE())))</f>
        <v/>
      </c>
      <c r="H71" s="58" t="str">
        <f aca="false">IF('FINAL-SCORE'!Y72="","",'FINAL-SCORE'!Y72)</f>
        <v/>
      </c>
      <c r="I71" s="58" t="str">
        <f aca="false">IF('FINAL-SCORE'!Z72="","",'FINAL-SCORE'!Z72)</f>
        <v/>
      </c>
      <c r="J71" s="58" t="str">
        <f aca="false">IF('FINAL-SCORE'!AA72="","",'FINAL-SCORE'!AA72)</f>
        <v/>
      </c>
      <c r="K71" s="58" t="str">
        <f aca="false">IF('FINAL-SCORE'!AB72="","",'FINAL-SCORE'!AB72)</f>
        <v/>
      </c>
      <c r="L71" s="58" t="str">
        <f aca="false">IF('FINAL-SCORE'!AC72="","",'FINAL-SCORE'!AC72)</f>
        <v/>
      </c>
      <c r="M71" s="58" t="str">
        <f aca="false">IF('FINAL-SCORE'!AE72="","",'FINAL-SCORE'!AE72)</f>
        <v/>
      </c>
      <c r="N71" s="58" t="str">
        <f aca="false">IF('FINAL-SCORE'!AF72="","",'FINAL-SCORE'!AF72)</f>
        <v/>
      </c>
      <c r="O71" s="58" t="str">
        <f aca="false">IF('FINAL-SCORE'!AG72="","",'FINAL-SCORE'!AG72)</f>
        <v/>
      </c>
      <c r="P71" s="58" t="str">
        <f aca="false">IF('FINAL-SCORE'!AH72="","",'FINAL-SCORE'!AH72)</f>
        <v/>
      </c>
      <c r="Q71" s="58" t="str">
        <f aca="false">IF('FINAL-SCORE'!AI72="","",'FINAL-SCORE'!AI72+'FINAL-SCORE'!AD72)</f>
        <v/>
      </c>
      <c r="R71" s="59" t="str">
        <f aca="false">IF('FINAL-SCORE'!AJ72="","",'FINAL-SCORE'!AJ72)</f>
        <v/>
      </c>
      <c r="S71" s="60" t="str">
        <f aca="false">IF('FINAL-SCORE'!AK72="","",'FINAL-SCORE'!AK72)</f>
        <v/>
      </c>
      <c r="T71" s="60" t="str">
        <f aca="false">IF('FINAL-SCORE'!AL72="","",'FINAL-SCORE'!AL72)</f>
        <v/>
      </c>
      <c r="U71" s="60" t="str">
        <f aca="false">IF('FINAL-SCORE'!AM72="","",'FINAL-SCORE'!AM72)</f>
        <v/>
      </c>
      <c r="V71" s="61" t="str">
        <f aca="false">IF('FINAL-SCORE'!AN72="","",'FINAL-SCORE'!AN72)</f>
        <v/>
      </c>
      <c r="W71" s="62" t="str">
        <f aca="false">IF('FINAL-SCORE'!AO72="","",'FINAL-SCORE'!AO72)</f>
        <v/>
      </c>
    </row>
    <row r="72" customFormat="false" ht="12" hidden="false" customHeight="false" outlineLevel="0" collapsed="false">
      <c r="A72" s="1" t="str">
        <f aca="false">IF('FINAL-SCORE'!W73="","",'FINAL-SCORE'!W73)</f>
        <v/>
      </c>
      <c r="B72" s="1" t="str">
        <f aca="false">IF('FINAL-SCORE'!X73="","",'FINAL-SCORE'!X73)</f>
        <v/>
      </c>
      <c r="C72" s="37" t="str">
        <f aca="false">IF(B72="","",IF(VLOOKUP(B72,PLAYER!B:G,2,FALSE())="","",VLOOKUP(B72,PLAYER!B:G,2,FALSE())))</f>
        <v/>
      </c>
      <c r="D72" s="37" t="str">
        <f aca="false">IF(B72="","",IF(VLOOKUP(B72,PLAYER!B:G,3,FALSE())="","",VLOOKUP(B72,PLAYER!B:G,3,FALSE())))</f>
        <v/>
      </c>
      <c r="E72" s="37" t="str">
        <f aca="false">IF(B72="","",IF(VLOOKUP(B72,PLAYER!B:G,4,FALSE())="","",VLOOKUP(B72,PLAYER!B:G,4,FALSE())))</f>
        <v/>
      </c>
      <c r="F72" s="37" t="str">
        <f aca="false">IF(B72="","",IF(VLOOKUP(B72,PLAYER!B:G,5,FALSE())="","",VLOOKUP(B72,PLAYER!B:G,5,FALSE())))</f>
        <v/>
      </c>
      <c r="G72" s="37" t="str">
        <f aca="false">IF(B72="","",IF(VLOOKUP(B72,PLAYER!B:G,6,FALSE())="","",VLOOKUP(B72,PLAYER!B:G,6,FALSE())))</f>
        <v/>
      </c>
      <c r="H72" s="58" t="str">
        <f aca="false">IF('FINAL-SCORE'!Y73="","",'FINAL-SCORE'!Y73)</f>
        <v/>
      </c>
      <c r="I72" s="58" t="str">
        <f aca="false">IF('FINAL-SCORE'!Z73="","",'FINAL-SCORE'!Z73)</f>
        <v/>
      </c>
      <c r="J72" s="58" t="str">
        <f aca="false">IF('FINAL-SCORE'!AA73="","",'FINAL-SCORE'!AA73)</f>
        <v/>
      </c>
      <c r="K72" s="58" t="str">
        <f aca="false">IF('FINAL-SCORE'!AB73="","",'FINAL-SCORE'!AB73)</f>
        <v/>
      </c>
      <c r="L72" s="58" t="str">
        <f aca="false">IF('FINAL-SCORE'!AC73="","",'FINAL-SCORE'!AC73)</f>
        <v/>
      </c>
      <c r="M72" s="58" t="str">
        <f aca="false">IF('FINAL-SCORE'!AE73="","",'FINAL-SCORE'!AE73)</f>
        <v/>
      </c>
      <c r="N72" s="58" t="str">
        <f aca="false">IF('FINAL-SCORE'!AF73="","",'FINAL-SCORE'!AF73)</f>
        <v/>
      </c>
      <c r="O72" s="58" t="str">
        <f aca="false">IF('FINAL-SCORE'!AG73="","",'FINAL-SCORE'!AG73)</f>
        <v/>
      </c>
      <c r="P72" s="58" t="str">
        <f aca="false">IF('FINAL-SCORE'!AH73="","",'FINAL-SCORE'!AH73)</f>
        <v/>
      </c>
      <c r="Q72" s="58" t="str">
        <f aca="false">IF('FINAL-SCORE'!AI73="","",'FINAL-SCORE'!AI73+'FINAL-SCORE'!AD73)</f>
        <v/>
      </c>
      <c r="R72" s="59" t="str">
        <f aca="false">IF('FINAL-SCORE'!AJ73="","",'FINAL-SCORE'!AJ73)</f>
        <v/>
      </c>
      <c r="S72" s="60" t="str">
        <f aca="false">IF('FINAL-SCORE'!AK73="","",'FINAL-SCORE'!AK73)</f>
        <v/>
      </c>
      <c r="T72" s="60" t="str">
        <f aca="false">IF('FINAL-SCORE'!AL73="","",'FINAL-SCORE'!AL73)</f>
        <v/>
      </c>
      <c r="U72" s="60" t="str">
        <f aca="false">IF('FINAL-SCORE'!AM73="","",'FINAL-SCORE'!AM73)</f>
        <v/>
      </c>
      <c r="V72" s="61" t="str">
        <f aca="false">IF('FINAL-SCORE'!AN73="","",'FINAL-SCORE'!AN73)</f>
        <v/>
      </c>
      <c r="W72" s="62" t="str">
        <f aca="false">IF('FINAL-SCORE'!AO73="","",'FINAL-SCORE'!AO73)</f>
        <v/>
      </c>
    </row>
    <row r="73" customFormat="false" ht="12" hidden="false" customHeight="false" outlineLevel="0" collapsed="false">
      <c r="A73" s="1" t="str">
        <f aca="false">IF('FINAL-SCORE'!W74="","",'FINAL-SCORE'!W74)</f>
        <v/>
      </c>
      <c r="B73" s="1" t="str">
        <f aca="false">IF('FINAL-SCORE'!X74="","",'FINAL-SCORE'!X74)</f>
        <v/>
      </c>
      <c r="C73" s="37" t="str">
        <f aca="false">IF(B73="","",IF(VLOOKUP(B73,PLAYER!B:G,2,FALSE())="","",VLOOKUP(B73,PLAYER!B:G,2,FALSE())))</f>
        <v/>
      </c>
      <c r="D73" s="37" t="str">
        <f aca="false">IF(B73="","",IF(VLOOKUP(B73,PLAYER!B:G,3,FALSE())="","",VLOOKUP(B73,PLAYER!B:G,3,FALSE())))</f>
        <v/>
      </c>
      <c r="E73" s="37" t="str">
        <f aca="false">IF(B73="","",IF(VLOOKUP(B73,PLAYER!B:G,4,FALSE())="","",VLOOKUP(B73,PLAYER!B:G,4,FALSE())))</f>
        <v/>
      </c>
      <c r="F73" s="37" t="str">
        <f aca="false">IF(B73="","",IF(VLOOKUP(B73,PLAYER!B:G,5,FALSE())="","",VLOOKUP(B73,PLAYER!B:G,5,FALSE())))</f>
        <v/>
      </c>
      <c r="G73" s="37" t="str">
        <f aca="false">IF(B73="","",IF(VLOOKUP(B73,PLAYER!B:G,6,FALSE())="","",VLOOKUP(B73,PLAYER!B:G,6,FALSE())))</f>
        <v/>
      </c>
      <c r="H73" s="58" t="str">
        <f aca="false">IF('FINAL-SCORE'!Y74="","",'FINAL-SCORE'!Y74)</f>
        <v/>
      </c>
      <c r="I73" s="58" t="str">
        <f aca="false">IF('FINAL-SCORE'!Z74="","",'FINAL-SCORE'!Z74)</f>
        <v/>
      </c>
      <c r="J73" s="58" t="str">
        <f aca="false">IF('FINAL-SCORE'!AA74="","",'FINAL-SCORE'!AA74)</f>
        <v/>
      </c>
      <c r="K73" s="58" t="str">
        <f aca="false">IF('FINAL-SCORE'!AB74="","",'FINAL-SCORE'!AB74)</f>
        <v/>
      </c>
      <c r="L73" s="58" t="str">
        <f aca="false">IF('FINAL-SCORE'!AC74="","",'FINAL-SCORE'!AC74)</f>
        <v/>
      </c>
      <c r="M73" s="58" t="str">
        <f aca="false">IF('FINAL-SCORE'!AE74="","",'FINAL-SCORE'!AE74)</f>
        <v/>
      </c>
      <c r="N73" s="58" t="str">
        <f aca="false">IF('FINAL-SCORE'!AF74="","",'FINAL-SCORE'!AF74)</f>
        <v/>
      </c>
      <c r="O73" s="58" t="str">
        <f aca="false">IF('FINAL-SCORE'!AG74="","",'FINAL-SCORE'!AG74)</f>
        <v/>
      </c>
      <c r="P73" s="58" t="str">
        <f aca="false">IF('FINAL-SCORE'!AH74="","",'FINAL-SCORE'!AH74)</f>
        <v/>
      </c>
      <c r="Q73" s="58" t="str">
        <f aca="false">IF('FINAL-SCORE'!AI74="","",'FINAL-SCORE'!AI74+'FINAL-SCORE'!AD74)</f>
        <v/>
      </c>
      <c r="R73" s="59" t="str">
        <f aca="false">IF('FINAL-SCORE'!AJ74="","",'FINAL-SCORE'!AJ74)</f>
        <v/>
      </c>
      <c r="S73" s="60" t="str">
        <f aca="false">IF('FINAL-SCORE'!AK74="","",'FINAL-SCORE'!AK74)</f>
        <v/>
      </c>
      <c r="T73" s="60" t="str">
        <f aca="false">IF('FINAL-SCORE'!AL74="","",'FINAL-SCORE'!AL74)</f>
        <v/>
      </c>
      <c r="U73" s="60" t="str">
        <f aca="false">IF('FINAL-SCORE'!AM74="","",'FINAL-SCORE'!AM74)</f>
        <v/>
      </c>
      <c r="V73" s="61" t="str">
        <f aca="false">IF('FINAL-SCORE'!AN74="","",'FINAL-SCORE'!AN74)</f>
        <v/>
      </c>
      <c r="W73" s="62" t="str">
        <f aca="false">IF('FINAL-SCORE'!AO74="","",'FINAL-SCORE'!AO74)</f>
        <v/>
      </c>
    </row>
    <row r="74" customFormat="false" ht="12" hidden="false" customHeight="false" outlineLevel="0" collapsed="false">
      <c r="A74" s="1" t="str">
        <f aca="false">IF('FINAL-SCORE'!W75="","",'FINAL-SCORE'!W75)</f>
        <v/>
      </c>
      <c r="B74" s="1" t="str">
        <f aca="false">IF('FINAL-SCORE'!X75="","",'FINAL-SCORE'!X75)</f>
        <v/>
      </c>
      <c r="C74" s="37" t="str">
        <f aca="false">IF(B74="","",IF(VLOOKUP(B74,PLAYER!B:G,2,FALSE())="","",VLOOKUP(B74,PLAYER!B:G,2,FALSE())))</f>
        <v/>
      </c>
      <c r="D74" s="37" t="str">
        <f aca="false">IF(B74="","",IF(VLOOKUP(B74,PLAYER!B:G,3,FALSE())="","",VLOOKUP(B74,PLAYER!B:G,3,FALSE())))</f>
        <v/>
      </c>
      <c r="E74" s="37" t="str">
        <f aca="false">IF(B74="","",IF(VLOOKUP(B74,PLAYER!B:G,4,FALSE())="","",VLOOKUP(B74,PLAYER!B:G,4,FALSE())))</f>
        <v/>
      </c>
      <c r="F74" s="37" t="str">
        <f aca="false">IF(B74="","",IF(VLOOKUP(B74,PLAYER!B:G,5,FALSE())="","",VLOOKUP(B74,PLAYER!B:G,5,FALSE())))</f>
        <v/>
      </c>
      <c r="G74" s="37" t="str">
        <f aca="false">IF(B74="","",IF(VLOOKUP(B74,PLAYER!B:G,6,FALSE())="","",VLOOKUP(B74,PLAYER!B:G,6,FALSE())))</f>
        <v/>
      </c>
      <c r="H74" s="58" t="str">
        <f aca="false">IF('FINAL-SCORE'!Y75="","",'FINAL-SCORE'!Y75)</f>
        <v/>
      </c>
      <c r="I74" s="58" t="str">
        <f aca="false">IF('FINAL-SCORE'!Z75="","",'FINAL-SCORE'!Z75)</f>
        <v/>
      </c>
      <c r="J74" s="58" t="str">
        <f aca="false">IF('FINAL-SCORE'!AA75="","",'FINAL-SCORE'!AA75)</f>
        <v/>
      </c>
      <c r="K74" s="58" t="str">
        <f aca="false">IF('FINAL-SCORE'!AB75="","",'FINAL-SCORE'!AB75)</f>
        <v/>
      </c>
      <c r="L74" s="58" t="str">
        <f aca="false">IF('FINAL-SCORE'!AC75="","",'FINAL-SCORE'!AC75)</f>
        <v/>
      </c>
      <c r="M74" s="58" t="str">
        <f aca="false">IF('FINAL-SCORE'!AE75="","",'FINAL-SCORE'!AE75)</f>
        <v/>
      </c>
      <c r="N74" s="58" t="str">
        <f aca="false">IF('FINAL-SCORE'!AF75="","",'FINAL-SCORE'!AF75)</f>
        <v/>
      </c>
      <c r="O74" s="58" t="str">
        <f aca="false">IF('FINAL-SCORE'!AG75="","",'FINAL-SCORE'!AG75)</f>
        <v/>
      </c>
      <c r="P74" s="58" t="str">
        <f aca="false">IF('FINAL-SCORE'!AH75="","",'FINAL-SCORE'!AH75)</f>
        <v/>
      </c>
      <c r="Q74" s="58" t="str">
        <f aca="false">IF('FINAL-SCORE'!AI75="","",'FINAL-SCORE'!AI75+'FINAL-SCORE'!AD75)</f>
        <v/>
      </c>
      <c r="R74" s="59" t="str">
        <f aca="false">IF('FINAL-SCORE'!AJ75="","",'FINAL-SCORE'!AJ75)</f>
        <v/>
      </c>
      <c r="S74" s="60" t="str">
        <f aca="false">IF('FINAL-SCORE'!AK75="","",'FINAL-SCORE'!AK75)</f>
        <v/>
      </c>
      <c r="T74" s="60" t="str">
        <f aca="false">IF('FINAL-SCORE'!AL75="","",'FINAL-SCORE'!AL75)</f>
        <v/>
      </c>
      <c r="U74" s="60" t="str">
        <f aca="false">IF('FINAL-SCORE'!AM75="","",'FINAL-SCORE'!AM75)</f>
        <v/>
      </c>
      <c r="V74" s="61" t="str">
        <f aca="false">IF('FINAL-SCORE'!AN75="","",'FINAL-SCORE'!AN75)</f>
        <v/>
      </c>
      <c r="W74" s="62" t="str">
        <f aca="false">IF('FINAL-SCORE'!AO75="","",'FINAL-SCORE'!AO75)</f>
        <v/>
      </c>
    </row>
    <row r="75" customFormat="false" ht="12" hidden="false" customHeight="false" outlineLevel="0" collapsed="false">
      <c r="A75" s="1" t="str">
        <f aca="false">IF('FINAL-SCORE'!W76="","",'FINAL-SCORE'!W76)</f>
        <v/>
      </c>
      <c r="B75" s="1" t="str">
        <f aca="false">IF('FINAL-SCORE'!X76="","",'FINAL-SCORE'!X76)</f>
        <v/>
      </c>
      <c r="C75" s="37" t="str">
        <f aca="false">IF(B75="","",IF(VLOOKUP(B75,PLAYER!B:G,2,FALSE())="","",VLOOKUP(B75,PLAYER!B:G,2,FALSE())))</f>
        <v/>
      </c>
      <c r="D75" s="37" t="str">
        <f aca="false">IF(B75="","",IF(VLOOKUP(B75,PLAYER!B:G,3,FALSE())="","",VLOOKUP(B75,PLAYER!B:G,3,FALSE())))</f>
        <v/>
      </c>
      <c r="E75" s="37" t="str">
        <f aca="false">IF(B75="","",IF(VLOOKUP(B75,PLAYER!B:G,4,FALSE())="","",VLOOKUP(B75,PLAYER!B:G,4,FALSE())))</f>
        <v/>
      </c>
      <c r="F75" s="37" t="str">
        <f aca="false">IF(B75="","",IF(VLOOKUP(B75,PLAYER!B:G,5,FALSE())="","",VLOOKUP(B75,PLAYER!B:G,5,FALSE())))</f>
        <v/>
      </c>
      <c r="G75" s="37" t="str">
        <f aca="false">IF(B75="","",IF(VLOOKUP(B75,PLAYER!B:G,6,FALSE())="","",VLOOKUP(B75,PLAYER!B:G,6,FALSE())))</f>
        <v/>
      </c>
      <c r="H75" s="58" t="str">
        <f aca="false">IF('FINAL-SCORE'!Y76="","",'FINAL-SCORE'!Y76)</f>
        <v/>
      </c>
      <c r="I75" s="58" t="str">
        <f aca="false">IF('FINAL-SCORE'!Z76="","",'FINAL-SCORE'!Z76)</f>
        <v/>
      </c>
      <c r="J75" s="58" t="str">
        <f aca="false">IF('FINAL-SCORE'!AA76="","",'FINAL-SCORE'!AA76)</f>
        <v/>
      </c>
      <c r="K75" s="58" t="str">
        <f aca="false">IF('FINAL-SCORE'!AB76="","",'FINAL-SCORE'!AB76)</f>
        <v/>
      </c>
      <c r="L75" s="58" t="str">
        <f aca="false">IF('FINAL-SCORE'!AC76="","",'FINAL-SCORE'!AC76)</f>
        <v/>
      </c>
      <c r="M75" s="58" t="str">
        <f aca="false">IF('FINAL-SCORE'!AE76="","",'FINAL-SCORE'!AE76)</f>
        <v/>
      </c>
      <c r="N75" s="58" t="str">
        <f aca="false">IF('FINAL-SCORE'!AF76="","",'FINAL-SCORE'!AF76)</f>
        <v/>
      </c>
      <c r="O75" s="58" t="str">
        <f aca="false">IF('FINAL-SCORE'!AG76="","",'FINAL-SCORE'!AG76)</f>
        <v/>
      </c>
      <c r="P75" s="58" t="str">
        <f aca="false">IF('FINAL-SCORE'!AH76="","",'FINAL-SCORE'!AH76)</f>
        <v/>
      </c>
      <c r="Q75" s="58" t="str">
        <f aca="false">IF('FINAL-SCORE'!AI76="","",'FINAL-SCORE'!AI76+'FINAL-SCORE'!AD76)</f>
        <v/>
      </c>
      <c r="R75" s="59" t="str">
        <f aca="false">IF('FINAL-SCORE'!AJ76="","",'FINAL-SCORE'!AJ76)</f>
        <v/>
      </c>
      <c r="S75" s="60" t="str">
        <f aca="false">IF('FINAL-SCORE'!AK76="","",'FINAL-SCORE'!AK76)</f>
        <v/>
      </c>
      <c r="T75" s="60" t="str">
        <f aca="false">IF('FINAL-SCORE'!AL76="","",'FINAL-SCORE'!AL76)</f>
        <v/>
      </c>
      <c r="U75" s="60" t="str">
        <f aca="false">IF('FINAL-SCORE'!AM76="","",'FINAL-SCORE'!AM76)</f>
        <v/>
      </c>
      <c r="V75" s="61" t="str">
        <f aca="false">IF('FINAL-SCORE'!AN76="","",'FINAL-SCORE'!AN76)</f>
        <v/>
      </c>
      <c r="W75" s="62" t="str">
        <f aca="false">IF('FINAL-SCORE'!AO76="","",'FINAL-SCORE'!AO76)</f>
        <v/>
      </c>
    </row>
    <row r="76" customFormat="false" ht="12" hidden="false" customHeight="false" outlineLevel="0" collapsed="false">
      <c r="A76" s="1" t="str">
        <f aca="false">IF('FINAL-SCORE'!W77="","",'FINAL-SCORE'!W77)</f>
        <v/>
      </c>
      <c r="B76" s="1" t="str">
        <f aca="false">IF('FINAL-SCORE'!X77="","",'FINAL-SCORE'!X77)</f>
        <v/>
      </c>
      <c r="C76" s="37" t="str">
        <f aca="false">IF(B76="","",IF(VLOOKUP(B76,PLAYER!B:G,2,FALSE())="","",VLOOKUP(B76,PLAYER!B:G,2,FALSE())))</f>
        <v/>
      </c>
      <c r="D76" s="37" t="str">
        <f aca="false">IF(B76="","",IF(VLOOKUP(B76,PLAYER!B:G,3,FALSE())="","",VLOOKUP(B76,PLAYER!B:G,3,FALSE())))</f>
        <v/>
      </c>
      <c r="E76" s="37" t="str">
        <f aca="false">IF(B76="","",IF(VLOOKUP(B76,PLAYER!B:G,4,FALSE())="","",VLOOKUP(B76,PLAYER!B:G,4,FALSE())))</f>
        <v/>
      </c>
      <c r="F76" s="37" t="str">
        <f aca="false">IF(B76="","",IF(VLOOKUP(B76,PLAYER!B:G,5,FALSE())="","",VLOOKUP(B76,PLAYER!B:G,5,FALSE())))</f>
        <v/>
      </c>
      <c r="G76" s="37" t="str">
        <f aca="false">IF(B76="","",IF(VLOOKUP(B76,PLAYER!B:G,6,FALSE())="","",VLOOKUP(B76,PLAYER!B:G,6,FALSE())))</f>
        <v/>
      </c>
      <c r="H76" s="58" t="str">
        <f aca="false">IF('FINAL-SCORE'!Y77="","",'FINAL-SCORE'!Y77)</f>
        <v/>
      </c>
      <c r="I76" s="58" t="str">
        <f aca="false">IF('FINAL-SCORE'!Z77="","",'FINAL-SCORE'!Z77)</f>
        <v/>
      </c>
      <c r="J76" s="58" t="str">
        <f aca="false">IF('FINAL-SCORE'!AA77="","",'FINAL-SCORE'!AA77)</f>
        <v/>
      </c>
      <c r="K76" s="58" t="str">
        <f aca="false">IF('FINAL-SCORE'!AB77="","",'FINAL-SCORE'!AB77)</f>
        <v/>
      </c>
      <c r="L76" s="58" t="str">
        <f aca="false">IF('FINAL-SCORE'!AC77="","",'FINAL-SCORE'!AC77)</f>
        <v/>
      </c>
      <c r="M76" s="58" t="str">
        <f aca="false">IF('FINAL-SCORE'!AE77="","",'FINAL-SCORE'!AE77)</f>
        <v/>
      </c>
      <c r="N76" s="58" t="str">
        <f aca="false">IF('FINAL-SCORE'!AF77="","",'FINAL-SCORE'!AF77)</f>
        <v/>
      </c>
      <c r="O76" s="58" t="str">
        <f aca="false">IF('FINAL-SCORE'!AG77="","",'FINAL-SCORE'!AG77)</f>
        <v/>
      </c>
      <c r="P76" s="58" t="str">
        <f aca="false">IF('FINAL-SCORE'!AH77="","",'FINAL-SCORE'!AH77)</f>
        <v/>
      </c>
      <c r="Q76" s="58" t="str">
        <f aca="false">IF('FINAL-SCORE'!AI77="","",'FINAL-SCORE'!AI77+'FINAL-SCORE'!AD77)</f>
        <v/>
      </c>
      <c r="R76" s="59" t="str">
        <f aca="false">IF('FINAL-SCORE'!AJ77="","",'FINAL-SCORE'!AJ77)</f>
        <v/>
      </c>
      <c r="S76" s="60" t="str">
        <f aca="false">IF('FINAL-SCORE'!AK77="","",'FINAL-SCORE'!AK77)</f>
        <v/>
      </c>
      <c r="T76" s="60" t="str">
        <f aca="false">IF('FINAL-SCORE'!AL77="","",'FINAL-SCORE'!AL77)</f>
        <v/>
      </c>
      <c r="U76" s="60" t="str">
        <f aca="false">IF('FINAL-SCORE'!AM77="","",'FINAL-SCORE'!AM77)</f>
        <v/>
      </c>
      <c r="V76" s="61" t="str">
        <f aca="false">IF('FINAL-SCORE'!AN77="","",'FINAL-SCORE'!AN77)</f>
        <v/>
      </c>
      <c r="W76" s="62" t="str">
        <f aca="false">IF('FINAL-SCORE'!AO77="","",'FINAL-SCORE'!AO77)</f>
        <v/>
      </c>
    </row>
    <row r="77" customFormat="false" ht="12" hidden="false" customHeight="false" outlineLevel="0" collapsed="false">
      <c r="A77" s="1" t="str">
        <f aca="false">IF('FINAL-SCORE'!W78="","",'FINAL-SCORE'!W78)</f>
        <v/>
      </c>
      <c r="B77" s="1" t="str">
        <f aca="false">IF('FINAL-SCORE'!X78="","",'FINAL-SCORE'!X78)</f>
        <v/>
      </c>
      <c r="C77" s="37" t="str">
        <f aca="false">IF(B77="","",IF(VLOOKUP(B77,PLAYER!B:G,2,FALSE())="","",VLOOKUP(B77,PLAYER!B:G,2,FALSE())))</f>
        <v/>
      </c>
      <c r="D77" s="37" t="str">
        <f aca="false">IF(B77="","",IF(VLOOKUP(B77,PLAYER!B:G,3,FALSE())="","",VLOOKUP(B77,PLAYER!B:G,3,FALSE())))</f>
        <v/>
      </c>
      <c r="E77" s="37" t="str">
        <f aca="false">IF(B77="","",IF(VLOOKUP(B77,PLAYER!B:G,4,FALSE())="","",VLOOKUP(B77,PLAYER!B:G,4,FALSE())))</f>
        <v/>
      </c>
      <c r="F77" s="37" t="str">
        <f aca="false">IF(B77="","",IF(VLOOKUP(B77,PLAYER!B:G,5,FALSE())="","",VLOOKUP(B77,PLAYER!B:G,5,FALSE())))</f>
        <v/>
      </c>
      <c r="G77" s="37" t="str">
        <f aca="false">IF(B77="","",IF(VLOOKUP(B77,PLAYER!B:G,6,FALSE())="","",VLOOKUP(B77,PLAYER!B:G,6,FALSE())))</f>
        <v/>
      </c>
      <c r="H77" s="58" t="str">
        <f aca="false">IF('FINAL-SCORE'!Y78="","",'FINAL-SCORE'!Y78)</f>
        <v/>
      </c>
      <c r="I77" s="58" t="str">
        <f aca="false">IF('FINAL-SCORE'!Z78="","",'FINAL-SCORE'!Z78)</f>
        <v/>
      </c>
      <c r="J77" s="58" t="str">
        <f aca="false">IF('FINAL-SCORE'!AA78="","",'FINAL-SCORE'!AA78)</f>
        <v/>
      </c>
      <c r="K77" s="58" t="str">
        <f aca="false">IF('FINAL-SCORE'!AB78="","",'FINAL-SCORE'!AB78)</f>
        <v/>
      </c>
      <c r="L77" s="58" t="str">
        <f aca="false">IF('FINAL-SCORE'!AC78="","",'FINAL-SCORE'!AC78)</f>
        <v/>
      </c>
      <c r="M77" s="58" t="str">
        <f aca="false">IF('FINAL-SCORE'!AE78="","",'FINAL-SCORE'!AE78)</f>
        <v/>
      </c>
      <c r="N77" s="58" t="str">
        <f aca="false">IF('FINAL-SCORE'!AF78="","",'FINAL-SCORE'!AF78)</f>
        <v/>
      </c>
      <c r="O77" s="58" t="str">
        <f aca="false">IF('FINAL-SCORE'!AG78="","",'FINAL-SCORE'!AG78)</f>
        <v/>
      </c>
      <c r="P77" s="58" t="str">
        <f aca="false">IF('FINAL-SCORE'!AH78="","",'FINAL-SCORE'!AH78)</f>
        <v/>
      </c>
      <c r="Q77" s="58" t="str">
        <f aca="false">IF('FINAL-SCORE'!AI78="","",'FINAL-SCORE'!AI78+'FINAL-SCORE'!AD78)</f>
        <v/>
      </c>
      <c r="R77" s="59" t="str">
        <f aca="false">IF('FINAL-SCORE'!AJ78="","",'FINAL-SCORE'!AJ78)</f>
        <v/>
      </c>
      <c r="S77" s="60" t="str">
        <f aca="false">IF('FINAL-SCORE'!AK78="","",'FINAL-SCORE'!AK78)</f>
        <v/>
      </c>
      <c r="T77" s="60" t="str">
        <f aca="false">IF('FINAL-SCORE'!AL78="","",'FINAL-SCORE'!AL78)</f>
        <v/>
      </c>
      <c r="U77" s="60" t="str">
        <f aca="false">IF('FINAL-SCORE'!AM78="","",'FINAL-SCORE'!AM78)</f>
        <v/>
      </c>
      <c r="V77" s="61" t="str">
        <f aca="false">IF('FINAL-SCORE'!AN78="","",'FINAL-SCORE'!AN78)</f>
        <v/>
      </c>
      <c r="W77" s="62" t="str">
        <f aca="false">IF('FINAL-SCORE'!AO78="","",'FINAL-SCORE'!AO78)</f>
        <v/>
      </c>
    </row>
    <row r="78" customFormat="false" ht="12" hidden="false" customHeight="false" outlineLevel="0" collapsed="false">
      <c r="A78" s="1" t="str">
        <f aca="false">IF('FINAL-SCORE'!W79="","",'FINAL-SCORE'!W79)</f>
        <v/>
      </c>
      <c r="B78" s="1" t="str">
        <f aca="false">IF('FINAL-SCORE'!X79="","",'FINAL-SCORE'!X79)</f>
        <v/>
      </c>
      <c r="C78" s="37" t="str">
        <f aca="false">IF(B78="","",IF(VLOOKUP(B78,PLAYER!B:G,2,FALSE())="","",VLOOKUP(B78,PLAYER!B:G,2,FALSE())))</f>
        <v/>
      </c>
      <c r="D78" s="37" t="str">
        <f aca="false">IF(B78="","",IF(VLOOKUP(B78,PLAYER!B:G,3,FALSE())="","",VLOOKUP(B78,PLAYER!B:G,3,FALSE())))</f>
        <v/>
      </c>
      <c r="E78" s="37" t="str">
        <f aca="false">IF(B78="","",IF(VLOOKUP(B78,PLAYER!B:G,4,FALSE())="","",VLOOKUP(B78,PLAYER!B:G,4,FALSE())))</f>
        <v/>
      </c>
      <c r="F78" s="37" t="str">
        <f aca="false">IF(B78="","",IF(VLOOKUP(B78,PLAYER!B:G,5,FALSE())="","",VLOOKUP(B78,PLAYER!B:G,5,FALSE())))</f>
        <v/>
      </c>
      <c r="G78" s="37" t="str">
        <f aca="false">IF(B78="","",IF(VLOOKUP(B78,PLAYER!B:G,6,FALSE())="","",VLOOKUP(B78,PLAYER!B:G,6,FALSE())))</f>
        <v/>
      </c>
      <c r="H78" s="58" t="str">
        <f aca="false">IF('FINAL-SCORE'!Y79="","",'FINAL-SCORE'!Y79)</f>
        <v/>
      </c>
      <c r="I78" s="58" t="str">
        <f aca="false">IF('FINAL-SCORE'!Z79="","",'FINAL-SCORE'!Z79)</f>
        <v/>
      </c>
      <c r="J78" s="58" t="str">
        <f aca="false">IF('FINAL-SCORE'!AA79="","",'FINAL-SCORE'!AA79)</f>
        <v/>
      </c>
      <c r="K78" s="58" t="str">
        <f aca="false">IF('FINAL-SCORE'!AB79="","",'FINAL-SCORE'!AB79)</f>
        <v/>
      </c>
      <c r="L78" s="58" t="str">
        <f aca="false">IF('FINAL-SCORE'!AC79="","",'FINAL-SCORE'!AC79)</f>
        <v/>
      </c>
      <c r="M78" s="58" t="str">
        <f aca="false">IF('FINAL-SCORE'!AE79="","",'FINAL-SCORE'!AE79)</f>
        <v/>
      </c>
      <c r="N78" s="58" t="str">
        <f aca="false">IF('FINAL-SCORE'!AF79="","",'FINAL-SCORE'!AF79)</f>
        <v/>
      </c>
      <c r="O78" s="58" t="str">
        <f aca="false">IF('FINAL-SCORE'!AG79="","",'FINAL-SCORE'!AG79)</f>
        <v/>
      </c>
      <c r="P78" s="58" t="str">
        <f aca="false">IF('FINAL-SCORE'!AH79="","",'FINAL-SCORE'!AH79)</f>
        <v/>
      </c>
      <c r="Q78" s="58" t="str">
        <f aca="false">IF('FINAL-SCORE'!AI79="","",'FINAL-SCORE'!AI79+'FINAL-SCORE'!AD79)</f>
        <v/>
      </c>
      <c r="R78" s="59" t="str">
        <f aca="false">IF('FINAL-SCORE'!AJ79="","",'FINAL-SCORE'!AJ79)</f>
        <v/>
      </c>
      <c r="S78" s="60" t="str">
        <f aca="false">IF('FINAL-SCORE'!AK79="","",'FINAL-SCORE'!AK79)</f>
        <v/>
      </c>
      <c r="T78" s="60" t="str">
        <f aca="false">IF('FINAL-SCORE'!AL79="","",'FINAL-SCORE'!AL79)</f>
        <v/>
      </c>
      <c r="U78" s="60" t="str">
        <f aca="false">IF('FINAL-SCORE'!AM79="","",'FINAL-SCORE'!AM79)</f>
        <v/>
      </c>
      <c r="V78" s="61" t="str">
        <f aca="false">IF('FINAL-SCORE'!AN79="","",'FINAL-SCORE'!AN79)</f>
        <v/>
      </c>
      <c r="W78" s="62" t="str">
        <f aca="false">IF('FINAL-SCORE'!AO79="","",'FINAL-SCORE'!AO79)</f>
        <v/>
      </c>
    </row>
    <row r="79" customFormat="false" ht="12" hidden="false" customHeight="false" outlineLevel="0" collapsed="false">
      <c r="A79" s="1" t="str">
        <f aca="false">IF('FINAL-SCORE'!W80="","",'FINAL-SCORE'!W80)</f>
        <v/>
      </c>
      <c r="B79" s="1" t="str">
        <f aca="false">IF('FINAL-SCORE'!X80="","",'FINAL-SCORE'!X80)</f>
        <v/>
      </c>
      <c r="C79" s="37" t="str">
        <f aca="false">IF(B79="","",IF(VLOOKUP(B79,PLAYER!B:G,2,FALSE())="","",VLOOKUP(B79,PLAYER!B:G,2,FALSE())))</f>
        <v/>
      </c>
      <c r="D79" s="37" t="str">
        <f aca="false">IF(B79="","",IF(VLOOKUP(B79,PLAYER!B:G,3,FALSE())="","",VLOOKUP(B79,PLAYER!B:G,3,FALSE())))</f>
        <v/>
      </c>
      <c r="E79" s="37" t="str">
        <f aca="false">IF(B79="","",IF(VLOOKUP(B79,PLAYER!B:G,4,FALSE())="","",VLOOKUP(B79,PLAYER!B:G,4,FALSE())))</f>
        <v/>
      </c>
      <c r="F79" s="37" t="str">
        <f aca="false">IF(B79="","",IF(VLOOKUP(B79,PLAYER!B:G,5,FALSE())="","",VLOOKUP(B79,PLAYER!B:G,5,FALSE())))</f>
        <v/>
      </c>
      <c r="G79" s="37" t="str">
        <f aca="false">IF(B79="","",IF(VLOOKUP(B79,PLAYER!B:G,6,FALSE())="","",VLOOKUP(B79,PLAYER!B:G,6,FALSE())))</f>
        <v/>
      </c>
      <c r="H79" s="58" t="str">
        <f aca="false">IF('FINAL-SCORE'!Y80="","",'FINAL-SCORE'!Y80)</f>
        <v/>
      </c>
      <c r="I79" s="58" t="str">
        <f aca="false">IF('FINAL-SCORE'!Z80="","",'FINAL-SCORE'!Z80)</f>
        <v/>
      </c>
      <c r="J79" s="58" t="str">
        <f aca="false">IF('FINAL-SCORE'!AA80="","",'FINAL-SCORE'!AA80)</f>
        <v/>
      </c>
      <c r="K79" s="58" t="str">
        <f aca="false">IF('FINAL-SCORE'!AB80="","",'FINAL-SCORE'!AB80)</f>
        <v/>
      </c>
      <c r="L79" s="58" t="str">
        <f aca="false">IF('FINAL-SCORE'!AC80="","",'FINAL-SCORE'!AC80)</f>
        <v/>
      </c>
      <c r="M79" s="58" t="str">
        <f aca="false">IF('FINAL-SCORE'!AE80="","",'FINAL-SCORE'!AE80)</f>
        <v/>
      </c>
      <c r="N79" s="58" t="str">
        <f aca="false">IF('FINAL-SCORE'!AF80="","",'FINAL-SCORE'!AF80)</f>
        <v/>
      </c>
      <c r="O79" s="58" t="str">
        <f aca="false">IF('FINAL-SCORE'!AG80="","",'FINAL-SCORE'!AG80)</f>
        <v/>
      </c>
      <c r="P79" s="58" t="str">
        <f aca="false">IF('FINAL-SCORE'!AH80="","",'FINAL-SCORE'!AH80)</f>
        <v/>
      </c>
      <c r="Q79" s="58" t="str">
        <f aca="false">IF('FINAL-SCORE'!AI80="","",'FINAL-SCORE'!AI80+'FINAL-SCORE'!AD80)</f>
        <v/>
      </c>
      <c r="R79" s="59" t="str">
        <f aca="false">IF('FINAL-SCORE'!AJ80="","",'FINAL-SCORE'!AJ80)</f>
        <v/>
      </c>
      <c r="S79" s="60" t="str">
        <f aca="false">IF('FINAL-SCORE'!AK80="","",'FINAL-SCORE'!AK80)</f>
        <v/>
      </c>
      <c r="T79" s="60" t="str">
        <f aca="false">IF('FINAL-SCORE'!AL80="","",'FINAL-SCORE'!AL80)</f>
        <v/>
      </c>
      <c r="U79" s="60" t="str">
        <f aca="false">IF('FINAL-SCORE'!AM80="","",'FINAL-SCORE'!AM80)</f>
        <v/>
      </c>
      <c r="V79" s="61" t="str">
        <f aca="false">IF('FINAL-SCORE'!AN80="","",'FINAL-SCORE'!AN80)</f>
        <v/>
      </c>
      <c r="W79" s="62" t="str">
        <f aca="false">IF('FINAL-SCORE'!AO80="","",'FINAL-SCORE'!AO80)</f>
        <v/>
      </c>
    </row>
    <row r="80" customFormat="false" ht="12" hidden="false" customHeight="false" outlineLevel="0" collapsed="false">
      <c r="A80" s="1" t="str">
        <f aca="false">IF('FINAL-SCORE'!W81="","",'FINAL-SCORE'!W81)</f>
        <v/>
      </c>
      <c r="B80" s="1" t="str">
        <f aca="false">IF('FINAL-SCORE'!X81="","",'FINAL-SCORE'!X81)</f>
        <v/>
      </c>
      <c r="C80" s="37" t="str">
        <f aca="false">IF(B80="","",IF(VLOOKUP(B80,PLAYER!B:G,2,FALSE())="","",VLOOKUP(B80,PLAYER!B:G,2,FALSE())))</f>
        <v/>
      </c>
      <c r="D80" s="37" t="str">
        <f aca="false">IF(B80="","",IF(VLOOKUP(B80,PLAYER!B:G,3,FALSE())="","",VLOOKUP(B80,PLAYER!B:G,3,FALSE())))</f>
        <v/>
      </c>
      <c r="E80" s="37" t="str">
        <f aca="false">IF(B80="","",IF(VLOOKUP(B80,PLAYER!B:G,4,FALSE())="","",VLOOKUP(B80,PLAYER!B:G,4,FALSE())))</f>
        <v/>
      </c>
      <c r="F80" s="37" t="str">
        <f aca="false">IF(B80="","",IF(VLOOKUP(B80,PLAYER!B:G,5,FALSE())="","",VLOOKUP(B80,PLAYER!B:G,5,FALSE())))</f>
        <v/>
      </c>
      <c r="G80" s="37" t="str">
        <f aca="false">IF(B80="","",IF(VLOOKUP(B80,PLAYER!B:G,6,FALSE())="","",VLOOKUP(B80,PLAYER!B:G,6,FALSE())))</f>
        <v/>
      </c>
      <c r="H80" s="58" t="str">
        <f aca="false">IF('FINAL-SCORE'!Y81="","",'FINAL-SCORE'!Y81)</f>
        <v/>
      </c>
      <c r="I80" s="58" t="str">
        <f aca="false">IF('FINAL-SCORE'!Z81="","",'FINAL-SCORE'!Z81)</f>
        <v/>
      </c>
      <c r="J80" s="58" t="str">
        <f aca="false">IF('FINAL-SCORE'!AA81="","",'FINAL-SCORE'!AA81)</f>
        <v/>
      </c>
      <c r="K80" s="58" t="str">
        <f aca="false">IF('FINAL-SCORE'!AB81="","",'FINAL-SCORE'!AB81)</f>
        <v/>
      </c>
      <c r="L80" s="58" t="str">
        <f aca="false">IF('FINAL-SCORE'!AC81="","",'FINAL-SCORE'!AC81)</f>
        <v/>
      </c>
      <c r="M80" s="58" t="str">
        <f aca="false">IF('FINAL-SCORE'!AE81="","",'FINAL-SCORE'!AE81)</f>
        <v/>
      </c>
      <c r="N80" s="58" t="str">
        <f aca="false">IF('FINAL-SCORE'!AF81="","",'FINAL-SCORE'!AF81)</f>
        <v/>
      </c>
      <c r="O80" s="58" t="str">
        <f aca="false">IF('FINAL-SCORE'!AG81="","",'FINAL-SCORE'!AG81)</f>
        <v/>
      </c>
      <c r="P80" s="58" t="str">
        <f aca="false">IF('FINAL-SCORE'!AH81="","",'FINAL-SCORE'!AH81)</f>
        <v/>
      </c>
      <c r="Q80" s="58" t="str">
        <f aca="false">IF('FINAL-SCORE'!AI81="","",'FINAL-SCORE'!AI81+'FINAL-SCORE'!AD81)</f>
        <v/>
      </c>
      <c r="R80" s="59" t="str">
        <f aca="false">IF('FINAL-SCORE'!AJ81="","",'FINAL-SCORE'!AJ81)</f>
        <v/>
      </c>
      <c r="S80" s="60" t="str">
        <f aca="false">IF('FINAL-SCORE'!AK81="","",'FINAL-SCORE'!AK81)</f>
        <v/>
      </c>
      <c r="T80" s="60" t="str">
        <f aca="false">IF('FINAL-SCORE'!AL81="","",'FINAL-SCORE'!AL81)</f>
        <v/>
      </c>
      <c r="U80" s="60" t="str">
        <f aca="false">IF('FINAL-SCORE'!AM81="","",'FINAL-SCORE'!AM81)</f>
        <v/>
      </c>
      <c r="V80" s="61" t="str">
        <f aca="false">IF('FINAL-SCORE'!AN81="","",'FINAL-SCORE'!AN81)</f>
        <v/>
      </c>
      <c r="W80" s="62" t="str">
        <f aca="false">IF('FINAL-SCORE'!AO81="","",'FINAL-SCORE'!AO81)</f>
        <v/>
      </c>
    </row>
    <row r="81" customFormat="false" ht="12" hidden="false" customHeight="false" outlineLevel="0" collapsed="false">
      <c r="A81" s="1" t="str">
        <f aca="false">IF('FINAL-SCORE'!W82="","",'FINAL-SCORE'!W82)</f>
        <v/>
      </c>
      <c r="B81" s="1" t="str">
        <f aca="false">IF('FINAL-SCORE'!X82="","",'FINAL-SCORE'!X82)</f>
        <v/>
      </c>
      <c r="C81" s="37" t="str">
        <f aca="false">IF(B81="","",IF(VLOOKUP(B81,PLAYER!B:G,2,FALSE())="","",VLOOKUP(B81,PLAYER!B:G,2,FALSE())))</f>
        <v/>
      </c>
      <c r="D81" s="37" t="str">
        <f aca="false">IF(B81="","",IF(VLOOKUP(B81,PLAYER!B:G,3,FALSE())="","",VLOOKUP(B81,PLAYER!B:G,3,FALSE())))</f>
        <v/>
      </c>
      <c r="E81" s="37" t="str">
        <f aca="false">IF(B81="","",IF(VLOOKUP(B81,PLAYER!B:G,4,FALSE())="","",VLOOKUP(B81,PLAYER!B:G,4,FALSE())))</f>
        <v/>
      </c>
      <c r="F81" s="37" t="str">
        <f aca="false">IF(B81="","",IF(VLOOKUP(B81,PLAYER!B:G,5,FALSE())="","",VLOOKUP(B81,PLAYER!B:G,5,FALSE())))</f>
        <v/>
      </c>
      <c r="G81" s="37" t="str">
        <f aca="false">IF(B81="","",IF(VLOOKUP(B81,PLAYER!B:G,6,FALSE())="","",VLOOKUP(B81,PLAYER!B:G,6,FALSE())))</f>
        <v/>
      </c>
      <c r="H81" s="58" t="str">
        <f aca="false">IF('FINAL-SCORE'!Y82="","",'FINAL-SCORE'!Y82)</f>
        <v/>
      </c>
      <c r="I81" s="58" t="str">
        <f aca="false">IF('FINAL-SCORE'!Z82="","",'FINAL-SCORE'!Z82)</f>
        <v/>
      </c>
      <c r="J81" s="58" t="str">
        <f aca="false">IF('FINAL-SCORE'!AA82="","",'FINAL-SCORE'!AA82)</f>
        <v/>
      </c>
      <c r="K81" s="58" t="str">
        <f aca="false">IF('FINAL-SCORE'!AB82="","",'FINAL-SCORE'!AB82)</f>
        <v/>
      </c>
      <c r="L81" s="58" t="str">
        <f aca="false">IF('FINAL-SCORE'!AC82="","",'FINAL-SCORE'!AC82)</f>
        <v/>
      </c>
      <c r="M81" s="58" t="str">
        <f aca="false">IF('FINAL-SCORE'!AE82="","",'FINAL-SCORE'!AE82)</f>
        <v/>
      </c>
      <c r="N81" s="58" t="str">
        <f aca="false">IF('FINAL-SCORE'!AF82="","",'FINAL-SCORE'!AF82)</f>
        <v/>
      </c>
      <c r="O81" s="58" t="str">
        <f aca="false">IF('FINAL-SCORE'!AG82="","",'FINAL-SCORE'!AG82)</f>
        <v/>
      </c>
      <c r="P81" s="58" t="str">
        <f aca="false">IF('FINAL-SCORE'!AH82="","",'FINAL-SCORE'!AH82)</f>
        <v/>
      </c>
      <c r="Q81" s="58" t="str">
        <f aca="false">IF('FINAL-SCORE'!AI82="","",'FINAL-SCORE'!AI82+'FINAL-SCORE'!AD82)</f>
        <v/>
      </c>
      <c r="R81" s="59" t="str">
        <f aca="false">IF('FINAL-SCORE'!AJ82="","",'FINAL-SCORE'!AJ82)</f>
        <v/>
      </c>
      <c r="S81" s="60" t="str">
        <f aca="false">IF('FINAL-SCORE'!AK82="","",'FINAL-SCORE'!AK82)</f>
        <v/>
      </c>
      <c r="T81" s="60" t="str">
        <f aca="false">IF('FINAL-SCORE'!AL82="","",'FINAL-SCORE'!AL82)</f>
        <v/>
      </c>
      <c r="U81" s="60" t="str">
        <f aca="false">IF('FINAL-SCORE'!AM82="","",'FINAL-SCORE'!AM82)</f>
        <v/>
      </c>
      <c r="V81" s="61" t="str">
        <f aca="false">IF('FINAL-SCORE'!AN82="","",'FINAL-SCORE'!AN82)</f>
        <v/>
      </c>
      <c r="W81" s="62" t="str">
        <f aca="false">IF('FINAL-SCORE'!AO82="","",'FINAL-SCORE'!AO82)</f>
        <v/>
      </c>
    </row>
    <row r="82" customFormat="false" ht="12" hidden="false" customHeight="false" outlineLevel="0" collapsed="false">
      <c r="A82" s="1" t="str">
        <f aca="false">IF('FINAL-SCORE'!W83="","",'FINAL-SCORE'!W83)</f>
        <v/>
      </c>
      <c r="B82" s="1" t="str">
        <f aca="false">IF('FINAL-SCORE'!X83="","",'FINAL-SCORE'!X83)</f>
        <v/>
      </c>
      <c r="C82" s="37" t="str">
        <f aca="false">IF(B82="","",IF(VLOOKUP(B82,PLAYER!B:G,2,FALSE())="","",VLOOKUP(B82,PLAYER!B:G,2,FALSE())))</f>
        <v/>
      </c>
      <c r="D82" s="37" t="str">
        <f aca="false">IF(B82="","",IF(VLOOKUP(B82,PLAYER!B:G,3,FALSE())="","",VLOOKUP(B82,PLAYER!B:G,3,FALSE())))</f>
        <v/>
      </c>
      <c r="E82" s="37" t="str">
        <f aca="false">IF(B82="","",IF(VLOOKUP(B82,PLAYER!B:G,4,FALSE())="","",VLOOKUP(B82,PLAYER!B:G,4,FALSE())))</f>
        <v/>
      </c>
      <c r="F82" s="37" t="str">
        <f aca="false">IF(B82="","",IF(VLOOKUP(B82,PLAYER!B:G,5,FALSE())="","",VLOOKUP(B82,PLAYER!B:G,5,FALSE())))</f>
        <v/>
      </c>
      <c r="G82" s="37" t="str">
        <f aca="false">IF(B82="","",IF(VLOOKUP(B82,PLAYER!B:G,6,FALSE())="","",VLOOKUP(B82,PLAYER!B:G,6,FALSE())))</f>
        <v/>
      </c>
      <c r="H82" s="58" t="str">
        <f aca="false">IF('FINAL-SCORE'!Y83="","",'FINAL-SCORE'!Y83)</f>
        <v/>
      </c>
      <c r="I82" s="58" t="str">
        <f aca="false">IF('FINAL-SCORE'!Z83="","",'FINAL-SCORE'!Z83)</f>
        <v/>
      </c>
      <c r="J82" s="58" t="str">
        <f aca="false">IF('FINAL-SCORE'!AA83="","",'FINAL-SCORE'!AA83)</f>
        <v/>
      </c>
      <c r="K82" s="58" t="str">
        <f aca="false">IF('FINAL-SCORE'!AB83="","",'FINAL-SCORE'!AB83)</f>
        <v/>
      </c>
      <c r="L82" s="58" t="str">
        <f aca="false">IF('FINAL-SCORE'!AC83="","",'FINAL-SCORE'!AC83)</f>
        <v/>
      </c>
      <c r="M82" s="58" t="str">
        <f aca="false">IF('FINAL-SCORE'!AE83="","",'FINAL-SCORE'!AE83)</f>
        <v/>
      </c>
      <c r="N82" s="58" t="str">
        <f aca="false">IF('FINAL-SCORE'!AF83="","",'FINAL-SCORE'!AF83)</f>
        <v/>
      </c>
      <c r="O82" s="58" t="str">
        <f aca="false">IF('FINAL-SCORE'!AG83="","",'FINAL-SCORE'!AG83)</f>
        <v/>
      </c>
      <c r="P82" s="58" t="str">
        <f aca="false">IF('FINAL-SCORE'!AH83="","",'FINAL-SCORE'!AH83)</f>
        <v/>
      </c>
      <c r="Q82" s="58" t="str">
        <f aca="false">IF('FINAL-SCORE'!AI83="","",'FINAL-SCORE'!AI83+'FINAL-SCORE'!AD83)</f>
        <v/>
      </c>
      <c r="R82" s="59" t="str">
        <f aca="false">IF('FINAL-SCORE'!AJ83="","",'FINAL-SCORE'!AJ83)</f>
        <v/>
      </c>
      <c r="S82" s="60" t="str">
        <f aca="false">IF('FINAL-SCORE'!AK83="","",'FINAL-SCORE'!AK83)</f>
        <v/>
      </c>
      <c r="T82" s="60" t="str">
        <f aca="false">IF('FINAL-SCORE'!AL83="","",'FINAL-SCORE'!AL83)</f>
        <v/>
      </c>
      <c r="U82" s="60" t="str">
        <f aca="false">IF('FINAL-SCORE'!AM83="","",'FINAL-SCORE'!AM83)</f>
        <v/>
      </c>
      <c r="V82" s="61" t="str">
        <f aca="false">IF('FINAL-SCORE'!AN83="","",'FINAL-SCORE'!AN83)</f>
        <v/>
      </c>
      <c r="W82" s="62" t="str">
        <f aca="false">IF('FINAL-SCORE'!AO83="","",'FINAL-SCORE'!AO83)</f>
        <v/>
      </c>
    </row>
    <row r="83" customFormat="false" ht="12" hidden="false" customHeight="false" outlineLevel="0" collapsed="false">
      <c r="A83" s="1" t="str">
        <f aca="false">IF('FINAL-SCORE'!W84="","",'FINAL-SCORE'!W84)</f>
        <v/>
      </c>
      <c r="B83" s="1" t="str">
        <f aca="false">IF('FINAL-SCORE'!X84="","",'FINAL-SCORE'!X84)</f>
        <v/>
      </c>
      <c r="C83" s="37" t="str">
        <f aca="false">IF(B83="","",IF(VLOOKUP(B83,PLAYER!B:G,2,FALSE())="","",VLOOKUP(B83,PLAYER!B:G,2,FALSE())))</f>
        <v/>
      </c>
      <c r="D83" s="37" t="str">
        <f aca="false">IF(B83="","",IF(VLOOKUP(B83,PLAYER!B:G,3,FALSE())="","",VLOOKUP(B83,PLAYER!B:G,3,FALSE())))</f>
        <v/>
      </c>
      <c r="E83" s="37" t="str">
        <f aca="false">IF(B83="","",IF(VLOOKUP(B83,PLAYER!B:G,4,FALSE())="","",VLOOKUP(B83,PLAYER!B:G,4,FALSE())))</f>
        <v/>
      </c>
      <c r="F83" s="37" t="str">
        <f aca="false">IF(B83="","",IF(VLOOKUP(B83,PLAYER!B:G,5,FALSE())="","",VLOOKUP(B83,PLAYER!B:G,5,FALSE())))</f>
        <v/>
      </c>
      <c r="G83" s="37" t="str">
        <f aca="false">IF(B83="","",IF(VLOOKUP(B83,PLAYER!B:G,6,FALSE())="","",VLOOKUP(B83,PLAYER!B:G,6,FALSE())))</f>
        <v/>
      </c>
      <c r="H83" s="58" t="str">
        <f aca="false">IF('FINAL-SCORE'!Y84="","",'FINAL-SCORE'!Y84)</f>
        <v/>
      </c>
      <c r="I83" s="58" t="str">
        <f aca="false">IF('FINAL-SCORE'!Z84="","",'FINAL-SCORE'!Z84)</f>
        <v/>
      </c>
      <c r="J83" s="58" t="str">
        <f aca="false">IF('FINAL-SCORE'!AA84="","",'FINAL-SCORE'!AA84)</f>
        <v/>
      </c>
      <c r="K83" s="58" t="str">
        <f aca="false">IF('FINAL-SCORE'!AB84="","",'FINAL-SCORE'!AB84)</f>
        <v/>
      </c>
      <c r="L83" s="58" t="str">
        <f aca="false">IF('FINAL-SCORE'!AC84="","",'FINAL-SCORE'!AC84)</f>
        <v/>
      </c>
      <c r="M83" s="58" t="str">
        <f aca="false">IF('FINAL-SCORE'!AE84="","",'FINAL-SCORE'!AE84)</f>
        <v/>
      </c>
      <c r="N83" s="58" t="str">
        <f aca="false">IF('FINAL-SCORE'!AF84="","",'FINAL-SCORE'!AF84)</f>
        <v/>
      </c>
      <c r="O83" s="58" t="str">
        <f aca="false">IF('FINAL-SCORE'!AG84="","",'FINAL-SCORE'!AG84)</f>
        <v/>
      </c>
      <c r="P83" s="58" t="str">
        <f aca="false">IF('FINAL-SCORE'!AH84="","",'FINAL-SCORE'!AH84)</f>
        <v/>
      </c>
      <c r="Q83" s="58" t="str">
        <f aca="false">IF('FINAL-SCORE'!AI84="","",'FINAL-SCORE'!AI84+'FINAL-SCORE'!AD84)</f>
        <v/>
      </c>
      <c r="R83" s="59" t="str">
        <f aca="false">IF('FINAL-SCORE'!AJ84="","",'FINAL-SCORE'!AJ84)</f>
        <v/>
      </c>
      <c r="S83" s="60" t="str">
        <f aca="false">IF('FINAL-SCORE'!AK84="","",'FINAL-SCORE'!AK84)</f>
        <v/>
      </c>
      <c r="T83" s="60" t="str">
        <f aca="false">IF('FINAL-SCORE'!AL84="","",'FINAL-SCORE'!AL84)</f>
        <v/>
      </c>
      <c r="U83" s="60" t="str">
        <f aca="false">IF('FINAL-SCORE'!AM84="","",'FINAL-SCORE'!AM84)</f>
        <v/>
      </c>
      <c r="V83" s="61" t="str">
        <f aca="false">IF('FINAL-SCORE'!AN84="","",'FINAL-SCORE'!AN84)</f>
        <v/>
      </c>
      <c r="W83" s="62" t="str">
        <f aca="false">IF('FINAL-SCORE'!AO84="","",'FINAL-SCORE'!AO84)</f>
        <v/>
      </c>
    </row>
    <row r="84" customFormat="false" ht="12" hidden="false" customHeight="false" outlineLevel="0" collapsed="false">
      <c r="A84" s="1" t="str">
        <f aca="false">IF('FINAL-SCORE'!W85="","",'FINAL-SCORE'!W85)</f>
        <v/>
      </c>
      <c r="B84" s="1" t="str">
        <f aca="false">IF('FINAL-SCORE'!X85="","",'FINAL-SCORE'!X85)</f>
        <v/>
      </c>
      <c r="C84" s="37" t="str">
        <f aca="false">IF(B84="","",IF(VLOOKUP(B84,PLAYER!B:G,2,FALSE())="","",VLOOKUP(B84,PLAYER!B:G,2,FALSE())))</f>
        <v/>
      </c>
      <c r="D84" s="37" t="str">
        <f aca="false">IF(B84="","",IF(VLOOKUP(B84,PLAYER!B:G,3,FALSE())="","",VLOOKUP(B84,PLAYER!B:G,3,FALSE())))</f>
        <v/>
      </c>
      <c r="E84" s="37" t="str">
        <f aca="false">IF(B84="","",IF(VLOOKUP(B84,PLAYER!B:G,4,FALSE())="","",VLOOKUP(B84,PLAYER!B:G,4,FALSE())))</f>
        <v/>
      </c>
      <c r="F84" s="37" t="str">
        <f aca="false">IF(B84="","",IF(VLOOKUP(B84,PLAYER!B:G,5,FALSE())="","",VLOOKUP(B84,PLAYER!B:G,5,FALSE())))</f>
        <v/>
      </c>
      <c r="G84" s="37" t="str">
        <f aca="false">IF(B84="","",IF(VLOOKUP(B84,PLAYER!B:G,6,FALSE())="","",VLOOKUP(B84,PLAYER!B:G,6,FALSE())))</f>
        <v/>
      </c>
      <c r="H84" s="58" t="str">
        <f aca="false">IF('FINAL-SCORE'!Y85="","",'FINAL-SCORE'!Y85)</f>
        <v/>
      </c>
      <c r="I84" s="58" t="str">
        <f aca="false">IF('FINAL-SCORE'!Z85="","",'FINAL-SCORE'!Z85)</f>
        <v/>
      </c>
      <c r="J84" s="58" t="str">
        <f aca="false">IF('FINAL-SCORE'!AA85="","",'FINAL-SCORE'!AA85)</f>
        <v/>
      </c>
      <c r="K84" s="58" t="str">
        <f aca="false">IF('FINAL-SCORE'!AB85="","",'FINAL-SCORE'!AB85)</f>
        <v/>
      </c>
      <c r="L84" s="58" t="str">
        <f aca="false">IF('FINAL-SCORE'!AC85="","",'FINAL-SCORE'!AC85)</f>
        <v/>
      </c>
      <c r="M84" s="58" t="str">
        <f aca="false">IF('FINAL-SCORE'!AE85="","",'FINAL-SCORE'!AE85)</f>
        <v/>
      </c>
      <c r="N84" s="58" t="str">
        <f aca="false">IF('FINAL-SCORE'!AF85="","",'FINAL-SCORE'!AF85)</f>
        <v/>
      </c>
      <c r="O84" s="58" t="str">
        <f aca="false">IF('FINAL-SCORE'!AG85="","",'FINAL-SCORE'!AG85)</f>
        <v/>
      </c>
      <c r="P84" s="58" t="str">
        <f aca="false">IF('FINAL-SCORE'!AH85="","",'FINAL-SCORE'!AH85)</f>
        <v/>
      </c>
      <c r="Q84" s="58" t="str">
        <f aca="false">IF('FINAL-SCORE'!AI85="","",'FINAL-SCORE'!AI85+'FINAL-SCORE'!AD85)</f>
        <v/>
      </c>
      <c r="R84" s="59" t="str">
        <f aca="false">IF('FINAL-SCORE'!AJ85="","",'FINAL-SCORE'!AJ85)</f>
        <v/>
      </c>
      <c r="S84" s="60" t="str">
        <f aca="false">IF('FINAL-SCORE'!AK85="","",'FINAL-SCORE'!AK85)</f>
        <v/>
      </c>
      <c r="T84" s="60" t="str">
        <f aca="false">IF('FINAL-SCORE'!AL85="","",'FINAL-SCORE'!AL85)</f>
        <v/>
      </c>
      <c r="U84" s="60" t="str">
        <f aca="false">IF('FINAL-SCORE'!AM85="","",'FINAL-SCORE'!AM85)</f>
        <v/>
      </c>
      <c r="V84" s="61" t="str">
        <f aca="false">IF('FINAL-SCORE'!AN85="","",'FINAL-SCORE'!AN85)</f>
        <v/>
      </c>
      <c r="W84" s="62" t="str">
        <f aca="false">IF('FINAL-SCORE'!AO85="","",'FINAL-SCORE'!AO85)</f>
        <v/>
      </c>
    </row>
    <row r="85" customFormat="false" ht="12" hidden="false" customHeight="false" outlineLevel="0" collapsed="false">
      <c r="A85" s="1" t="str">
        <f aca="false">IF('FINAL-SCORE'!W86="","",'FINAL-SCORE'!W86)</f>
        <v/>
      </c>
      <c r="B85" s="1" t="str">
        <f aca="false">IF('FINAL-SCORE'!X86="","",'FINAL-SCORE'!X86)</f>
        <v/>
      </c>
      <c r="C85" s="37" t="str">
        <f aca="false">IF(B85="","",IF(VLOOKUP(B85,PLAYER!B:G,2,FALSE())="","",VLOOKUP(B85,PLAYER!B:G,2,FALSE())))</f>
        <v/>
      </c>
      <c r="D85" s="37" t="str">
        <f aca="false">IF(B85="","",IF(VLOOKUP(B85,PLAYER!B:G,3,FALSE())="","",VLOOKUP(B85,PLAYER!B:G,3,FALSE())))</f>
        <v/>
      </c>
      <c r="E85" s="37" t="str">
        <f aca="false">IF(B85="","",IF(VLOOKUP(B85,PLAYER!B:G,4,FALSE())="","",VLOOKUP(B85,PLAYER!B:G,4,FALSE())))</f>
        <v/>
      </c>
      <c r="F85" s="37" t="str">
        <f aca="false">IF(B85="","",IF(VLOOKUP(B85,PLAYER!B:G,5,FALSE())="","",VLOOKUP(B85,PLAYER!B:G,5,FALSE())))</f>
        <v/>
      </c>
      <c r="G85" s="37" t="str">
        <f aca="false">IF(B85="","",IF(VLOOKUP(B85,PLAYER!B:G,6,FALSE())="","",VLOOKUP(B85,PLAYER!B:G,6,FALSE())))</f>
        <v/>
      </c>
      <c r="H85" s="58" t="str">
        <f aca="false">IF('FINAL-SCORE'!Y86="","",'FINAL-SCORE'!Y86)</f>
        <v/>
      </c>
      <c r="I85" s="58" t="str">
        <f aca="false">IF('FINAL-SCORE'!Z86="","",'FINAL-SCORE'!Z86)</f>
        <v/>
      </c>
      <c r="J85" s="58" t="str">
        <f aca="false">IF('FINAL-SCORE'!AA86="","",'FINAL-SCORE'!AA86)</f>
        <v/>
      </c>
      <c r="K85" s="58" t="str">
        <f aca="false">IF('FINAL-SCORE'!AB86="","",'FINAL-SCORE'!AB86)</f>
        <v/>
      </c>
      <c r="L85" s="58" t="str">
        <f aca="false">IF('FINAL-SCORE'!AC86="","",'FINAL-SCORE'!AC86)</f>
        <v/>
      </c>
      <c r="M85" s="58" t="str">
        <f aca="false">IF('FINAL-SCORE'!AE86="","",'FINAL-SCORE'!AE86)</f>
        <v/>
      </c>
      <c r="N85" s="58" t="str">
        <f aca="false">IF('FINAL-SCORE'!AF86="","",'FINAL-SCORE'!AF86)</f>
        <v/>
      </c>
      <c r="O85" s="58" t="str">
        <f aca="false">IF('FINAL-SCORE'!AG86="","",'FINAL-SCORE'!AG86)</f>
        <v/>
      </c>
      <c r="P85" s="58" t="str">
        <f aca="false">IF('FINAL-SCORE'!AH86="","",'FINAL-SCORE'!AH86)</f>
        <v/>
      </c>
      <c r="Q85" s="58" t="str">
        <f aca="false">IF('FINAL-SCORE'!AI86="","",'FINAL-SCORE'!AI86+'FINAL-SCORE'!AD86)</f>
        <v/>
      </c>
      <c r="R85" s="59" t="str">
        <f aca="false">IF('FINAL-SCORE'!AJ86="","",'FINAL-SCORE'!AJ86)</f>
        <v/>
      </c>
      <c r="S85" s="60" t="str">
        <f aca="false">IF('FINAL-SCORE'!AK86="","",'FINAL-SCORE'!AK86)</f>
        <v/>
      </c>
      <c r="T85" s="60" t="str">
        <f aca="false">IF('FINAL-SCORE'!AL86="","",'FINAL-SCORE'!AL86)</f>
        <v/>
      </c>
      <c r="U85" s="60" t="str">
        <f aca="false">IF('FINAL-SCORE'!AM86="","",'FINAL-SCORE'!AM86)</f>
        <v/>
      </c>
      <c r="V85" s="61" t="str">
        <f aca="false">IF('FINAL-SCORE'!AN86="","",'FINAL-SCORE'!AN86)</f>
        <v/>
      </c>
      <c r="W85" s="62" t="str">
        <f aca="false">IF('FINAL-SCORE'!AO86="","",'FINAL-SCORE'!AO86)</f>
        <v/>
      </c>
    </row>
    <row r="86" customFormat="false" ht="12" hidden="false" customHeight="false" outlineLevel="0" collapsed="false">
      <c r="A86" s="1" t="str">
        <f aca="false">IF('FINAL-SCORE'!W87="","",'FINAL-SCORE'!W87)</f>
        <v/>
      </c>
      <c r="B86" s="1" t="str">
        <f aca="false">IF('FINAL-SCORE'!X87="","",'FINAL-SCORE'!X87)</f>
        <v/>
      </c>
      <c r="C86" s="37" t="str">
        <f aca="false">IF(B86="","",IF(VLOOKUP(B86,PLAYER!B:G,2,FALSE())="","",VLOOKUP(B86,PLAYER!B:G,2,FALSE())))</f>
        <v/>
      </c>
      <c r="D86" s="37" t="str">
        <f aca="false">IF(B86="","",IF(VLOOKUP(B86,PLAYER!B:G,3,FALSE())="","",VLOOKUP(B86,PLAYER!B:G,3,FALSE())))</f>
        <v/>
      </c>
      <c r="E86" s="37" t="str">
        <f aca="false">IF(B86="","",IF(VLOOKUP(B86,PLAYER!B:G,4,FALSE())="","",VLOOKUP(B86,PLAYER!B:G,4,FALSE())))</f>
        <v/>
      </c>
      <c r="F86" s="37" t="str">
        <f aca="false">IF(B86="","",IF(VLOOKUP(B86,PLAYER!B:G,5,FALSE())="","",VLOOKUP(B86,PLAYER!B:G,5,FALSE())))</f>
        <v/>
      </c>
      <c r="G86" s="37" t="str">
        <f aca="false">IF(B86="","",IF(VLOOKUP(B86,PLAYER!B:G,6,FALSE())="","",VLOOKUP(B86,PLAYER!B:G,6,FALSE())))</f>
        <v/>
      </c>
      <c r="H86" s="58" t="str">
        <f aca="false">IF('FINAL-SCORE'!Y87="","",'FINAL-SCORE'!Y87)</f>
        <v/>
      </c>
      <c r="I86" s="58" t="str">
        <f aca="false">IF('FINAL-SCORE'!Z87="","",'FINAL-SCORE'!Z87)</f>
        <v/>
      </c>
      <c r="J86" s="58" t="str">
        <f aca="false">IF('FINAL-SCORE'!AA87="","",'FINAL-SCORE'!AA87)</f>
        <v/>
      </c>
      <c r="K86" s="58" t="str">
        <f aca="false">IF('FINAL-SCORE'!AB87="","",'FINAL-SCORE'!AB87)</f>
        <v/>
      </c>
      <c r="L86" s="58" t="str">
        <f aca="false">IF('FINAL-SCORE'!AC87="","",'FINAL-SCORE'!AC87)</f>
        <v/>
      </c>
      <c r="M86" s="58" t="str">
        <f aca="false">IF('FINAL-SCORE'!AE87="","",'FINAL-SCORE'!AE87)</f>
        <v/>
      </c>
      <c r="N86" s="58" t="str">
        <f aca="false">IF('FINAL-SCORE'!AF87="","",'FINAL-SCORE'!AF87)</f>
        <v/>
      </c>
      <c r="O86" s="58" t="str">
        <f aca="false">IF('FINAL-SCORE'!AG87="","",'FINAL-SCORE'!AG87)</f>
        <v/>
      </c>
      <c r="P86" s="58" t="str">
        <f aca="false">IF('FINAL-SCORE'!AH87="","",'FINAL-SCORE'!AH87)</f>
        <v/>
      </c>
      <c r="Q86" s="58" t="str">
        <f aca="false">IF('FINAL-SCORE'!AI87="","",'FINAL-SCORE'!AI87+'FINAL-SCORE'!AD87)</f>
        <v/>
      </c>
      <c r="R86" s="59" t="str">
        <f aca="false">IF('FINAL-SCORE'!AJ87="","",'FINAL-SCORE'!AJ87)</f>
        <v/>
      </c>
      <c r="S86" s="60" t="str">
        <f aca="false">IF('FINAL-SCORE'!AK87="","",'FINAL-SCORE'!AK87)</f>
        <v/>
      </c>
      <c r="T86" s="60" t="str">
        <f aca="false">IF('FINAL-SCORE'!AL87="","",'FINAL-SCORE'!AL87)</f>
        <v/>
      </c>
      <c r="U86" s="60" t="str">
        <f aca="false">IF('FINAL-SCORE'!AM87="","",'FINAL-SCORE'!AM87)</f>
        <v/>
      </c>
      <c r="V86" s="61" t="str">
        <f aca="false">IF('FINAL-SCORE'!AN87="","",'FINAL-SCORE'!AN87)</f>
        <v/>
      </c>
      <c r="W86" s="62" t="str">
        <f aca="false">IF('FINAL-SCORE'!AO87="","",'FINAL-SCORE'!AO87)</f>
        <v/>
      </c>
    </row>
    <row r="87" customFormat="false" ht="12" hidden="false" customHeight="false" outlineLevel="0" collapsed="false">
      <c r="A87" s="1" t="str">
        <f aca="false">IF('FINAL-SCORE'!W88="","",'FINAL-SCORE'!W88)</f>
        <v/>
      </c>
      <c r="B87" s="1" t="str">
        <f aca="false">IF('FINAL-SCORE'!X88="","",'FINAL-SCORE'!X88)</f>
        <v/>
      </c>
      <c r="C87" s="37" t="str">
        <f aca="false">IF(B87="","",IF(VLOOKUP(B87,PLAYER!B:G,2,FALSE())="","",VLOOKUP(B87,PLAYER!B:G,2,FALSE())))</f>
        <v/>
      </c>
      <c r="D87" s="37" t="str">
        <f aca="false">IF(B87="","",IF(VLOOKUP(B87,PLAYER!B:G,3,FALSE())="","",VLOOKUP(B87,PLAYER!B:G,3,FALSE())))</f>
        <v/>
      </c>
      <c r="E87" s="37" t="str">
        <f aca="false">IF(B87="","",IF(VLOOKUP(B87,PLAYER!B:G,4,FALSE())="","",VLOOKUP(B87,PLAYER!B:G,4,FALSE())))</f>
        <v/>
      </c>
      <c r="F87" s="37" t="str">
        <f aca="false">IF(B87="","",IF(VLOOKUP(B87,PLAYER!B:G,5,FALSE())="","",VLOOKUP(B87,PLAYER!B:G,5,FALSE())))</f>
        <v/>
      </c>
      <c r="G87" s="37" t="str">
        <f aca="false">IF(B87="","",IF(VLOOKUP(B87,PLAYER!B:G,6,FALSE())="","",VLOOKUP(B87,PLAYER!B:G,6,FALSE())))</f>
        <v/>
      </c>
      <c r="H87" s="58" t="str">
        <f aca="false">IF('FINAL-SCORE'!Y88="","",'FINAL-SCORE'!Y88)</f>
        <v/>
      </c>
      <c r="I87" s="58" t="str">
        <f aca="false">IF('FINAL-SCORE'!Z88="","",'FINAL-SCORE'!Z88)</f>
        <v/>
      </c>
      <c r="J87" s="58" t="str">
        <f aca="false">IF('FINAL-SCORE'!AA88="","",'FINAL-SCORE'!AA88)</f>
        <v/>
      </c>
      <c r="K87" s="58" t="str">
        <f aca="false">IF('FINAL-SCORE'!AB88="","",'FINAL-SCORE'!AB88)</f>
        <v/>
      </c>
      <c r="L87" s="58" t="str">
        <f aca="false">IF('FINAL-SCORE'!AC88="","",'FINAL-SCORE'!AC88)</f>
        <v/>
      </c>
      <c r="M87" s="58" t="str">
        <f aca="false">IF('FINAL-SCORE'!AE88="","",'FINAL-SCORE'!AE88)</f>
        <v/>
      </c>
      <c r="N87" s="58" t="str">
        <f aca="false">IF('FINAL-SCORE'!AF88="","",'FINAL-SCORE'!AF88)</f>
        <v/>
      </c>
      <c r="O87" s="58" t="str">
        <f aca="false">IF('FINAL-SCORE'!AG88="","",'FINAL-SCORE'!AG88)</f>
        <v/>
      </c>
      <c r="P87" s="58" t="str">
        <f aca="false">IF('FINAL-SCORE'!AH88="","",'FINAL-SCORE'!AH88)</f>
        <v/>
      </c>
      <c r="Q87" s="58" t="str">
        <f aca="false">IF('FINAL-SCORE'!AI88="","",'FINAL-SCORE'!AI88+'FINAL-SCORE'!AD88)</f>
        <v/>
      </c>
      <c r="R87" s="59" t="str">
        <f aca="false">IF('FINAL-SCORE'!AJ88="","",'FINAL-SCORE'!AJ88)</f>
        <v/>
      </c>
      <c r="S87" s="60" t="str">
        <f aca="false">IF('FINAL-SCORE'!AK88="","",'FINAL-SCORE'!AK88)</f>
        <v/>
      </c>
      <c r="T87" s="60" t="str">
        <f aca="false">IF('FINAL-SCORE'!AL88="","",'FINAL-SCORE'!AL88)</f>
        <v/>
      </c>
      <c r="U87" s="60" t="str">
        <f aca="false">IF('FINAL-SCORE'!AM88="","",'FINAL-SCORE'!AM88)</f>
        <v/>
      </c>
      <c r="V87" s="61" t="str">
        <f aca="false">IF('FINAL-SCORE'!AN88="","",'FINAL-SCORE'!AN88)</f>
        <v/>
      </c>
      <c r="W87" s="62" t="str">
        <f aca="false">IF('FINAL-SCORE'!AO88="","",'FINAL-SCORE'!AO88)</f>
        <v/>
      </c>
    </row>
    <row r="88" customFormat="false" ht="12" hidden="false" customHeight="false" outlineLevel="0" collapsed="false">
      <c r="A88" s="1" t="str">
        <f aca="false">IF('FINAL-SCORE'!W89="","",'FINAL-SCORE'!W89)</f>
        <v/>
      </c>
      <c r="B88" s="1" t="str">
        <f aca="false">IF('FINAL-SCORE'!X89="","",'FINAL-SCORE'!X89)</f>
        <v/>
      </c>
      <c r="C88" s="37" t="str">
        <f aca="false">IF(B88="","",IF(VLOOKUP(B88,PLAYER!B:G,2,FALSE())="","",VLOOKUP(B88,PLAYER!B:G,2,FALSE())))</f>
        <v/>
      </c>
      <c r="D88" s="37" t="str">
        <f aca="false">IF(B88="","",IF(VLOOKUP(B88,PLAYER!B:G,3,FALSE())="","",VLOOKUP(B88,PLAYER!B:G,3,FALSE())))</f>
        <v/>
      </c>
      <c r="E88" s="37" t="str">
        <f aca="false">IF(B88="","",IF(VLOOKUP(B88,PLAYER!B:G,4,FALSE())="","",VLOOKUP(B88,PLAYER!B:G,4,FALSE())))</f>
        <v/>
      </c>
      <c r="F88" s="37" t="str">
        <f aca="false">IF(B88="","",IF(VLOOKUP(B88,PLAYER!B:G,5,FALSE())="","",VLOOKUP(B88,PLAYER!B:G,5,FALSE())))</f>
        <v/>
      </c>
      <c r="G88" s="37" t="str">
        <f aca="false">IF(B88="","",IF(VLOOKUP(B88,PLAYER!B:G,6,FALSE())="","",VLOOKUP(B88,PLAYER!B:G,6,FALSE())))</f>
        <v/>
      </c>
      <c r="H88" s="58" t="str">
        <f aca="false">IF('FINAL-SCORE'!Y89="","",'FINAL-SCORE'!Y89)</f>
        <v/>
      </c>
      <c r="I88" s="58" t="str">
        <f aca="false">IF('FINAL-SCORE'!Z89="","",'FINAL-SCORE'!Z89)</f>
        <v/>
      </c>
      <c r="J88" s="58" t="str">
        <f aca="false">IF('FINAL-SCORE'!AA89="","",'FINAL-SCORE'!AA89)</f>
        <v/>
      </c>
      <c r="K88" s="58" t="str">
        <f aca="false">IF('FINAL-SCORE'!AB89="","",'FINAL-SCORE'!AB89)</f>
        <v/>
      </c>
      <c r="L88" s="58" t="str">
        <f aca="false">IF('FINAL-SCORE'!AC89="","",'FINAL-SCORE'!AC89)</f>
        <v/>
      </c>
      <c r="M88" s="58" t="str">
        <f aca="false">IF('FINAL-SCORE'!AE89="","",'FINAL-SCORE'!AE89)</f>
        <v/>
      </c>
      <c r="N88" s="58" t="str">
        <f aca="false">IF('FINAL-SCORE'!AF89="","",'FINAL-SCORE'!AF89)</f>
        <v/>
      </c>
      <c r="O88" s="58" t="str">
        <f aca="false">IF('FINAL-SCORE'!AG89="","",'FINAL-SCORE'!AG89)</f>
        <v/>
      </c>
      <c r="P88" s="58" t="str">
        <f aca="false">IF('FINAL-SCORE'!AH89="","",'FINAL-SCORE'!AH89)</f>
        <v/>
      </c>
      <c r="Q88" s="58" t="str">
        <f aca="false">IF('FINAL-SCORE'!AI89="","",'FINAL-SCORE'!AI89+'FINAL-SCORE'!AD89)</f>
        <v/>
      </c>
      <c r="R88" s="59" t="str">
        <f aca="false">IF('FINAL-SCORE'!AJ89="","",'FINAL-SCORE'!AJ89)</f>
        <v/>
      </c>
      <c r="S88" s="60" t="str">
        <f aca="false">IF('FINAL-SCORE'!AK89="","",'FINAL-SCORE'!AK89)</f>
        <v/>
      </c>
      <c r="T88" s="60" t="str">
        <f aca="false">IF('FINAL-SCORE'!AL89="","",'FINAL-SCORE'!AL89)</f>
        <v/>
      </c>
      <c r="U88" s="60" t="str">
        <f aca="false">IF('FINAL-SCORE'!AM89="","",'FINAL-SCORE'!AM89)</f>
        <v/>
      </c>
      <c r="V88" s="61" t="str">
        <f aca="false">IF('FINAL-SCORE'!AN89="","",'FINAL-SCORE'!AN89)</f>
        <v/>
      </c>
      <c r="W88" s="62" t="str">
        <f aca="false">IF('FINAL-SCORE'!AO89="","",'FINAL-SCORE'!AO89)</f>
        <v/>
      </c>
    </row>
    <row r="89" customFormat="false" ht="12" hidden="false" customHeight="false" outlineLevel="0" collapsed="false">
      <c r="A89" s="1" t="str">
        <f aca="false">IF('FINAL-SCORE'!W90="","",'FINAL-SCORE'!W90)</f>
        <v/>
      </c>
      <c r="B89" s="1" t="str">
        <f aca="false">IF('FINAL-SCORE'!X90="","",'FINAL-SCORE'!X90)</f>
        <v/>
      </c>
      <c r="C89" s="37" t="str">
        <f aca="false">IF(B89="","",IF(VLOOKUP(B89,PLAYER!B:G,2,FALSE())="","",VLOOKUP(B89,PLAYER!B:G,2,FALSE())))</f>
        <v/>
      </c>
      <c r="D89" s="37" t="str">
        <f aca="false">IF(B89="","",IF(VLOOKUP(B89,PLAYER!B:G,3,FALSE())="","",VLOOKUP(B89,PLAYER!B:G,3,FALSE())))</f>
        <v/>
      </c>
      <c r="E89" s="37" t="str">
        <f aca="false">IF(B89="","",IF(VLOOKUP(B89,PLAYER!B:G,4,FALSE())="","",VLOOKUP(B89,PLAYER!B:G,4,FALSE())))</f>
        <v/>
      </c>
      <c r="F89" s="37" t="str">
        <f aca="false">IF(B89="","",IF(VLOOKUP(B89,PLAYER!B:G,5,FALSE())="","",VLOOKUP(B89,PLAYER!B:G,5,FALSE())))</f>
        <v/>
      </c>
      <c r="G89" s="37" t="str">
        <f aca="false">IF(B89="","",IF(VLOOKUP(B89,PLAYER!B:G,6,FALSE())="","",VLOOKUP(B89,PLAYER!B:G,6,FALSE())))</f>
        <v/>
      </c>
      <c r="H89" s="58" t="str">
        <f aca="false">IF('FINAL-SCORE'!Y90="","",'FINAL-SCORE'!Y90)</f>
        <v/>
      </c>
      <c r="I89" s="58" t="str">
        <f aca="false">IF('FINAL-SCORE'!Z90="","",'FINAL-SCORE'!Z90)</f>
        <v/>
      </c>
      <c r="J89" s="58" t="str">
        <f aca="false">IF('FINAL-SCORE'!AA90="","",'FINAL-SCORE'!AA90)</f>
        <v/>
      </c>
      <c r="K89" s="58" t="str">
        <f aca="false">IF('FINAL-SCORE'!AB90="","",'FINAL-SCORE'!AB90)</f>
        <v/>
      </c>
      <c r="L89" s="58" t="str">
        <f aca="false">IF('FINAL-SCORE'!AC90="","",'FINAL-SCORE'!AC90)</f>
        <v/>
      </c>
      <c r="M89" s="58" t="str">
        <f aca="false">IF('FINAL-SCORE'!AE90="","",'FINAL-SCORE'!AE90)</f>
        <v/>
      </c>
      <c r="N89" s="58" t="str">
        <f aca="false">IF('FINAL-SCORE'!AF90="","",'FINAL-SCORE'!AF90)</f>
        <v/>
      </c>
      <c r="O89" s="58" t="str">
        <f aca="false">IF('FINAL-SCORE'!AG90="","",'FINAL-SCORE'!AG90)</f>
        <v/>
      </c>
      <c r="P89" s="58" t="str">
        <f aca="false">IF('FINAL-SCORE'!AH90="","",'FINAL-SCORE'!AH90)</f>
        <v/>
      </c>
      <c r="Q89" s="58" t="str">
        <f aca="false">IF('FINAL-SCORE'!AI90="","",'FINAL-SCORE'!AI90+'FINAL-SCORE'!AD90)</f>
        <v/>
      </c>
      <c r="R89" s="59" t="str">
        <f aca="false">IF('FINAL-SCORE'!AJ90="","",'FINAL-SCORE'!AJ90)</f>
        <v/>
      </c>
      <c r="S89" s="60" t="str">
        <f aca="false">IF('FINAL-SCORE'!AK90="","",'FINAL-SCORE'!AK90)</f>
        <v/>
      </c>
      <c r="T89" s="60" t="str">
        <f aca="false">IF('FINAL-SCORE'!AL90="","",'FINAL-SCORE'!AL90)</f>
        <v/>
      </c>
      <c r="U89" s="60" t="str">
        <f aca="false">IF('FINAL-SCORE'!AM90="","",'FINAL-SCORE'!AM90)</f>
        <v/>
      </c>
      <c r="V89" s="61" t="str">
        <f aca="false">IF('FINAL-SCORE'!AN90="","",'FINAL-SCORE'!AN90)</f>
        <v/>
      </c>
      <c r="W89" s="62" t="str">
        <f aca="false">IF('FINAL-SCORE'!AO90="","",'FINAL-SCORE'!AO90)</f>
        <v/>
      </c>
    </row>
    <row r="90" customFormat="false" ht="12" hidden="false" customHeight="false" outlineLevel="0" collapsed="false">
      <c r="A90" s="1" t="str">
        <f aca="false">IF('FINAL-SCORE'!W91="","",'FINAL-SCORE'!W91)</f>
        <v/>
      </c>
      <c r="B90" s="1" t="str">
        <f aca="false">IF('FINAL-SCORE'!X91="","",'FINAL-SCORE'!X91)</f>
        <v/>
      </c>
      <c r="C90" s="37" t="str">
        <f aca="false">IF(B90="","",IF(VLOOKUP(B90,PLAYER!B:G,2,FALSE())="","",VLOOKUP(B90,PLAYER!B:G,2,FALSE())))</f>
        <v/>
      </c>
      <c r="D90" s="37" t="str">
        <f aca="false">IF(B90="","",IF(VLOOKUP(B90,PLAYER!B:G,3,FALSE())="","",VLOOKUP(B90,PLAYER!B:G,3,FALSE())))</f>
        <v/>
      </c>
      <c r="E90" s="37" t="str">
        <f aca="false">IF(B90="","",IF(VLOOKUP(B90,PLAYER!B:G,4,FALSE())="","",VLOOKUP(B90,PLAYER!B:G,4,FALSE())))</f>
        <v/>
      </c>
      <c r="F90" s="37" t="str">
        <f aca="false">IF(B90="","",IF(VLOOKUP(B90,PLAYER!B:G,5,FALSE())="","",VLOOKUP(B90,PLAYER!B:G,5,FALSE())))</f>
        <v/>
      </c>
      <c r="G90" s="37" t="str">
        <f aca="false">IF(B90="","",IF(VLOOKUP(B90,PLAYER!B:G,6,FALSE())="","",VLOOKUP(B90,PLAYER!B:G,6,FALSE())))</f>
        <v/>
      </c>
      <c r="H90" s="58" t="str">
        <f aca="false">IF('FINAL-SCORE'!Y91="","",'FINAL-SCORE'!Y91)</f>
        <v/>
      </c>
      <c r="I90" s="58" t="str">
        <f aca="false">IF('FINAL-SCORE'!Z91="","",'FINAL-SCORE'!Z91)</f>
        <v/>
      </c>
      <c r="J90" s="58" t="str">
        <f aca="false">IF('FINAL-SCORE'!AA91="","",'FINAL-SCORE'!AA91)</f>
        <v/>
      </c>
      <c r="K90" s="58" t="str">
        <f aca="false">IF('FINAL-SCORE'!AB91="","",'FINAL-SCORE'!AB91)</f>
        <v/>
      </c>
      <c r="L90" s="58" t="str">
        <f aca="false">IF('FINAL-SCORE'!AC91="","",'FINAL-SCORE'!AC91)</f>
        <v/>
      </c>
      <c r="M90" s="58" t="str">
        <f aca="false">IF('FINAL-SCORE'!AE91="","",'FINAL-SCORE'!AE91)</f>
        <v/>
      </c>
      <c r="N90" s="58" t="str">
        <f aca="false">IF('FINAL-SCORE'!AF91="","",'FINAL-SCORE'!AF91)</f>
        <v/>
      </c>
      <c r="O90" s="58" t="str">
        <f aca="false">IF('FINAL-SCORE'!AG91="","",'FINAL-SCORE'!AG91)</f>
        <v/>
      </c>
      <c r="P90" s="58" t="str">
        <f aca="false">IF('FINAL-SCORE'!AH91="","",'FINAL-SCORE'!AH91)</f>
        <v/>
      </c>
      <c r="Q90" s="58" t="str">
        <f aca="false">IF('FINAL-SCORE'!AI91="","",'FINAL-SCORE'!AI91+'FINAL-SCORE'!AD91)</f>
        <v/>
      </c>
      <c r="R90" s="59" t="str">
        <f aca="false">IF('FINAL-SCORE'!AJ91="","",'FINAL-SCORE'!AJ91)</f>
        <v/>
      </c>
      <c r="S90" s="60" t="str">
        <f aca="false">IF('FINAL-SCORE'!AK91="","",'FINAL-SCORE'!AK91)</f>
        <v/>
      </c>
      <c r="T90" s="60" t="str">
        <f aca="false">IF('FINAL-SCORE'!AL91="","",'FINAL-SCORE'!AL91)</f>
        <v/>
      </c>
      <c r="U90" s="60" t="str">
        <f aca="false">IF('FINAL-SCORE'!AM91="","",'FINAL-SCORE'!AM91)</f>
        <v/>
      </c>
      <c r="V90" s="61" t="str">
        <f aca="false">IF('FINAL-SCORE'!AN91="","",'FINAL-SCORE'!AN91)</f>
        <v/>
      </c>
      <c r="W90" s="62" t="str">
        <f aca="false">IF('FINAL-SCORE'!AO91="","",'FINAL-SCORE'!AO91)</f>
        <v/>
      </c>
    </row>
    <row r="91" customFormat="false" ht="12" hidden="false" customHeight="false" outlineLevel="0" collapsed="false">
      <c r="A91" s="1" t="str">
        <f aca="false">IF('FINAL-SCORE'!W92="","",'FINAL-SCORE'!W92)</f>
        <v/>
      </c>
      <c r="B91" s="1" t="str">
        <f aca="false">IF('FINAL-SCORE'!X92="","",'FINAL-SCORE'!X92)</f>
        <v/>
      </c>
      <c r="C91" s="37" t="str">
        <f aca="false">IF(B91="","",IF(VLOOKUP(B91,PLAYER!B:G,2,FALSE())="","",VLOOKUP(B91,PLAYER!B:G,2,FALSE())))</f>
        <v/>
      </c>
      <c r="D91" s="37" t="str">
        <f aca="false">IF(B91="","",IF(VLOOKUP(B91,PLAYER!B:G,3,FALSE())="","",VLOOKUP(B91,PLAYER!B:G,3,FALSE())))</f>
        <v/>
      </c>
      <c r="E91" s="37" t="str">
        <f aca="false">IF(B91="","",IF(VLOOKUP(B91,PLAYER!B:G,4,FALSE())="","",VLOOKUP(B91,PLAYER!B:G,4,FALSE())))</f>
        <v/>
      </c>
      <c r="F91" s="37" t="str">
        <f aca="false">IF(B91="","",IF(VLOOKUP(B91,PLAYER!B:G,5,FALSE())="","",VLOOKUP(B91,PLAYER!B:G,5,FALSE())))</f>
        <v/>
      </c>
      <c r="G91" s="37" t="str">
        <f aca="false">IF(B91="","",IF(VLOOKUP(B91,PLAYER!B:G,6,FALSE())="","",VLOOKUP(B91,PLAYER!B:G,6,FALSE())))</f>
        <v/>
      </c>
      <c r="H91" s="58" t="str">
        <f aca="false">IF('FINAL-SCORE'!Y92="","",'FINAL-SCORE'!Y92)</f>
        <v/>
      </c>
      <c r="I91" s="58" t="str">
        <f aca="false">IF('FINAL-SCORE'!Z92="","",'FINAL-SCORE'!Z92)</f>
        <v/>
      </c>
      <c r="J91" s="58" t="str">
        <f aca="false">IF('FINAL-SCORE'!AA92="","",'FINAL-SCORE'!AA92)</f>
        <v/>
      </c>
      <c r="K91" s="58" t="str">
        <f aca="false">IF('FINAL-SCORE'!AB92="","",'FINAL-SCORE'!AB92)</f>
        <v/>
      </c>
      <c r="L91" s="58" t="str">
        <f aca="false">IF('FINAL-SCORE'!AC92="","",'FINAL-SCORE'!AC92)</f>
        <v/>
      </c>
      <c r="M91" s="58" t="str">
        <f aca="false">IF('FINAL-SCORE'!AE92="","",'FINAL-SCORE'!AE92)</f>
        <v/>
      </c>
      <c r="N91" s="58" t="str">
        <f aca="false">IF('FINAL-SCORE'!AF92="","",'FINAL-SCORE'!AF92)</f>
        <v/>
      </c>
      <c r="O91" s="58" t="str">
        <f aca="false">IF('FINAL-SCORE'!AG92="","",'FINAL-SCORE'!AG92)</f>
        <v/>
      </c>
      <c r="P91" s="58" t="str">
        <f aca="false">IF('FINAL-SCORE'!AH92="","",'FINAL-SCORE'!AH92)</f>
        <v/>
      </c>
      <c r="Q91" s="58" t="str">
        <f aca="false">IF('FINAL-SCORE'!AI92="","",'FINAL-SCORE'!AI92+'FINAL-SCORE'!AD92)</f>
        <v/>
      </c>
      <c r="R91" s="59" t="str">
        <f aca="false">IF('FINAL-SCORE'!AJ92="","",'FINAL-SCORE'!AJ92)</f>
        <v/>
      </c>
      <c r="S91" s="60" t="str">
        <f aca="false">IF('FINAL-SCORE'!AK92="","",'FINAL-SCORE'!AK92)</f>
        <v/>
      </c>
      <c r="T91" s="60" t="str">
        <f aca="false">IF('FINAL-SCORE'!AL92="","",'FINAL-SCORE'!AL92)</f>
        <v/>
      </c>
      <c r="U91" s="60" t="str">
        <f aca="false">IF('FINAL-SCORE'!AM92="","",'FINAL-SCORE'!AM92)</f>
        <v/>
      </c>
      <c r="V91" s="61" t="str">
        <f aca="false">IF('FINAL-SCORE'!AN92="","",'FINAL-SCORE'!AN92)</f>
        <v/>
      </c>
      <c r="W91" s="62" t="str">
        <f aca="false">IF('FINAL-SCORE'!AO92="","",'FINAL-SCORE'!AO92)</f>
        <v/>
      </c>
    </row>
    <row r="92" customFormat="false" ht="12" hidden="false" customHeight="false" outlineLevel="0" collapsed="false">
      <c r="A92" s="1" t="str">
        <f aca="false">IF('FINAL-SCORE'!W93="","",'FINAL-SCORE'!W93)</f>
        <v/>
      </c>
      <c r="B92" s="1" t="str">
        <f aca="false">IF('FINAL-SCORE'!X93="","",'FINAL-SCORE'!X93)</f>
        <v/>
      </c>
      <c r="C92" s="37" t="str">
        <f aca="false">IF(B92="","",IF(VLOOKUP(B92,PLAYER!B:G,2,FALSE())="","",VLOOKUP(B92,PLAYER!B:G,2,FALSE())))</f>
        <v/>
      </c>
      <c r="D92" s="37" t="str">
        <f aca="false">IF(B92="","",IF(VLOOKUP(B92,PLAYER!B:G,3,FALSE())="","",VLOOKUP(B92,PLAYER!B:G,3,FALSE())))</f>
        <v/>
      </c>
      <c r="E92" s="37" t="str">
        <f aca="false">IF(B92="","",IF(VLOOKUP(B92,PLAYER!B:G,4,FALSE())="","",VLOOKUP(B92,PLAYER!B:G,4,FALSE())))</f>
        <v/>
      </c>
      <c r="F92" s="37" t="str">
        <f aca="false">IF(B92="","",IF(VLOOKUP(B92,PLAYER!B:G,5,FALSE())="","",VLOOKUP(B92,PLAYER!B:G,5,FALSE())))</f>
        <v/>
      </c>
      <c r="G92" s="37" t="str">
        <f aca="false">IF(B92="","",IF(VLOOKUP(B92,PLAYER!B:G,6,FALSE())="","",VLOOKUP(B92,PLAYER!B:G,6,FALSE())))</f>
        <v/>
      </c>
      <c r="H92" s="58" t="str">
        <f aca="false">IF('FINAL-SCORE'!Y93="","",'FINAL-SCORE'!Y93)</f>
        <v/>
      </c>
      <c r="I92" s="58" t="str">
        <f aca="false">IF('FINAL-SCORE'!Z93="","",'FINAL-SCORE'!Z93)</f>
        <v/>
      </c>
      <c r="J92" s="58" t="str">
        <f aca="false">IF('FINAL-SCORE'!AA93="","",'FINAL-SCORE'!AA93)</f>
        <v/>
      </c>
      <c r="K92" s="58" t="str">
        <f aca="false">IF('FINAL-SCORE'!AB93="","",'FINAL-SCORE'!AB93)</f>
        <v/>
      </c>
      <c r="L92" s="58" t="str">
        <f aca="false">IF('FINAL-SCORE'!AC93="","",'FINAL-SCORE'!AC93)</f>
        <v/>
      </c>
      <c r="M92" s="58" t="str">
        <f aca="false">IF('FINAL-SCORE'!AE93="","",'FINAL-SCORE'!AE93)</f>
        <v/>
      </c>
      <c r="N92" s="58" t="str">
        <f aca="false">IF('FINAL-SCORE'!AF93="","",'FINAL-SCORE'!AF93)</f>
        <v/>
      </c>
      <c r="O92" s="58" t="str">
        <f aca="false">IF('FINAL-SCORE'!AG93="","",'FINAL-SCORE'!AG93)</f>
        <v/>
      </c>
      <c r="P92" s="58" t="str">
        <f aca="false">IF('FINAL-SCORE'!AH93="","",'FINAL-SCORE'!AH93)</f>
        <v/>
      </c>
      <c r="Q92" s="58" t="str">
        <f aca="false">IF('FINAL-SCORE'!AI93="","",'FINAL-SCORE'!AI93+'FINAL-SCORE'!AD93)</f>
        <v/>
      </c>
      <c r="R92" s="59" t="str">
        <f aca="false">IF('FINAL-SCORE'!AJ93="","",'FINAL-SCORE'!AJ93)</f>
        <v/>
      </c>
      <c r="S92" s="60" t="str">
        <f aca="false">IF('FINAL-SCORE'!AK93="","",'FINAL-SCORE'!AK93)</f>
        <v/>
      </c>
      <c r="T92" s="60" t="str">
        <f aca="false">IF('FINAL-SCORE'!AL93="","",'FINAL-SCORE'!AL93)</f>
        <v/>
      </c>
      <c r="U92" s="60" t="str">
        <f aca="false">IF('FINAL-SCORE'!AM93="","",'FINAL-SCORE'!AM93)</f>
        <v/>
      </c>
      <c r="V92" s="61" t="str">
        <f aca="false">IF('FINAL-SCORE'!AN93="","",'FINAL-SCORE'!AN93)</f>
        <v/>
      </c>
      <c r="W92" s="62" t="str">
        <f aca="false">IF('FINAL-SCORE'!AO93="","",'FINAL-SCORE'!AO93)</f>
        <v/>
      </c>
    </row>
    <row r="93" customFormat="false" ht="12" hidden="false" customHeight="false" outlineLevel="0" collapsed="false">
      <c r="A93" s="1" t="str">
        <f aca="false">IF('FINAL-SCORE'!W94="","",'FINAL-SCORE'!W94)</f>
        <v/>
      </c>
      <c r="B93" s="1" t="str">
        <f aca="false">IF('FINAL-SCORE'!X94="","",'FINAL-SCORE'!X94)</f>
        <v/>
      </c>
      <c r="C93" s="37" t="str">
        <f aca="false">IF(B93="","",IF(VLOOKUP(B93,PLAYER!B:G,2,FALSE())="","",VLOOKUP(B93,PLAYER!B:G,2,FALSE())))</f>
        <v/>
      </c>
      <c r="D93" s="37" t="str">
        <f aca="false">IF(B93="","",IF(VLOOKUP(B93,PLAYER!B:G,3,FALSE())="","",VLOOKUP(B93,PLAYER!B:G,3,FALSE())))</f>
        <v/>
      </c>
      <c r="E93" s="37" t="str">
        <f aca="false">IF(B93="","",IF(VLOOKUP(B93,PLAYER!B:G,4,FALSE())="","",VLOOKUP(B93,PLAYER!B:G,4,FALSE())))</f>
        <v/>
      </c>
      <c r="F93" s="37" t="str">
        <f aca="false">IF(B93="","",IF(VLOOKUP(B93,PLAYER!B:G,5,FALSE())="","",VLOOKUP(B93,PLAYER!B:G,5,FALSE())))</f>
        <v/>
      </c>
      <c r="G93" s="37" t="str">
        <f aca="false">IF(B93="","",IF(VLOOKUP(B93,PLAYER!B:G,6,FALSE())="","",VLOOKUP(B93,PLAYER!B:G,6,FALSE())))</f>
        <v/>
      </c>
      <c r="H93" s="58" t="str">
        <f aca="false">IF('FINAL-SCORE'!Y94="","",'FINAL-SCORE'!Y94)</f>
        <v/>
      </c>
      <c r="I93" s="58" t="str">
        <f aca="false">IF('FINAL-SCORE'!Z94="","",'FINAL-SCORE'!Z94)</f>
        <v/>
      </c>
      <c r="J93" s="58" t="str">
        <f aca="false">IF('FINAL-SCORE'!AA94="","",'FINAL-SCORE'!AA94)</f>
        <v/>
      </c>
      <c r="K93" s="58" t="str">
        <f aca="false">IF('FINAL-SCORE'!AB94="","",'FINAL-SCORE'!AB94)</f>
        <v/>
      </c>
      <c r="L93" s="58" t="str">
        <f aca="false">IF('FINAL-SCORE'!AC94="","",'FINAL-SCORE'!AC94)</f>
        <v/>
      </c>
      <c r="M93" s="58" t="str">
        <f aca="false">IF('FINAL-SCORE'!AE94="","",'FINAL-SCORE'!AE94)</f>
        <v/>
      </c>
      <c r="N93" s="58" t="str">
        <f aca="false">IF('FINAL-SCORE'!AF94="","",'FINAL-SCORE'!AF94)</f>
        <v/>
      </c>
      <c r="O93" s="58" t="str">
        <f aca="false">IF('FINAL-SCORE'!AG94="","",'FINAL-SCORE'!AG94)</f>
        <v/>
      </c>
      <c r="P93" s="58" t="str">
        <f aca="false">IF('FINAL-SCORE'!AH94="","",'FINAL-SCORE'!AH94)</f>
        <v/>
      </c>
      <c r="Q93" s="58" t="str">
        <f aca="false">IF('FINAL-SCORE'!AI94="","",'FINAL-SCORE'!AI94+'FINAL-SCORE'!AD94)</f>
        <v/>
      </c>
      <c r="R93" s="59" t="str">
        <f aca="false">IF('FINAL-SCORE'!AJ94="","",'FINAL-SCORE'!AJ94)</f>
        <v/>
      </c>
      <c r="S93" s="60" t="str">
        <f aca="false">IF('FINAL-SCORE'!AK94="","",'FINAL-SCORE'!AK94)</f>
        <v/>
      </c>
      <c r="T93" s="60" t="str">
        <f aca="false">IF('FINAL-SCORE'!AL94="","",'FINAL-SCORE'!AL94)</f>
        <v/>
      </c>
      <c r="U93" s="60" t="str">
        <f aca="false">IF('FINAL-SCORE'!AM94="","",'FINAL-SCORE'!AM94)</f>
        <v/>
      </c>
      <c r="V93" s="61" t="str">
        <f aca="false">IF('FINAL-SCORE'!AN94="","",'FINAL-SCORE'!AN94)</f>
        <v/>
      </c>
      <c r="W93" s="62" t="str">
        <f aca="false">IF('FINAL-SCORE'!AO94="","",'FINAL-SCORE'!AO94)</f>
        <v/>
      </c>
    </row>
    <row r="94" customFormat="false" ht="12" hidden="false" customHeight="false" outlineLevel="0" collapsed="false">
      <c r="A94" s="1" t="str">
        <f aca="false">IF('FINAL-SCORE'!W95="","",'FINAL-SCORE'!W95)</f>
        <v/>
      </c>
      <c r="B94" s="1" t="str">
        <f aca="false">IF('FINAL-SCORE'!X95="","",'FINAL-SCORE'!X95)</f>
        <v/>
      </c>
      <c r="C94" s="37" t="str">
        <f aca="false">IF(B94="","",IF(VLOOKUP(B94,PLAYER!B:G,2,FALSE())="","",VLOOKUP(B94,PLAYER!B:G,2,FALSE())))</f>
        <v/>
      </c>
      <c r="D94" s="37" t="str">
        <f aca="false">IF(B94="","",IF(VLOOKUP(B94,PLAYER!B:G,3,FALSE())="","",VLOOKUP(B94,PLAYER!B:G,3,FALSE())))</f>
        <v/>
      </c>
      <c r="E94" s="37" t="str">
        <f aca="false">IF(B94="","",IF(VLOOKUP(B94,PLAYER!B:G,4,FALSE())="","",VLOOKUP(B94,PLAYER!B:G,4,FALSE())))</f>
        <v/>
      </c>
      <c r="F94" s="37" t="str">
        <f aca="false">IF(B94="","",IF(VLOOKUP(B94,PLAYER!B:G,5,FALSE())="","",VLOOKUP(B94,PLAYER!B:G,5,FALSE())))</f>
        <v/>
      </c>
      <c r="G94" s="37" t="str">
        <f aca="false">IF(B94="","",IF(VLOOKUP(B94,PLAYER!B:G,6,FALSE())="","",VLOOKUP(B94,PLAYER!B:G,6,FALSE())))</f>
        <v/>
      </c>
      <c r="H94" s="58" t="str">
        <f aca="false">IF('FINAL-SCORE'!Y95="","",'FINAL-SCORE'!Y95)</f>
        <v/>
      </c>
      <c r="I94" s="58" t="str">
        <f aca="false">IF('FINAL-SCORE'!Z95="","",'FINAL-SCORE'!Z95)</f>
        <v/>
      </c>
      <c r="J94" s="58" t="str">
        <f aca="false">IF('FINAL-SCORE'!AA95="","",'FINAL-SCORE'!AA95)</f>
        <v/>
      </c>
      <c r="K94" s="58" t="str">
        <f aca="false">IF('FINAL-SCORE'!AB95="","",'FINAL-SCORE'!AB95)</f>
        <v/>
      </c>
      <c r="L94" s="58" t="str">
        <f aca="false">IF('FINAL-SCORE'!AC95="","",'FINAL-SCORE'!AC95)</f>
        <v/>
      </c>
      <c r="M94" s="58" t="str">
        <f aca="false">IF('FINAL-SCORE'!AE95="","",'FINAL-SCORE'!AE95)</f>
        <v/>
      </c>
      <c r="N94" s="58" t="str">
        <f aca="false">IF('FINAL-SCORE'!AF95="","",'FINAL-SCORE'!AF95)</f>
        <v/>
      </c>
      <c r="O94" s="58" t="str">
        <f aca="false">IF('FINAL-SCORE'!AG95="","",'FINAL-SCORE'!AG95)</f>
        <v/>
      </c>
      <c r="P94" s="58" t="str">
        <f aca="false">IF('FINAL-SCORE'!AH95="","",'FINAL-SCORE'!AH95)</f>
        <v/>
      </c>
      <c r="Q94" s="58" t="str">
        <f aca="false">IF('FINAL-SCORE'!AI95="","",'FINAL-SCORE'!AI95+'FINAL-SCORE'!AD95)</f>
        <v/>
      </c>
      <c r="R94" s="59" t="str">
        <f aca="false">IF('FINAL-SCORE'!AJ95="","",'FINAL-SCORE'!AJ95)</f>
        <v/>
      </c>
      <c r="S94" s="60" t="str">
        <f aca="false">IF('FINAL-SCORE'!AK95="","",'FINAL-SCORE'!AK95)</f>
        <v/>
      </c>
      <c r="T94" s="60" t="str">
        <f aca="false">IF('FINAL-SCORE'!AL95="","",'FINAL-SCORE'!AL95)</f>
        <v/>
      </c>
      <c r="U94" s="60" t="str">
        <f aca="false">IF('FINAL-SCORE'!AM95="","",'FINAL-SCORE'!AM95)</f>
        <v/>
      </c>
      <c r="V94" s="61" t="str">
        <f aca="false">IF('FINAL-SCORE'!AN95="","",'FINAL-SCORE'!AN95)</f>
        <v/>
      </c>
      <c r="W94" s="62" t="str">
        <f aca="false">IF('FINAL-SCORE'!AO95="","",'FINAL-SCORE'!AO95)</f>
        <v/>
      </c>
    </row>
    <row r="95" customFormat="false" ht="12" hidden="false" customHeight="false" outlineLevel="0" collapsed="false">
      <c r="A95" s="1" t="str">
        <f aca="false">IF('FINAL-SCORE'!W96="","",'FINAL-SCORE'!W96)</f>
        <v/>
      </c>
      <c r="B95" s="1" t="str">
        <f aca="false">IF('FINAL-SCORE'!X96="","",'FINAL-SCORE'!X96)</f>
        <v/>
      </c>
      <c r="C95" s="37" t="str">
        <f aca="false">IF(B95="","",IF(VLOOKUP(B95,PLAYER!B:G,2,FALSE())="","",VLOOKUP(B95,PLAYER!B:G,2,FALSE())))</f>
        <v/>
      </c>
      <c r="D95" s="37" t="str">
        <f aca="false">IF(B95="","",IF(VLOOKUP(B95,PLAYER!B:G,3,FALSE())="","",VLOOKUP(B95,PLAYER!B:G,3,FALSE())))</f>
        <v/>
      </c>
      <c r="E95" s="37" t="str">
        <f aca="false">IF(B95="","",IF(VLOOKUP(B95,PLAYER!B:G,4,FALSE())="","",VLOOKUP(B95,PLAYER!B:G,4,FALSE())))</f>
        <v/>
      </c>
      <c r="F95" s="37" t="str">
        <f aca="false">IF(B95="","",IF(VLOOKUP(B95,PLAYER!B:G,5,FALSE())="","",VLOOKUP(B95,PLAYER!B:G,5,FALSE())))</f>
        <v/>
      </c>
      <c r="G95" s="37" t="str">
        <f aca="false">IF(B95="","",IF(VLOOKUP(B95,PLAYER!B:G,6,FALSE())="","",VLOOKUP(B95,PLAYER!B:G,6,FALSE())))</f>
        <v/>
      </c>
      <c r="H95" s="58" t="str">
        <f aca="false">IF('FINAL-SCORE'!Y96="","",'FINAL-SCORE'!Y96)</f>
        <v/>
      </c>
      <c r="I95" s="58" t="str">
        <f aca="false">IF('FINAL-SCORE'!Z96="","",'FINAL-SCORE'!Z96)</f>
        <v/>
      </c>
      <c r="J95" s="58" t="str">
        <f aca="false">IF('FINAL-SCORE'!AA96="","",'FINAL-SCORE'!AA96)</f>
        <v/>
      </c>
      <c r="K95" s="58" t="str">
        <f aca="false">IF('FINAL-SCORE'!AB96="","",'FINAL-SCORE'!AB96)</f>
        <v/>
      </c>
      <c r="L95" s="58" t="str">
        <f aca="false">IF('FINAL-SCORE'!AC96="","",'FINAL-SCORE'!AC96)</f>
        <v/>
      </c>
      <c r="M95" s="58" t="str">
        <f aca="false">IF('FINAL-SCORE'!AE96="","",'FINAL-SCORE'!AE96)</f>
        <v/>
      </c>
      <c r="N95" s="58" t="str">
        <f aca="false">IF('FINAL-SCORE'!AF96="","",'FINAL-SCORE'!AF96)</f>
        <v/>
      </c>
      <c r="O95" s="58" t="str">
        <f aca="false">IF('FINAL-SCORE'!AG96="","",'FINAL-SCORE'!AG96)</f>
        <v/>
      </c>
      <c r="P95" s="58" t="str">
        <f aca="false">IF('FINAL-SCORE'!AH96="","",'FINAL-SCORE'!AH96)</f>
        <v/>
      </c>
      <c r="Q95" s="58" t="str">
        <f aca="false">IF('FINAL-SCORE'!AI96="","",'FINAL-SCORE'!AI96+'FINAL-SCORE'!AD96)</f>
        <v/>
      </c>
      <c r="R95" s="59" t="str">
        <f aca="false">IF('FINAL-SCORE'!AJ96="","",'FINAL-SCORE'!AJ96)</f>
        <v/>
      </c>
      <c r="S95" s="60" t="str">
        <f aca="false">IF('FINAL-SCORE'!AK96="","",'FINAL-SCORE'!AK96)</f>
        <v/>
      </c>
      <c r="T95" s="60" t="str">
        <f aca="false">IF('FINAL-SCORE'!AL96="","",'FINAL-SCORE'!AL96)</f>
        <v/>
      </c>
      <c r="U95" s="60" t="str">
        <f aca="false">IF('FINAL-SCORE'!AM96="","",'FINAL-SCORE'!AM96)</f>
        <v/>
      </c>
      <c r="V95" s="61" t="str">
        <f aca="false">IF('FINAL-SCORE'!AN96="","",'FINAL-SCORE'!AN96)</f>
        <v/>
      </c>
      <c r="W95" s="62" t="str">
        <f aca="false">IF('FINAL-SCORE'!AO96="","",'FINAL-SCORE'!AO96)</f>
        <v/>
      </c>
    </row>
    <row r="96" customFormat="false" ht="12" hidden="false" customHeight="false" outlineLevel="0" collapsed="false">
      <c r="A96" s="1" t="str">
        <f aca="false">IF('FINAL-SCORE'!W97="","",'FINAL-SCORE'!W97)</f>
        <v/>
      </c>
      <c r="B96" s="1" t="str">
        <f aca="false">IF('FINAL-SCORE'!X97="","",'FINAL-SCORE'!X97)</f>
        <v/>
      </c>
      <c r="C96" s="37" t="str">
        <f aca="false">IF(B96="","",IF(VLOOKUP(B96,PLAYER!B:G,2,FALSE())="","",VLOOKUP(B96,PLAYER!B:G,2,FALSE())))</f>
        <v/>
      </c>
      <c r="D96" s="37" t="str">
        <f aca="false">IF(B96="","",IF(VLOOKUP(B96,PLAYER!B:G,3,FALSE())="","",VLOOKUP(B96,PLAYER!B:G,3,FALSE())))</f>
        <v/>
      </c>
      <c r="E96" s="37" t="str">
        <f aca="false">IF(B96="","",IF(VLOOKUP(B96,PLAYER!B:G,4,FALSE())="","",VLOOKUP(B96,PLAYER!B:G,4,FALSE())))</f>
        <v/>
      </c>
      <c r="F96" s="37" t="str">
        <f aca="false">IF(B96="","",IF(VLOOKUP(B96,PLAYER!B:G,5,FALSE())="","",VLOOKUP(B96,PLAYER!B:G,5,FALSE())))</f>
        <v/>
      </c>
      <c r="G96" s="37" t="str">
        <f aca="false">IF(B96="","",IF(VLOOKUP(B96,PLAYER!B:G,6,FALSE())="","",VLOOKUP(B96,PLAYER!B:G,6,FALSE())))</f>
        <v/>
      </c>
      <c r="H96" s="58" t="str">
        <f aca="false">IF('FINAL-SCORE'!Y97="","",'FINAL-SCORE'!Y97)</f>
        <v/>
      </c>
      <c r="I96" s="58" t="str">
        <f aca="false">IF('FINAL-SCORE'!Z97="","",'FINAL-SCORE'!Z97)</f>
        <v/>
      </c>
      <c r="J96" s="58" t="str">
        <f aca="false">IF('FINAL-SCORE'!AA97="","",'FINAL-SCORE'!AA97)</f>
        <v/>
      </c>
      <c r="K96" s="58" t="str">
        <f aca="false">IF('FINAL-SCORE'!AB97="","",'FINAL-SCORE'!AB97)</f>
        <v/>
      </c>
      <c r="L96" s="58" t="str">
        <f aca="false">IF('FINAL-SCORE'!AC97="","",'FINAL-SCORE'!AC97)</f>
        <v/>
      </c>
      <c r="M96" s="58" t="str">
        <f aca="false">IF('FINAL-SCORE'!AE97="","",'FINAL-SCORE'!AE97)</f>
        <v/>
      </c>
      <c r="N96" s="58" t="str">
        <f aca="false">IF('FINAL-SCORE'!AF97="","",'FINAL-SCORE'!AF97)</f>
        <v/>
      </c>
      <c r="O96" s="58" t="str">
        <f aca="false">IF('FINAL-SCORE'!AG97="","",'FINAL-SCORE'!AG97)</f>
        <v/>
      </c>
      <c r="P96" s="58" t="str">
        <f aca="false">IF('FINAL-SCORE'!AH97="","",'FINAL-SCORE'!AH97)</f>
        <v/>
      </c>
      <c r="Q96" s="58" t="str">
        <f aca="false">IF('FINAL-SCORE'!AI97="","",'FINAL-SCORE'!AI97+'FINAL-SCORE'!AD97)</f>
        <v/>
      </c>
      <c r="R96" s="59" t="str">
        <f aca="false">IF('FINAL-SCORE'!AJ97="","",'FINAL-SCORE'!AJ97)</f>
        <v/>
      </c>
      <c r="S96" s="60" t="str">
        <f aca="false">IF('FINAL-SCORE'!AK97="","",'FINAL-SCORE'!AK97)</f>
        <v/>
      </c>
      <c r="T96" s="60" t="str">
        <f aca="false">IF('FINAL-SCORE'!AL97="","",'FINAL-SCORE'!AL97)</f>
        <v/>
      </c>
      <c r="U96" s="60" t="str">
        <f aca="false">IF('FINAL-SCORE'!AM97="","",'FINAL-SCORE'!AM97)</f>
        <v/>
      </c>
      <c r="V96" s="61" t="str">
        <f aca="false">IF('FINAL-SCORE'!AN97="","",'FINAL-SCORE'!AN97)</f>
        <v/>
      </c>
      <c r="W96" s="62" t="str">
        <f aca="false">IF('FINAL-SCORE'!AO97="","",'FINAL-SCORE'!AO97)</f>
        <v/>
      </c>
    </row>
    <row r="97" customFormat="false" ht="12" hidden="false" customHeight="false" outlineLevel="0" collapsed="false">
      <c r="A97" s="1" t="str">
        <f aca="false">IF('FINAL-SCORE'!W98="","",'FINAL-SCORE'!W98)</f>
        <v/>
      </c>
      <c r="B97" s="1" t="str">
        <f aca="false">IF('FINAL-SCORE'!X98="","",'FINAL-SCORE'!X98)</f>
        <v/>
      </c>
      <c r="C97" s="37" t="str">
        <f aca="false">IF(B97="","",IF(VLOOKUP(B97,PLAYER!B:G,2,FALSE())="","",VLOOKUP(B97,PLAYER!B:G,2,FALSE())))</f>
        <v/>
      </c>
      <c r="D97" s="37" t="str">
        <f aca="false">IF(B97="","",IF(VLOOKUP(B97,PLAYER!B:G,3,FALSE())="","",VLOOKUP(B97,PLAYER!B:G,3,FALSE())))</f>
        <v/>
      </c>
      <c r="E97" s="37" t="str">
        <f aca="false">IF(B97="","",IF(VLOOKUP(B97,PLAYER!B:G,4,FALSE())="","",VLOOKUP(B97,PLAYER!B:G,4,FALSE())))</f>
        <v/>
      </c>
      <c r="F97" s="37" t="str">
        <f aca="false">IF(B97="","",IF(VLOOKUP(B97,PLAYER!B:G,5,FALSE())="","",VLOOKUP(B97,PLAYER!B:G,5,FALSE())))</f>
        <v/>
      </c>
      <c r="G97" s="37" t="str">
        <f aca="false">IF(B97="","",IF(VLOOKUP(B97,PLAYER!B:G,6,FALSE())="","",VLOOKUP(B97,PLAYER!B:G,6,FALSE())))</f>
        <v/>
      </c>
      <c r="H97" s="58" t="str">
        <f aca="false">IF('FINAL-SCORE'!Y98="","",'FINAL-SCORE'!Y98)</f>
        <v/>
      </c>
      <c r="I97" s="58" t="str">
        <f aca="false">IF('FINAL-SCORE'!Z98="","",'FINAL-SCORE'!Z98)</f>
        <v/>
      </c>
      <c r="J97" s="58" t="str">
        <f aca="false">IF('FINAL-SCORE'!AA98="","",'FINAL-SCORE'!AA98)</f>
        <v/>
      </c>
      <c r="K97" s="58" t="str">
        <f aca="false">IF('FINAL-SCORE'!AB98="","",'FINAL-SCORE'!AB98)</f>
        <v/>
      </c>
      <c r="L97" s="58" t="str">
        <f aca="false">IF('FINAL-SCORE'!AC98="","",'FINAL-SCORE'!AC98)</f>
        <v/>
      </c>
      <c r="M97" s="58" t="str">
        <f aca="false">IF('FINAL-SCORE'!AE98="","",'FINAL-SCORE'!AE98)</f>
        <v/>
      </c>
      <c r="N97" s="58" t="str">
        <f aca="false">IF('FINAL-SCORE'!AF98="","",'FINAL-SCORE'!AF98)</f>
        <v/>
      </c>
      <c r="O97" s="58" t="str">
        <f aca="false">IF('FINAL-SCORE'!AG98="","",'FINAL-SCORE'!AG98)</f>
        <v/>
      </c>
      <c r="P97" s="58" t="str">
        <f aca="false">IF('FINAL-SCORE'!AH98="","",'FINAL-SCORE'!AH98)</f>
        <v/>
      </c>
      <c r="Q97" s="58" t="str">
        <f aca="false">IF('FINAL-SCORE'!AI98="","",'FINAL-SCORE'!AI98+'FINAL-SCORE'!AD98)</f>
        <v/>
      </c>
      <c r="R97" s="59" t="str">
        <f aca="false">IF('FINAL-SCORE'!AJ98="","",'FINAL-SCORE'!AJ98)</f>
        <v/>
      </c>
      <c r="S97" s="60" t="str">
        <f aca="false">IF('FINAL-SCORE'!AK98="","",'FINAL-SCORE'!AK98)</f>
        <v/>
      </c>
      <c r="T97" s="60" t="str">
        <f aca="false">IF('FINAL-SCORE'!AL98="","",'FINAL-SCORE'!AL98)</f>
        <v/>
      </c>
      <c r="U97" s="60" t="str">
        <f aca="false">IF('FINAL-SCORE'!AM98="","",'FINAL-SCORE'!AM98)</f>
        <v/>
      </c>
      <c r="V97" s="61" t="str">
        <f aca="false">IF('FINAL-SCORE'!AN98="","",'FINAL-SCORE'!AN98)</f>
        <v/>
      </c>
      <c r="W97" s="62" t="str">
        <f aca="false">IF('FINAL-SCORE'!AO98="","",'FINAL-SCORE'!AO98)</f>
        <v/>
      </c>
    </row>
    <row r="98" customFormat="false" ht="12" hidden="false" customHeight="false" outlineLevel="0" collapsed="false">
      <c r="A98" s="1" t="str">
        <f aca="false">IF('FINAL-SCORE'!W99="","",'FINAL-SCORE'!W99)</f>
        <v/>
      </c>
      <c r="B98" s="1" t="str">
        <f aca="false">IF('FINAL-SCORE'!X99="","",'FINAL-SCORE'!X99)</f>
        <v/>
      </c>
      <c r="C98" s="37" t="str">
        <f aca="false">IF(B98="","",IF(VLOOKUP(B98,PLAYER!B:G,2,FALSE())="","",VLOOKUP(B98,PLAYER!B:G,2,FALSE())))</f>
        <v/>
      </c>
      <c r="D98" s="37" t="str">
        <f aca="false">IF(B98="","",IF(VLOOKUP(B98,PLAYER!B:G,3,FALSE())="","",VLOOKUP(B98,PLAYER!B:G,3,FALSE())))</f>
        <v/>
      </c>
      <c r="E98" s="37" t="str">
        <f aca="false">IF(B98="","",IF(VLOOKUP(B98,PLAYER!B:G,4,FALSE())="","",VLOOKUP(B98,PLAYER!B:G,4,FALSE())))</f>
        <v/>
      </c>
      <c r="F98" s="37" t="str">
        <f aca="false">IF(B98="","",IF(VLOOKUP(B98,PLAYER!B:G,5,FALSE())="","",VLOOKUP(B98,PLAYER!B:G,5,FALSE())))</f>
        <v/>
      </c>
      <c r="G98" s="37" t="str">
        <f aca="false">IF(B98="","",IF(VLOOKUP(B98,PLAYER!B:G,6,FALSE())="","",VLOOKUP(B98,PLAYER!B:G,6,FALSE())))</f>
        <v/>
      </c>
      <c r="H98" s="58" t="str">
        <f aca="false">IF('FINAL-SCORE'!Y99="","",'FINAL-SCORE'!Y99)</f>
        <v/>
      </c>
      <c r="I98" s="58" t="str">
        <f aca="false">IF('FINAL-SCORE'!Z99="","",'FINAL-SCORE'!Z99)</f>
        <v/>
      </c>
      <c r="J98" s="58" t="str">
        <f aca="false">IF('FINAL-SCORE'!AA99="","",'FINAL-SCORE'!AA99)</f>
        <v/>
      </c>
      <c r="K98" s="58" t="str">
        <f aca="false">IF('FINAL-SCORE'!AB99="","",'FINAL-SCORE'!AB99)</f>
        <v/>
      </c>
      <c r="L98" s="58" t="str">
        <f aca="false">IF('FINAL-SCORE'!AC99="","",'FINAL-SCORE'!AC99)</f>
        <v/>
      </c>
      <c r="M98" s="58" t="str">
        <f aca="false">IF('FINAL-SCORE'!AE99="","",'FINAL-SCORE'!AE99)</f>
        <v/>
      </c>
      <c r="N98" s="58" t="str">
        <f aca="false">IF('FINAL-SCORE'!AF99="","",'FINAL-SCORE'!AF99)</f>
        <v/>
      </c>
      <c r="O98" s="58" t="str">
        <f aca="false">IF('FINAL-SCORE'!AG99="","",'FINAL-SCORE'!AG99)</f>
        <v/>
      </c>
      <c r="P98" s="58" t="str">
        <f aca="false">IF('FINAL-SCORE'!AH99="","",'FINAL-SCORE'!AH99)</f>
        <v/>
      </c>
      <c r="Q98" s="58" t="str">
        <f aca="false">IF('FINAL-SCORE'!AI99="","",'FINAL-SCORE'!AI99+'FINAL-SCORE'!AD99)</f>
        <v/>
      </c>
      <c r="R98" s="59" t="str">
        <f aca="false">IF('FINAL-SCORE'!AJ99="","",'FINAL-SCORE'!AJ99)</f>
        <v/>
      </c>
      <c r="S98" s="60" t="str">
        <f aca="false">IF('FINAL-SCORE'!AK99="","",'FINAL-SCORE'!AK99)</f>
        <v/>
      </c>
      <c r="T98" s="60" t="str">
        <f aca="false">IF('FINAL-SCORE'!AL99="","",'FINAL-SCORE'!AL99)</f>
        <v/>
      </c>
      <c r="U98" s="60" t="str">
        <f aca="false">IF('FINAL-SCORE'!AM99="","",'FINAL-SCORE'!AM99)</f>
        <v/>
      </c>
      <c r="V98" s="61" t="str">
        <f aca="false">IF('FINAL-SCORE'!AN99="","",'FINAL-SCORE'!AN99)</f>
        <v/>
      </c>
      <c r="W98" s="62" t="str">
        <f aca="false">IF('FINAL-SCORE'!AO99="","",'FINAL-SCORE'!AO99)</f>
        <v/>
      </c>
    </row>
    <row r="99" customFormat="false" ht="12" hidden="false" customHeight="false" outlineLevel="0" collapsed="false">
      <c r="A99" s="1" t="str">
        <f aca="false">IF('FINAL-SCORE'!W100="","",'FINAL-SCORE'!W100)</f>
        <v/>
      </c>
      <c r="B99" s="1" t="str">
        <f aca="false">IF('FINAL-SCORE'!X100="","",'FINAL-SCORE'!X100)</f>
        <v/>
      </c>
      <c r="C99" s="37" t="str">
        <f aca="false">IF(B99="","",IF(VLOOKUP(B99,PLAYER!B:G,2,FALSE())="","",VLOOKUP(B99,PLAYER!B:G,2,FALSE())))</f>
        <v/>
      </c>
      <c r="D99" s="37" t="str">
        <f aca="false">IF(B99="","",IF(VLOOKUP(B99,PLAYER!B:G,3,FALSE())="","",VLOOKUP(B99,PLAYER!B:G,3,FALSE())))</f>
        <v/>
      </c>
      <c r="E99" s="37" t="str">
        <f aca="false">IF(B99="","",IF(VLOOKUP(B99,PLAYER!B:G,4,FALSE())="","",VLOOKUP(B99,PLAYER!B:G,4,FALSE())))</f>
        <v/>
      </c>
      <c r="F99" s="37" t="str">
        <f aca="false">IF(B99="","",IF(VLOOKUP(B99,PLAYER!B:G,5,FALSE())="","",VLOOKUP(B99,PLAYER!B:G,5,FALSE())))</f>
        <v/>
      </c>
      <c r="G99" s="37" t="str">
        <f aca="false">IF(B99="","",IF(VLOOKUP(B99,PLAYER!B:G,6,FALSE())="","",VLOOKUP(B99,PLAYER!B:G,6,FALSE())))</f>
        <v/>
      </c>
      <c r="H99" s="58" t="str">
        <f aca="false">IF('FINAL-SCORE'!Y100="","",'FINAL-SCORE'!Y100)</f>
        <v/>
      </c>
      <c r="I99" s="58" t="str">
        <f aca="false">IF('FINAL-SCORE'!Z100="","",'FINAL-SCORE'!Z100)</f>
        <v/>
      </c>
      <c r="J99" s="58" t="str">
        <f aca="false">IF('FINAL-SCORE'!AA100="","",'FINAL-SCORE'!AA100)</f>
        <v/>
      </c>
      <c r="K99" s="58" t="str">
        <f aca="false">IF('FINAL-SCORE'!AB100="","",'FINAL-SCORE'!AB100)</f>
        <v/>
      </c>
      <c r="L99" s="58" t="str">
        <f aca="false">IF('FINAL-SCORE'!AC100="","",'FINAL-SCORE'!AC100)</f>
        <v/>
      </c>
      <c r="M99" s="58" t="str">
        <f aca="false">IF('FINAL-SCORE'!AE100="","",'FINAL-SCORE'!AE100)</f>
        <v/>
      </c>
      <c r="N99" s="58" t="str">
        <f aca="false">IF('FINAL-SCORE'!AF100="","",'FINAL-SCORE'!AF100)</f>
        <v/>
      </c>
      <c r="O99" s="58" t="str">
        <f aca="false">IF('FINAL-SCORE'!AG100="","",'FINAL-SCORE'!AG100)</f>
        <v/>
      </c>
      <c r="P99" s="58" t="str">
        <f aca="false">IF('FINAL-SCORE'!AH100="","",'FINAL-SCORE'!AH100)</f>
        <v/>
      </c>
      <c r="Q99" s="58" t="str">
        <f aca="false">IF('FINAL-SCORE'!AI100="","",'FINAL-SCORE'!AI100+'FINAL-SCORE'!AD100)</f>
        <v/>
      </c>
      <c r="R99" s="59" t="str">
        <f aca="false">IF('FINAL-SCORE'!AJ100="","",'FINAL-SCORE'!AJ100)</f>
        <v/>
      </c>
      <c r="S99" s="60" t="str">
        <f aca="false">IF('FINAL-SCORE'!AK100="","",'FINAL-SCORE'!AK100)</f>
        <v/>
      </c>
      <c r="T99" s="60" t="str">
        <f aca="false">IF('FINAL-SCORE'!AL100="","",'FINAL-SCORE'!AL100)</f>
        <v/>
      </c>
      <c r="U99" s="60" t="str">
        <f aca="false">IF('FINAL-SCORE'!AM100="","",'FINAL-SCORE'!AM100)</f>
        <v/>
      </c>
      <c r="V99" s="61" t="str">
        <f aca="false">IF('FINAL-SCORE'!AN100="","",'FINAL-SCORE'!AN100)</f>
        <v/>
      </c>
      <c r="W99" s="62" t="str">
        <f aca="false">IF('FINAL-SCORE'!AO100="","",'FINAL-SCORE'!AO100)</f>
        <v/>
      </c>
    </row>
    <row r="100" customFormat="false" ht="12" hidden="false" customHeight="false" outlineLevel="0" collapsed="false">
      <c r="A100" s="1" t="str">
        <f aca="false">IF('FINAL-SCORE'!W101="","",'FINAL-SCORE'!W101)</f>
        <v/>
      </c>
      <c r="B100" s="1" t="str">
        <f aca="false">IF('FINAL-SCORE'!X101="","",'FINAL-SCORE'!X101)</f>
        <v/>
      </c>
      <c r="C100" s="37" t="str">
        <f aca="false">IF(B100="","",IF(VLOOKUP(B100,PLAYER!B:G,2,FALSE())="","",VLOOKUP(B100,PLAYER!B:G,2,FALSE())))</f>
        <v/>
      </c>
      <c r="D100" s="37" t="str">
        <f aca="false">IF(B100="","",IF(VLOOKUP(B100,PLAYER!B:G,3,FALSE())="","",VLOOKUP(B100,PLAYER!B:G,3,FALSE())))</f>
        <v/>
      </c>
      <c r="E100" s="37" t="str">
        <f aca="false">IF(B100="","",IF(VLOOKUP(B100,PLAYER!B:G,4,FALSE())="","",VLOOKUP(B100,PLAYER!B:G,4,FALSE())))</f>
        <v/>
      </c>
      <c r="F100" s="37" t="str">
        <f aca="false">IF(B100="","",IF(VLOOKUP(B100,PLAYER!B:G,5,FALSE())="","",VLOOKUP(B100,PLAYER!B:G,5,FALSE())))</f>
        <v/>
      </c>
      <c r="G100" s="37" t="str">
        <f aca="false">IF(B100="","",IF(VLOOKUP(B100,PLAYER!B:G,6,FALSE())="","",VLOOKUP(B100,PLAYER!B:G,6,FALSE())))</f>
        <v/>
      </c>
      <c r="H100" s="58" t="str">
        <f aca="false">IF('FINAL-SCORE'!Y101="","",'FINAL-SCORE'!Y101)</f>
        <v/>
      </c>
      <c r="I100" s="58" t="str">
        <f aca="false">IF('FINAL-SCORE'!Z101="","",'FINAL-SCORE'!Z101)</f>
        <v/>
      </c>
      <c r="J100" s="58" t="str">
        <f aca="false">IF('FINAL-SCORE'!AA101="","",'FINAL-SCORE'!AA101)</f>
        <v/>
      </c>
      <c r="K100" s="58" t="str">
        <f aca="false">IF('FINAL-SCORE'!AB101="","",'FINAL-SCORE'!AB101)</f>
        <v/>
      </c>
      <c r="L100" s="58" t="str">
        <f aca="false">IF('FINAL-SCORE'!AC101="","",'FINAL-SCORE'!AC101)</f>
        <v/>
      </c>
      <c r="M100" s="58" t="str">
        <f aca="false">IF('FINAL-SCORE'!AE101="","",'FINAL-SCORE'!AE101)</f>
        <v/>
      </c>
      <c r="N100" s="58" t="str">
        <f aca="false">IF('FINAL-SCORE'!AF101="","",'FINAL-SCORE'!AF101)</f>
        <v/>
      </c>
      <c r="O100" s="58" t="str">
        <f aca="false">IF('FINAL-SCORE'!AG101="","",'FINAL-SCORE'!AG101)</f>
        <v/>
      </c>
      <c r="P100" s="58" t="str">
        <f aca="false">IF('FINAL-SCORE'!AH101="","",'FINAL-SCORE'!AH101)</f>
        <v/>
      </c>
      <c r="Q100" s="58" t="str">
        <f aca="false">IF('FINAL-SCORE'!AI101="","",'FINAL-SCORE'!AI101+'FINAL-SCORE'!AD101)</f>
        <v/>
      </c>
      <c r="R100" s="59" t="str">
        <f aca="false">IF('FINAL-SCORE'!AJ101="","",'FINAL-SCORE'!AJ101)</f>
        <v/>
      </c>
      <c r="S100" s="60" t="str">
        <f aca="false">IF('FINAL-SCORE'!AK101="","",'FINAL-SCORE'!AK101)</f>
        <v/>
      </c>
      <c r="T100" s="60" t="str">
        <f aca="false">IF('FINAL-SCORE'!AL101="","",'FINAL-SCORE'!AL101)</f>
        <v/>
      </c>
      <c r="U100" s="60" t="str">
        <f aca="false">IF('FINAL-SCORE'!AM101="","",'FINAL-SCORE'!AM101)</f>
        <v/>
      </c>
      <c r="V100" s="61" t="str">
        <f aca="false">IF('FINAL-SCORE'!AN101="","",'FINAL-SCORE'!AN101)</f>
        <v/>
      </c>
      <c r="W100" s="62" t="str">
        <f aca="false">IF('FINAL-SCORE'!AO101="","",'FINAL-SCORE'!AO101)</f>
        <v/>
      </c>
    </row>
    <row r="101" customFormat="false" ht="12" hidden="false" customHeight="false" outlineLevel="0" collapsed="false">
      <c r="A101" s="1" t="str">
        <f aca="false">IF('FINAL-SCORE'!W102="","",'FINAL-SCORE'!W102)</f>
        <v/>
      </c>
      <c r="B101" s="1" t="str">
        <f aca="false">IF('FINAL-SCORE'!X102="","",'FINAL-SCORE'!X102)</f>
        <v/>
      </c>
      <c r="C101" s="37" t="str">
        <f aca="false">IF(B101="","",IF(VLOOKUP(B101,PLAYER!B:G,2,FALSE())="","",VLOOKUP(B101,PLAYER!B:G,2,FALSE())))</f>
        <v/>
      </c>
      <c r="D101" s="37" t="str">
        <f aca="false">IF(B101="","",IF(VLOOKUP(B101,PLAYER!B:G,3,FALSE())="","",VLOOKUP(B101,PLAYER!B:G,3,FALSE())))</f>
        <v/>
      </c>
      <c r="E101" s="37" t="str">
        <f aca="false">IF(B101="","",IF(VLOOKUP(B101,PLAYER!B:G,4,FALSE())="","",VLOOKUP(B101,PLAYER!B:G,4,FALSE())))</f>
        <v/>
      </c>
      <c r="F101" s="37" t="str">
        <f aca="false">IF(B101="","",IF(VLOOKUP(B101,PLAYER!B:G,5,FALSE())="","",VLOOKUP(B101,PLAYER!B:G,5,FALSE())))</f>
        <v/>
      </c>
      <c r="G101" s="37" t="str">
        <f aca="false">IF(B101="","",IF(VLOOKUP(B101,PLAYER!B:G,6,FALSE())="","",VLOOKUP(B101,PLAYER!B:G,6,FALSE())))</f>
        <v/>
      </c>
      <c r="H101" s="58" t="str">
        <f aca="false">IF('FINAL-SCORE'!Y102="","",'FINAL-SCORE'!Y102)</f>
        <v/>
      </c>
      <c r="I101" s="58" t="str">
        <f aca="false">IF('FINAL-SCORE'!Z102="","",'FINAL-SCORE'!Z102)</f>
        <v/>
      </c>
      <c r="J101" s="58" t="str">
        <f aca="false">IF('FINAL-SCORE'!AA102="","",'FINAL-SCORE'!AA102)</f>
        <v/>
      </c>
      <c r="K101" s="58" t="str">
        <f aca="false">IF('FINAL-SCORE'!AB102="","",'FINAL-SCORE'!AB102)</f>
        <v/>
      </c>
      <c r="L101" s="58" t="str">
        <f aca="false">IF('FINAL-SCORE'!AC102="","",'FINAL-SCORE'!AC102)</f>
        <v/>
      </c>
      <c r="M101" s="58" t="str">
        <f aca="false">IF('FINAL-SCORE'!AE102="","",'FINAL-SCORE'!AE102)</f>
        <v/>
      </c>
      <c r="N101" s="58" t="str">
        <f aca="false">IF('FINAL-SCORE'!AF102="","",'FINAL-SCORE'!AF102)</f>
        <v/>
      </c>
      <c r="O101" s="58" t="str">
        <f aca="false">IF('FINAL-SCORE'!AG102="","",'FINAL-SCORE'!AG102)</f>
        <v/>
      </c>
      <c r="P101" s="58" t="str">
        <f aca="false">IF('FINAL-SCORE'!AH102="","",'FINAL-SCORE'!AH102)</f>
        <v/>
      </c>
      <c r="Q101" s="58" t="str">
        <f aca="false">IF('FINAL-SCORE'!AI102="","",'FINAL-SCORE'!AI102+'FINAL-SCORE'!AD102)</f>
        <v/>
      </c>
      <c r="R101" s="59" t="str">
        <f aca="false">IF('FINAL-SCORE'!AJ102="","",'FINAL-SCORE'!AJ102)</f>
        <v/>
      </c>
      <c r="S101" s="60" t="str">
        <f aca="false">IF('FINAL-SCORE'!AK102="","",'FINAL-SCORE'!AK102)</f>
        <v/>
      </c>
      <c r="T101" s="60" t="str">
        <f aca="false">IF('FINAL-SCORE'!AL102="","",'FINAL-SCORE'!AL102)</f>
        <v/>
      </c>
      <c r="U101" s="60" t="str">
        <f aca="false">IF('FINAL-SCORE'!AM102="","",'FINAL-SCORE'!AM102)</f>
        <v/>
      </c>
      <c r="V101" s="61" t="str">
        <f aca="false">IF('FINAL-SCORE'!AN102="","",'FINAL-SCORE'!AN102)</f>
        <v/>
      </c>
      <c r="W101" s="62" t="str">
        <f aca="false">IF('FINAL-SCORE'!AO102="","",'FINAL-SCORE'!AO102)</f>
        <v/>
      </c>
    </row>
    <row r="102" customFormat="false" ht="12" hidden="false" customHeight="false" outlineLevel="0" collapsed="false">
      <c r="A102" s="1" t="str">
        <f aca="false">IF('FINAL-SCORE'!W103="","",'FINAL-SCORE'!W103)</f>
        <v/>
      </c>
      <c r="B102" s="1" t="str">
        <f aca="false">IF('FINAL-SCORE'!X103="","",'FINAL-SCORE'!X103)</f>
        <v/>
      </c>
      <c r="C102" s="37" t="str">
        <f aca="false">IF(B102="","",IF(VLOOKUP(B102,PLAYER!B:G,2,FALSE())="","",VLOOKUP(B102,PLAYER!B:G,2,FALSE())))</f>
        <v/>
      </c>
      <c r="D102" s="37" t="str">
        <f aca="false">IF(B102="","",IF(VLOOKUP(B102,PLAYER!B:G,3,FALSE())="","",VLOOKUP(B102,PLAYER!B:G,3,FALSE())))</f>
        <v/>
      </c>
      <c r="E102" s="37" t="str">
        <f aca="false">IF(B102="","",IF(VLOOKUP(B102,PLAYER!B:G,4,FALSE())="","",VLOOKUP(B102,PLAYER!B:G,4,FALSE())))</f>
        <v/>
      </c>
      <c r="F102" s="37" t="str">
        <f aca="false">IF(B102="","",IF(VLOOKUP(B102,PLAYER!B:G,5,FALSE())="","",VLOOKUP(B102,PLAYER!B:G,5,FALSE())))</f>
        <v/>
      </c>
      <c r="G102" s="37" t="str">
        <f aca="false">IF(B102="","",IF(VLOOKUP(B102,PLAYER!B:G,6,FALSE())="","",VLOOKUP(B102,PLAYER!B:G,6,FALSE())))</f>
        <v/>
      </c>
      <c r="H102" s="58" t="str">
        <f aca="false">IF('FINAL-SCORE'!Y103="","",'FINAL-SCORE'!Y103)</f>
        <v/>
      </c>
      <c r="I102" s="58" t="str">
        <f aca="false">IF('FINAL-SCORE'!Z103="","",'FINAL-SCORE'!Z103)</f>
        <v/>
      </c>
      <c r="J102" s="58" t="str">
        <f aca="false">IF('FINAL-SCORE'!AA103="","",'FINAL-SCORE'!AA103)</f>
        <v/>
      </c>
      <c r="K102" s="58" t="str">
        <f aca="false">IF('FINAL-SCORE'!AB103="","",'FINAL-SCORE'!AB103)</f>
        <v/>
      </c>
      <c r="L102" s="58" t="str">
        <f aca="false">IF('FINAL-SCORE'!AC103="","",'FINAL-SCORE'!AC103)</f>
        <v/>
      </c>
      <c r="M102" s="58" t="str">
        <f aca="false">IF('FINAL-SCORE'!AE103="","",'FINAL-SCORE'!AE103)</f>
        <v/>
      </c>
      <c r="N102" s="58" t="str">
        <f aca="false">IF('FINAL-SCORE'!AF103="","",'FINAL-SCORE'!AF103)</f>
        <v/>
      </c>
      <c r="O102" s="58" t="str">
        <f aca="false">IF('FINAL-SCORE'!AG103="","",'FINAL-SCORE'!AG103)</f>
        <v/>
      </c>
      <c r="P102" s="58" t="str">
        <f aca="false">IF('FINAL-SCORE'!AH103="","",'FINAL-SCORE'!AH103)</f>
        <v/>
      </c>
      <c r="Q102" s="58" t="str">
        <f aca="false">IF('FINAL-SCORE'!AI103="","",'FINAL-SCORE'!AI103+'FINAL-SCORE'!AD103)</f>
        <v/>
      </c>
      <c r="R102" s="59" t="str">
        <f aca="false">IF('FINAL-SCORE'!AJ103="","",'FINAL-SCORE'!AJ103)</f>
        <v/>
      </c>
      <c r="S102" s="60" t="str">
        <f aca="false">IF('FINAL-SCORE'!AK103="","",'FINAL-SCORE'!AK103)</f>
        <v/>
      </c>
      <c r="T102" s="60" t="str">
        <f aca="false">IF('FINAL-SCORE'!AL103="","",'FINAL-SCORE'!AL103)</f>
        <v/>
      </c>
      <c r="U102" s="60" t="str">
        <f aca="false">IF('FINAL-SCORE'!AM103="","",'FINAL-SCORE'!AM103)</f>
        <v/>
      </c>
      <c r="V102" s="61" t="str">
        <f aca="false">IF('FINAL-SCORE'!AN103="","",'FINAL-SCORE'!AN103)</f>
        <v/>
      </c>
      <c r="W102" s="62" t="str">
        <f aca="false">IF('FINAL-SCORE'!AO103="","",'FINAL-SCORE'!AO103)</f>
        <v/>
      </c>
    </row>
    <row r="103" customFormat="false" ht="12" hidden="false" customHeight="false" outlineLevel="0" collapsed="false">
      <c r="A103" s="1" t="str">
        <f aca="false">IF('FINAL-SCORE'!W104="","",'FINAL-SCORE'!W104)</f>
        <v/>
      </c>
      <c r="B103" s="1" t="str">
        <f aca="false">IF('FINAL-SCORE'!X104="","",'FINAL-SCORE'!X104)</f>
        <v/>
      </c>
      <c r="C103" s="37" t="str">
        <f aca="false">IF(B103="","",IF(VLOOKUP(B103,PLAYER!B:G,2,FALSE())="","",VLOOKUP(B103,PLAYER!B:G,2,FALSE())))</f>
        <v/>
      </c>
      <c r="D103" s="37" t="str">
        <f aca="false">IF(B103="","",IF(VLOOKUP(B103,PLAYER!B:G,3,FALSE())="","",VLOOKUP(B103,PLAYER!B:G,3,FALSE())))</f>
        <v/>
      </c>
      <c r="E103" s="37" t="str">
        <f aca="false">IF(B103="","",IF(VLOOKUP(B103,PLAYER!B:G,4,FALSE())="","",VLOOKUP(B103,PLAYER!B:G,4,FALSE())))</f>
        <v/>
      </c>
      <c r="F103" s="37" t="str">
        <f aca="false">IF(B103="","",IF(VLOOKUP(B103,PLAYER!B:G,5,FALSE())="","",VLOOKUP(B103,PLAYER!B:G,5,FALSE())))</f>
        <v/>
      </c>
      <c r="G103" s="37" t="str">
        <f aca="false">IF(B103="","",IF(VLOOKUP(B103,PLAYER!B:G,6,FALSE())="","",VLOOKUP(B103,PLAYER!B:G,6,FALSE())))</f>
        <v/>
      </c>
      <c r="H103" s="58" t="str">
        <f aca="false">IF('FINAL-SCORE'!Y104="","",'FINAL-SCORE'!Y104)</f>
        <v/>
      </c>
      <c r="I103" s="58" t="str">
        <f aca="false">IF('FINAL-SCORE'!Z104="","",'FINAL-SCORE'!Z104)</f>
        <v/>
      </c>
      <c r="J103" s="58" t="str">
        <f aca="false">IF('FINAL-SCORE'!AA104="","",'FINAL-SCORE'!AA104)</f>
        <v/>
      </c>
      <c r="K103" s="58" t="str">
        <f aca="false">IF('FINAL-SCORE'!AB104="","",'FINAL-SCORE'!AB104)</f>
        <v/>
      </c>
      <c r="L103" s="58" t="str">
        <f aca="false">IF('FINAL-SCORE'!AC104="","",'FINAL-SCORE'!AC104)</f>
        <v/>
      </c>
      <c r="M103" s="58" t="str">
        <f aca="false">IF('FINAL-SCORE'!AE104="","",'FINAL-SCORE'!AE104)</f>
        <v/>
      </c>
      <c r="N103" s="58" t="str">
        <f aca="false">IF('FINAL-SCORE'!AF104="","",'FINAL-SCORE'!AF104)</f>
        <v/>
      </c>
      <c r="O103" s="58" t="str">
        <f aca="false">IF('FINAL-SCORE'!AG104="","",'FINAL-SCORE'!AG104)</f>
        <v/>
      </c>
      <c r="P103" s="58" t="str">
        <f aca="false">IF('FINAL-SCORE'!AH104="","",'FINAL-SCORE'!AH104)</f>
        <v/>
      </c>
      <c r="Q103" s="58" t="str">
        <f aca="false">IF('FINAL-SCORE'!AI104="","",'FINAL-SCORE'!AI104+'FINAL-SCORE'!AD104)</f>
        <v/>
      </c>
      <c r="R103" s="59" t="str">
        <f aca="false">IF('FINAL-SCORE'!AJ104="","",'FINAL-SCORE'!AJ104)</f>
        <v/>
      </c>
      <c r="S103" s="60" t="str">
        <f aca="false">IF('FINAL-SCORE'!AK104="","",'FINAL-SCORE'!AK104)</f>
        <v/>
      </c>
      <c r="T103" s="60" t="str">
        <f aca="false">IF('FINAL-SCORE'!AL104="","",'FINAL-SCORE'!AL104)</f>
        <v/>
      </c>
      <c r="U103" s="60" t="str">
        <f aca="false">IF('FINAL-SCORE'!AM104="","",'FINAL-SCORE'!AM104)</f>
        <v/>
      </c>
      <c r="V103" s="61" t="str">
        <f aca="false">IF('FINAL-SCORE'!AN104="","",'FINAL-SCORE'!AN104)</f>
        <v/>
      </c>
      <c r="W103" s="62" t="str">
        <f aca="false">IF('FINAL-SCORE'!AO104="","",'FINAL-SCORE'!AO104)</f>
        <v/>
      </c>
    </row>
    <row r="104" customFormat="false" ht="12" hidden="false" customHeight="false" outlineLevel="0" collapsed="false">
      <c r="A104" s="1" t="str">
        <f aca="false">IF('FINAL-SCORE'!W105="","",'FINAL-SCORE'!W105)</f>
        <v/>
      </c>
      <c r="B104" s="1" t="str">
        <f aca="false">IF('FINAL-SCORE'!X105="","",'FINAL-SCORE'!X105)</f>
        <v/>
      </c>
      <c r="C104" s="37" t="str">
        <f aca="false">IF(B104="","",IF(VLOOKUP(B104,PLAYER!B:G,2,FALSE())="","",VLOOKUP(B104,PLAYER!B:G,2,FALSE())))</f>
        <v/>
      </c>
      <c r="D104" s="37" t="str">
        <f aca="false">IF(B104="","",IF(VLOOKUP(B104,PLAYER!B:G,3,FALSE())="","",VLOOKUP(B104,PLAYER!B:G,3,FALSE())))</f>
        <v/>
      </c>
      <c r="E104" s="37" t="str">
        <f aca="false">IF(B104="","",IF(VLOOKUP(B104,PLAYER!B:G,4,FALSE())="","",VLOOKUP(B104,PLAYER!B:G,4,FALSE())))</f>
        <v/>
      </c>
      <c r="F104" s="37" t="str">
        <f aca="false">IF(B104="","",IF(VLOOKUP(B104,PLAYER!B:G,5,FALSE())="","",VLOOKUP(B104,PLAYER!B:G,5,FALSE())))</f>
        <v/>
      </c>
      <c r="G104" s="37" t="str">
        <f aca="false">IF(B104="","",IF(VLOOKUP(B104,PLAYER!B:G,6,FALSE())="","",VLOOKUP(B104,PLAYER!B:G,6,FALSE())))</f>
        <v/>
      </c>
      <c r="H104" s="58" t="str">
        <f aca="false">IF('FINAL-SCORE'!Y105="","",'FINAL-SCORE'!Y105)</f>
        <v/>
      </c>
      <c r="I104" s="58" t="str">
        <f aca="false">IF('FINAL-SCORE'!Z105="","",'FINAL-SCORE'!Z105)</f>
        <v/>
      </c>
      <c r="J104" s="58" t="str">
        <f aca="false">IF('FINAL-SCORE'!AA105="","",'FINAL-SCORE'!AA105)</f>
        <v/>
      </c>
      <c r="K104" s="58" t="str">
        <f aca="false">IF('FINAL-SCORE'!AB105="","",'FINAL-SCORE'!AB105)</f>
        <v/>
      </c>
      <c r="L104" s="58" t="str">
        <f aca="false">IF('FINAL-SCORE'!AC105="","",'FINAL-SCORE'!AC105)</f>
        <v/>
      </c>
      <c r="M104" s="58" t="str">
        <f aca="false">IF('FINAL-SCORE'!AE105="","",'FINAL-SCORE'!AE105)</f>
        <v/>
      </c>
      <c r="N104" s="58" t="str">
        <f aca="false">IF('FINAL-SCORE'!AF105="","",'FINAL-SCORE'!AF105)</f>
        <v/>
      </c>
      <c r="O104" s="58" t="str">
        <f aca="false">IF('FINAL-SCORE'!AG105="","",'FINAL-SCORE'!AG105)</f>
        <v/>
      </c>
      <c r="P104" s="58" t="str">
        <f aca="false">IF('FINAL-SCORE'!AH105="","",'FINAL-SCORE'!AH105)</f>
        <v/>
      </c>
      <c r="Q104" s="58" t="str">
        <f aca="false">IF('FINAL-SCORE'!AI105="","",'FINAL-SCORE'!AI105+'FINAL-SCORE'!AD105)</f>
        <v/>
      </c>
      <c r="R104" s="59" t="str">
        <f aca="false">IF('FINAL-SCORE'!AJ105="","",'FINAL-SCORE'!AJ105)</f>
        <v/>
      </c>
      <c r="S104" s="60" t="str">
        <f aca="false">IF('FINAL-SCORE'!AK105="","",'FINAL-SCORE'!AK105)</f>
        <v/>
      </c>
      <c r="T104" s="60" t="str">
        <f aca="false">IF('FINAL-SCORE'!AL105="","",'FINAL-SCORE'!AL105)</f>
        <v/>
      </c>
      <c r="U104" s="60" t="str">
        <f aca="false">IF('FINAL-SCORE'!AM105="","",'FINAL-SCORE'!AM105)</f>
        <v/>
      </c>
      <c r="V104" s="61" t="str">
        <f aca="false">IF('FINAL-SCORE'!AN105="","",'FINAL-SCORE'!AN105)</f>
        <v/>
      </c>
      <c r="W104" s="62" t="str">
        <f aca="false">IF('FINAL-SCORE'!AO105="","",'FINAL-SCORE'!AO105)</f>
        <v/>
      </c>
    </row>
    <row r="105" customFormat="false" ht="12" hidden="false" customHeight="false" outlineLevel="0" collapsed="false">
      <c r="A105" s="1" t="str">
        <f aca="false">IF('FINAL-SCORE'!W106="","",'FINAL-SCORE'!W106)</f>
        <v/>
      </c>
      <c r="B105" s="1" t="str">
        <f aca="false">IF('FINAL-SCORE'!X106="","",'FINAL-SCORE'!X106)</f>
        <v/>
      </c>
      <c r="C105" s="37" t="str">
        <f aca="false">IF(B105="","",IF(VLOOKUP(B105,PLAYER!B:G,2,FALSE())="","",VLOOKUP(B105,PLAYER!B:G,2,FALSE())))</f>
        <v/>
      </c>
      <c r="D105" s="37" t="str">
        <f aca="false">IF(B105="","",IF(VLOOKUP(B105,PLAYER!B:G,3,FALSE())="","",VLOOKUP(B105,PLAYER!B:G,3,FALSE())))</f>
        <v/>
      </c>
      <c r="E105" s="37" t="str">
        <f aca="false">IF(B105="","",IF(VLOOKUP(B105,PLAYER!B:G,4,FALSE())="","",VLOOKUP(B105,PLAYER!B:G,4,FALSE())))</f>
        <v/>
      </c>
      <c r="F105" s="37" t="str">
        <f aca="false">IF(B105="","",IF(VLOOKUP(B105,PLAYER!B:G,5,FALSE())="","",VLOOKUP(B105,PLAYER!B:G,5,FALSE())))</f>
        <v/>
      </c>
      <c r="G105" s="37" t="str">
        <f aca="false">IF(B105="","",IF(VLOOKUP(B105,PLAYER!B:G,6,FALSE())="","",VLOOKUP(B105,PLAYER!B:G,6,FALSE())))</f>
        <v/>
      </c>
      <c r="H105" s="58" t="str">
        <f aca="false">IF('FINAL-SCORE'!Y106="","",'FINAL-SCORE'!Y106)</f>
        <v/>
      </c>
      <c r="I105" s="58" t="str">
        <f aca="false">IF('FINAL-SCORE'!Z106="","",'FINAL-SCORE'!Z106)</f>
        <v/>
      </c>
      <c r="J105" s="58" t="str">
        <f aca="false">IF('FINAL-SCORE'!AA106="","",'FINAL-SCORE'!AA106)</f>
        <v/>
      </c>
      <c r="K105" s="58" t="str">
        <f aca="false">IF('FINAL-SCORE'!AB106="","",'FINAL-SCORE'!AB106)</f>
        <v/>
      </c>
      <c r="L105" s="58" t="str">
        <f aca="false">IF('FINAL-SCORE'!AC106="","",'FINAL-SCORE'!AC106)</f>
        <v/>
      </c>
      <c r="M105" s="58" t="str">
        <f aca="false">IF('FINAL-SCORE'!AE106="","",'FINAL-SCORE'!AE106)</f>
        <v/>
      </c>
      <c r="N105" s="58" t="str">
        <f aca="false">IF('FINAL-SCORE'!AF106="","",'FINAL-SCORE'!AF106)</f>
        <v/>
      </c>
      <c r="O105" s="58" t="str">
        <f aca="false">IF('FINAL-SCORE'!AG106="","",'FINAL-SCORE'!AG106)</f>
        <v/>
      </c>
      <c r="P105" s="58" t="str">
        <f aca="false">IF('FINAL-SCORE'!AH106="","",'FINAL-SCORE'!AH106)</f>
        <v/>
      </c>
      <c r="Q105" s="58" t="str">
        <f aca="false">IF('FINAL-SCORE'!AI106="","",'FINAL-SCORE'!AI106+'FINAL-SCORE'!AD106)</f>
        <v/>
      </c>
      <c r="R105" s="59" t="str">
        <f aca="false">IF('FINAL-SCORE'!AJ106="","",'FINAL-SCORE'!AJ106)</f>
        <v/>
      </c>
      <c r="S105" s="60" t="str">
        <f aca="false">IF('FINAL-SCORE'!AK106="","",'FINAL-SCORE'!AK106)</f>
        <v/>
      </c>
      <c r="T105" s="60" t="str">
        <f aca="false">IF('FINAL-SCORE'!AL106="","",'FINAL-SCORE'!AL106)</f>
        <v/>
      </c>
      <c r="U105" s="60" t="str">
        <f aca="false">IF('FINAL-SCORE'!AM106="","",'FINAL-SCORE'!AM106)</f>
        <v/>
      </c>
      <c r="V105" s="61" t="str">
        <f aca="false">IF('FINAL-SCORE'!AN106="","",'FINAL-SCORE'!AN106)</f>
        <v/>
      </c>
      <c r="W105" s="62" t="str">
        <f aca="false">IF('FINAL-SCORE'!AO106="","",'FINAL-SCORE'!AO106)</f>
        <v/>
      </c>
    </row>
    <row r="106" customFormat="false" ht="12" hidden="false" customHeight="false" outlineLevel="0" collapsed="false">
      <c r="A106" s="1" t="str">
        <f aca="false">IF('FINAL-SCORE'!W107="","",'FINAL-SCORE'!W107)</f>
        <v/>
      </c>
      <c r="B106" s="1" t="str">
        <f aca="false">IF('FINAL-SCORE'!X107="","",'FINAL-SCORE'!X107)</f>
        <v/>
      </c>
      <c r="C106" s="37" t="str">
        <f aca="false">IF(B106="","",IF(VLOOKUP(B106,PLAYER!B:G,2,FALSE())="","",VLOOKUP(B106,PLAYER!B:G,2,FALSE())))</f>
        <v/>
      </c>
      <c r="D106" s="37" t="str">
        <f aca="false">IF(B106="","",IF(VLOOKUP(B106,PLAYER!B:G,3,FALSE())="","",VLOOKUP(B106,PLAYER!B:G,3,FALSE())))</f>
        <v/>
      </c>
      <c r="E106" s="37" t="str">
        <f aca="false">IF(B106="","",IF(VLOOKUP(B106,PLAYER!B:G,4,FALSE())="","",VLOOKUP(B106,PLAYER!B:G,4,FALSE())))</f>
        <v/>
      </c>
      <c r="F106" s="37" t="str">
        <f aca="false">IF(B106="","",IF(VLOOKUP(B106,PLAYER!B:G,5,FALSE())="","",VLOOKUP(B106,PLAYER!B:G,5,FALSE())))</f>
        <v/>
      </c>
      <c r="G106" s="37" t="str">
        <f aca="false">IF(B106="","",IF(VLOOKUP(B106,PLAYER!B:G,6,FALSE())="","",VLOOKUP(B106,PLAYER!B:G,6,FALSE())))</f>
        <v/>
      </c>
      <c r="H106" s="58" t="str">
        <f aca="false">IF('FINAL-SCORE'!Y107="","",'FINAL-SCORE'!Y107)</f>
        <v/>
      </c>
      <c r="I106" s="58" t="str">
        <f aca="false">IF('FINAL-SCORE'!Z107="","",'FINAL-SCORE'!Z107)</f>
        <v/>
      </c>
      <c r="J106" s="58" t="str">
        <f aca="false">IF('FINAL-SCORE'!AA107="","",'FINAL-SCORE'!AA107)</f>
        <v/>
      </c>
      <c r="K106" s="58" t="str">
        <f aca="false">IF('FINAL-SCORE'!AB107="","",'FINAL-SCORE'!AB107)</f>
        <v/>
      </c>
      <c r="L106" s="58" t="str">
        <f aca="false">IF('FINAL-SCORE'!AC107="","",'FINAL-SCORE'!AC107)</f>
        <v/>
      </c>
      <c r="M106" s="58" t="str">
        <f aca="false">IF('FINAL-SCORE'!AE107="","",'FINAL-SCORE'!AE107)</f>
        <v/>
      </c>
      <c r="N106" s="58" t="str">
        <f aca="false">IF('FINAL-SCORE'!AF107="","",'FINAL-SCORE'!AF107)</f>
        <v/>
      </c>
      <c r="O106" s="58" t="str">
        <f aca="false">IF('FINAL-SCORE'!AG107="","",'FINAL-SCORE'!AG107)</f>
        <v/>
      </c>
      <c r="P106" s="58" t="str">
        <f aca="false">IF('FINAL-SCORE'!AH107="","",'FINAL-SCORE'!AH107)</f>
        <v/>
      </c>
      <c r="Q106" s="58" t="str">
        <f aca="false">IF('FINAL-SCORE'!AI107="","",'FINAL-SCORE'!AI107+'FINAL-SCORE'!AD107)</f>
        <v/>
      </c>
      <c r="R106" s="59" t="str">
        <f aca="false">IF('FINAL-SCORE'!AJ107="","",'FINAL-SCORE'!AJ107)</f>
        <v/>
      </c>
      <c r="S106" s="60" t="str">
        <f aca="false">IF('FINAL-SCORE'!AK107="","",'FINAL-SCORE'!AK107)</f>
        <v/>
      </c>
      <c r="T106" s="60" t="str">
        <f aca="false">IF('FINAL-SCORE'!AL107="","",'FINAL-SCORE'!AL107)</f>
        <v/>
      </c>
      <c r="U106" s="60" t="str">
        <f aca="false">IF('FINAL-SCORE'!AM107="","",'FINAL-SCORE'!AM107)</f>
        <v/>
      </c>
      <c r="V106" s="61" t="str">
        <f aca="false">IF('FINAL-SCORE'!AN107="","",'FINAL-SCORE'!AN107)</f>
        <v/>
      </c>
      <c r="W106" s="62" t="str">
        <f aca="false">IF('FINAL-SCORE'!AO107="","",'FINAL-SCORE'!AO107)</f>
        <v/>
      </c>
    </row>
    <row r="107" customFormat="false" ht="12" hidden="false" customHeight="false" outlineLevel="0" collapsed="false">
      <c r="A107" s="1" t="str">
        <f aca="false">IF('FINAL-SCORE'!W108="","",'FINAL-SCORE'!W108)</f>
        <v/>
      </c>
      <c r="B107" s="1" t="str">
        <f aca="false">IF('FINAL-SCORE'!X108="","",'FINAL-SCORE'!X108)</f>
        <v/>
      </c>
      <c r="C107" s="37" t="str">
        <f aca="false">IF(B107="","",IF(VLOOKUP(B107,PLAYER!B:G,2,FALSE())="","",VLOOKUP(B107,PLAYER!B:G,2,FALSE())))</f>
        <v/>
      </c>
      <c r="D107" s="37" t="str">
        <f aca="false">IF(B107="","",IF(VLOOKUP(B107,PLAYER!B:G,3,FALSE())="","",VLOOKUP(B107,PLAYER!B:G,3,FALSE())))</f>
        <v/>
      </c>
      <c r="E107" s="37" t="str">
        <f aca="false">IF(B107="","",IF(VLOOKUP(B107,PLAYER!B:G,4,FALSE())="","",VLOOKUP(B107,PLAYER!B:G,4,FALSE())))</f>
        <v/>
      </c>
      <c r="F107" s="37" t="str">
        <f aca="false">IF(B107="","",IF(VLOOKUP(B107,PLAYER!B:G,5,FALSE())="","",VLOOKUP(B107,PLAYER!B:G,5,FALSE())))</f>
        <v/>
      </c>
      <c r="G107" s="37" t="str">
        <f aca="false">IF(B107="","",IF(VLOOKUP(B107,PLAYER!B:G,6,FALSE())="","",VLOOKUP(B107,PLAYER!B:G,6,FALSE())))</f>
        <v/>
      </c>
      <c r="H107" s="58" t="str">
        <f aca="false">IF('FINAL-SCORE'!Y108="","",'FINAL-SCORE'!Y108)</f>
        <v/>
      </c>
      <c r="I107" s="58" t="str">
        <f aca="false">IF('FINAL-SCORE'!Z108="","",'FINAL-SCORE'!Z108)</f>
        <v/>
      </c>
      <c r="J107" s="58" t="str">
        <f aca="false">IF('FINAL-SCORE'!AA108="","",'FINAL-SCORE'!AA108)</f>
        <v/>
      </c>
      <c r="K107" s="58" t="str">
        <f aca="false">IF('FINAL-SCORE'!AB108="","",'FINAL-SCORE'!AB108)</f>
        <v/>
      </c>
      <c r="L107" s="58" t="str">
        <f aca="false">IF('FINAL-SCORE'!AC108="","",'FINAL-SCORE'!AC108)</f>
        <v/>
      </c>
      <c r="M107" s="58" t="str">
        <f aca="false">IF('FINAL-SCORE'!AE108="","",'FINAL-SCORE'!AE108)</f>
        <v/>
      </c>
      <c r="N107" s="58" t="str">
        <f aca="false">IF('FINAL-SCORE'!AF108="","",'FINAL-SCORE'!AF108)</f>
        <v/>
      </c>
      <c r="O107" s="58" t="str">
        <f aca="false">IF('FINAL-SCORE'!AG108="","",'FINAL-SCORE'!AG108)</f>
        <v/>
      </c>
      <c r="P107" s="58" t="str">
        <f aca="false">IF('FINAL-SCORE'!AH108="","",'FINAL-SCORE'!AH108)</f>
        <v/>
      </c>
      <c r="Q107" s="58" t="str">
        <f aca="false">IF('FINAL-SCORE'!AI108="","",'FINAL-SCORE'!AI108+'FINAL-SCORE'!AD108)</f>
        <v/>
      </c>
      <c r="R107" s="59" t="str">
        <f aca="false">IF('FINAL-SCORE'!AJ108="","",'FINAL-SCORE'!AJ108)</f>
        <v/>
      </c>
      <c r="S107" s="60" t="str">
        <f aca="false">IF('FINAL-SCORE'!AK108="","",'FINAL-SCORE'!AK108)</f>
        <v/>
      </c>
      <c r="T107" s="60" t="str">
        <f aca="false">IF('FINAL-SCORE'!AL108="","",'FINAL-SCORE'!AL108)</f>
        <v/>
      </c>
      <c r="U107" s="60" t="str">
        <f aca="false">IF('FINAL-SCORE'!AM108="","",'FINAL-SCORE'!AM108)</f>
        <v/>
      </c>
      <c r="V107" s="61" t="str">
        <f aca="false">IF('FINAL-SCORE'!AN108="","",'FINAL-SCORE'!AN108)</f>
        <v/>
      </c>
      <c r="W107" s="62" t="str">
        <f aca="false">IF('FINAL-SCORE'!AO108="","",'FINAL-SCORE'!AO108)</f>
        <v/>
      </c>
    </row>
    <row r="108" customFormat="false" ht="12" hidden="false" customHeight="false" outlineLevel="0" collapsed="false">
      <c r="A108" s="1" t="str">
        <f aca="false">IF('FINAL-SCORE'!W109="","",'FINAL-SCORE'!W109)</f>
        <v/>
      </c>
      <c r="B108" s="1" t="str">
        <f aca="false">IF('FINAL-SCORE'!X109="","",'FINAL-SCORE'!X109)</f>
        <v/>
      </c>
      <c r="C108" s="37" t="str">
        <f aca="false">IF(B108="","",IF(VLOOKUP(B108,PLAYER!B:G,2,FALSE())="","",VLOOKUP(B108,PLAYER!B:G,2,FALSE())))</f>
        <v/>
      </c>
      <c r="D108" s="37" t="str">
        <f aca="false">IF(B108="","",IF(VLOOKUP(B108,PLAYER!B:G,3,FALSE())="","",VLOOKUP(B108,PLAYER!B:G,3,FALSE())))</f>
        <v/>
      </c>
      <c r="E108" s="37" t="str">
        <f aca="false">IF(B108="","",IF(VLOOKUP(B108,PLAYER!B:G,4,FALSE())="","",VLOOKUP(B108,PLAYER!B:G,4,FALSE())))</f>
        <v/>
      </c>
      <c r="F108" s="37" t="str">
        <f aca="false">IF(B108="","",IF(VLOOKUP(B108,PLAYER!B:G,5,FALSE())="","",VLOOKUP(B108,PLAYER!B:G,5,FALSE())))</f>
        <v/>
      </c>
      <c r="G108" s="37" t="str">
        <f aca="false">IF(B108="","",IF(VLOOKUP(B108,PLAYER!B:G,6,FALSE())="","",VLOOKUP(B108,PLAYER!B:G,6,FALSE())))</f>
        <v/>
      </c>
      <c r="H108" s="58" t="str">
        <f aca="false">IF('FINAL-SCORE'!Y109="","",'FINAL-SCORE'!Y109)</f>
        <v/>
      </c>
      <c r="I108" s="58" t="str">
        <f aca="false">IF('FINAL-SCORE'!Z109="","",'FINAL-SCORE'!Z109)</f>
        <v/>
      </c>
      <c r="J108" s="58" t="str">
        <f aca="false">IF('FINAL-SCORE'!AA109="","",'FINAL-SCORE'!AA109)</f>
        <v/>
      </c>
      <c r="K108" s="58" t="str">
        <f aca="false">IF('FINAL-SCORE'!AB109="","",'FINAL-SCORE'!AB109)</f>
        <v/>
      </c>
      <c r="L108" s="58" t="str">
        <f aca="false">IF('FINAL-SCORE'!AC109="","",'FINAL-SCORE'!AC109)</f>
        <v/>
      </c>
      <c r="M108" s="58" t="str">
        <f aca="false">IF('FINAL-SCORE'!AE109="","",'FINAL-SCORE'!AE109)</f>
        <v/>
      </c>
      <c r="N108" s="58" t="str">
        <f aca="false">IF('FINAL-SCORE'!AF109="","",'FINAL-SCORE'!AF109)</f>
        <v/>
      </c>
      <c r="O108" s="58" t="str">
        <f aca="false">IF('FINAL-SCORE'!AG109="","",'FINAL-SCORE'!AG109)</f>
        <v/>
      </c>
      <c r="P108" s="58" t="str">
        <f aca="false">IF('FINAL-SCORE'!AH109="","",'FINAL-SCORE'!AH109)</f>
        <v/>
      </c>
      <c r="Q108" s="58" t="str">
        <f aca="false">IF('FINAL-SCORE'!AI109="","",'FINAL-SCORE'!AI109+'FINAL-SCORE'!AD109)</f>
        <v/>
      </c>
      <c r="R108" s="59" t="str">
        <f aca="false">IF('FINAL-SCORE'!AJ109="","",'FINAL-SCORE'!AJ109)</f>
        <v/>
      </c>
      <c r="S108" s="60" t="str">
        <f aca="false">IF('FINAL-SCORE'!AK109="","",'FINAL-SCORE'!AK109)</f>
        <v/>
      </c>
      <c r="T108" s="60" t="str">
        <f aca="false">IF('FINAL-SCORE'!AL109="","",'FINAL-SCORE'!AL109)</f>
        <v/>
      </c>
      <c r="U108" s="60" t="str">
        <f aca="false">IF('FINAL-SCORE'!AM109="","",'FINAL-SCORE'!AM109)</f>
        <v/>
      </c>
      <c r="V108" s="61" t="str">
        <f aca="false">IF('FINAL-SCORE'!AN109="","",'FINAL-SCORE'!AN109)</f>
        <v/>
      </c>
      <c r="W108" s="62" t="str">
        <f aca="false">IF('FINAL-SCORE'!AO109="","",'FINAL-SCORE'!AO109)</f>
        <v/>
      </c>
    </row>
    <row r="109" customFormat="false" ht="12" hidden="false" customHeight="false" outlineLevel="0" collapsed="false">
      <c r="A109" s="1" t="str">
        <f aca="false">IF('FINAL-SCORE'!W110="","",'FINAL-SCORE'!W110)</f>
        <v/>
      </c>
      <c r="B109" s="1" t="str">
        <f aca="false">IF('FINAL-SCORE'!X110="","",'FINAL-SCORE'!X110)</f>
        <v/>
      </c>
      <c r="C109" s="37" t="str">
        <f aca="false">IF(B109="","",IF(VLOOKUP(B109,PLAYER!B:G,2,FALSE())="","",VLOOKUP(B109,PLAYER!B:G,2,FALSE())))</f>
        <v/>
      </c>
      <c r="D109" s="37" t="str">
        <f aca="false">IF(B109="","",IF(VLOOKUP(B109,PLAYER!B:G,3,FALSE())="","",VLOOKUP(B109,PLAYER!B:G,3,FALSE())))</f>
        <v/>
      </c>
      <c r="E109" s="37" t="str">
        <f aca="false">IF(B109="","",IF(VLOOKUP(B109,PLAYER!B:G,4,FALSE())="","",VLOOKUP(B109,PLAYER!B:G,4,FALSE())))</f>
        <v/>
      </c>
      <c r="F109" s="37" t="str">
        <f aca="false">IF(B109="","",IF(VLOOKUP(B109,PLAYER!B:G,5,FALSE())="","",VLOOKUP(B109,PLAYER!B:G,5,FALSE())))</f>
        <v/>
      </c>
      <c r="G109" s="37" t="str">
        <f aca="false">IF(B109="","",IF(VLOOKUP(B109,PLAYER!B:G,6,FALSE())="","",VLOOKUP(B109,PLAYER!B:G,6,FALSE())))</f>
        <v/>
      </c>
      <c r="H109" s="58" t="str">
        <f aca="false">IF('FINAL-SCORE'!Y110="","",'FINAL-SCORE'!Y110)</f>
        <v/>
      </c>
      <c r="I109" s="58" t="str">
        <f aca="false">IF('FINAL-SCORE'!Z110="","",'FINAL-SCORE'!Z110)</f>
        <v/>
      </c>
      <c r="J109" s="58" t="str">
        <f aca="false">IF('FINAL-SCORE'!AA110="","",'FINAL-SCORE'!AA110)</f>
        <v/>
      </c>
      <c r="K109" s="58" t="str">
        <f aca="false">IF('FINAL-SCORE'!AB110="","",'FINAL-SCORE'!AB110)</f>
        <v/>
      </c>
      <c r="L109" s="58" t="str">
        <f aca="false">IF('FINAL-SCORE'!AC110="","",'FINAL-SCORE'!AC110)</f>
        <v/>
      </c>
      <c r="M109" s="58" t="str">
        <f aca="false">IF('FINAL-SCORE'!AE110="","",'FINAL-SCORE'!AE110)</f>
        <v/>
      </c>
      <c r="N109" s="58" t="str">
        <f aca="false">IF('FINAL-SCORE'!AF110="","",'FINAL-SCORE'!AF110)</f>
        <v/>
      </c>
      <c r="O109" s="58" t="str">
        <f aca="false">IF('FINAL-SCORE'!AG110="","",'FINAL-SCORE'!AG110)</f>
        <v/>
      </c>
      <c r="P109" s="58" t="str">
        <f aca="false">IF('FINAL-SCORE'!AH110="","",'FINAL-SCORE'!AH110)</f>
        <v/>
      </c>
      <c r="Q109" s="58" t="str">
        <f aca="false">IF('FINAL-SCORE'!AI110="","",'FINAL-SCORE'!AI110+'FINAL-SCORE'!AD110)</f>
        <v/>
      </c>
      <c r="R109" s="59" t="str">
        <f aca="false">IF('FINAL-SCORE'!AJ110="","",'FINAL-SCORE'!AJ110)</f>
        <v/>
      </c>
      <c r="S109" s="60" t="str">
        <f aca="false">IF('FINAL-SCORE'!AK110="","",'FINAL-SCORE'!AK110)</f>
        <v/>
      </c>
      <c r="T109" s="60" t="str">
        <f aca="false">IF('FINAL-SCORE'!AL110="","",'FINAL-SCORE'!AL110)</f>
        <v/>
      </c>
      <c r="U109" s="60" t="str">
        <f aca="false">IF('FINAL-SCORE'!AM110="","",'FINAL-SCORE'!AM110)</f>
        <v/>
      </c>
      <c r="V109" s="61" t="str">
        <f aca="false">IF('FINAL-SCORE'!AN110="","",'FINAL-SCORE'!AN110)</f>
        <v/>
      </c>
      <c r="W109" s="62" t="str">
        <f aca="false">IF('FINAL-SCORE'!AO110="","",'FINAL-SCORE'!AO110)</f>
        <v/>
      </c>
    </row>
    <row r="110" customFormat="false" ht="12" hidden="false" customHeight="false" outlineLevel="0" collapsed="false">
      <c r="A110" s="1" t="str">
        <f aca="false">IF('FINAL-SCORE'!W111="","",'FINAL-SCORE'!W111)</f>
        <v/>
      </c>
      <c r="B110" s="1" t="str">
        <f aca="false">IF('FINAL-SCORE'!X111="","",'FINAL-SCORE'!X111)</f>
        <v/>
      </c>
      <c r="C110" s="37" t="str">
        <f aca="false">IF(B110="","",IF(VLOOKUP(B110,PLAYER!B:G,2,FALSE())="","",VLOOKUP(B110,PLAYER!B:G,2,FALSE())))</f>
        <v/>
      </c>
      <c r="D110" s="37" t="str">
        <f aca="false">IF(B110="","",IF(VLOOKUP(B110,PLAYER!B:G,3,FALSE())="","",VLOOKUP(B110,PLAYER!B:G,3,FALSE())))</f>
        <v/>
      </c>
      <c r="E110" s="37" t="str">
        <f aca="false">IF(B110="","",IF(VLOOKUP(B110,PLAYER!B:G,4,FALSE())="","",VLOOKUP(B110,PLAYER!B:G,4,FALSE())))</f>
        <v/>
      </c>
      <c r="F110" s="37" t="str">
        <f aca="false">IF(B110="","",IF(VLOOKUP(B110,PLAYER!B:G,5,FALSE())="","",VLOOKUP(B110,PLAYER!B:G,5,FALSE())))</f>
        <v/>
      </c>
      <c r="G110" s="37" t="str">
        <f aca="false">IF(B110="","",IF(VLOOKUP(B110,PLAYER!B:G,6,FALSE())="","",VLOOKUP(B110,PLAYER!B:G,6,FALSE())))</f>
        <v/>
      </c>
      <c r="H110" s="58" t="str">
        <f aca="false">IF('FINAL-SCORE'!Y111="","",'FINAL-SCORE'!Y111)</f>
        <v/>
      </c>
      <c r="I110" s="58" t="str">
        <f aca="false">IF('FINAL-SCORE'!Z111="","",'FINAL-SCORE'!Z111)</f>
        <v/>
      </c>
      <c r="J110" s="58" t="str">
        <f aca="false">IF('FINAL-SCORE'!AA111="","",'FINAL-SCORE'!AA111)</f>
        <v/>
      </c>
      <c r="K110" s="58" t="str">
        <f aca="false">IF('FINAL-SCORE'!AB111="","",'FINAL-SCORE'!AB111)</f>
        <v/>
      </c>
      <c r="L110" s="58" t="str">
        <f aca="false">IF('FINAL-SCORE'!AC111="","",'FINAL-SCORE'!AC111)</f>
        <v/>
      </c>
      <c r="M110" s="58" t="str">
        <f aca="false">IF('FINAL-SCORE'!AE111="","",'FINAL-SCORE'!AE111)</f>
        <v/>
      </c>
      <c r="N110" s="58" t="str">
        <f aca="false">IF('FINAL-SCORE'!AF111="","",'FINAL-SCORE'!AF111)</f>
        <v/>
      </c>
      <c r="O110" s="58" t="str">
        <f aca="false">IF('FINAL-SCORE'!AG111="","",'FINAL-SCORE'!AG111)</f>
        <v/>
      </c>
      <c r="P110" s="58" t="str">
        <f aca="false">IF('FINAL-SCORE'!AH111="","",'FINAL-SCORE'!AH111)</f>
        <v/>
      </c>
      <c r="Q110" s="58" t="str">
        <f aca="false">IF('FINAL-SCORE'!AI111="","",'FINAL-SCORE'!AI111+'FINAL-SCORE'!AD111)</f>
        <v/>
      </c>
      <c r="R110" s="59" t="str">
        <f aca="false">IF('FINAL-SCORE'!AJ111="","",'FINAL-SCORE'!AJ111)</f>
        <v/>
      </c>
      <c r="S110" s="60" t="str">
        <f aca="false">IF('FINAL-SCORE'!AK111="","",'FINAL-SCORE'!AK111)</f>
        <v/>
      </c>
      <c r="T110" s="60" t="str">
        <f aca="false">IF('FINAL-SCORE'!AL111="","",'FINAL-SCORE'!AL111)</f>
        <v/>
      </c>
      <c r="U110" s="60" t="str">
        <f aca="false">IF('FINAL-SCORE'!AM111="","",'FINAL-SCORE'!AM111)</f>
        <v/>
      </c>
      <c r="V110" s="61" t="str">
        <f aca="false">IF('FINAL-SCORE'!AN111="","",'FINAL-SCORE'!AN111)</f>
        <v/>
      </c>
      <c r="W110" s="62" t="str">
        <f aca="false">IF('FINAL-SCORE'!AO111="","",'FINAL-SCORE'!AO111)</f>
        <v/>
      </c>
    </row>
    <row r="111" customFormat="false" ht="12" hidden="false" customHeight="false" outlineLevel="0" collapsed="false">
      <c r="A111" s="1" t="str">
        <f aca="false">IF('FINAL-SCORE'!W112="","",'FINAL-SCORE'!W112)</f>
        <v/>
      </c>
      <c r="B111" s="1" t="str">
        <f aca="false">IF('FINAL-SCORE'!X112="","",'FINAL-SCORE'!X112)</f>
        <v/>
      </c>
      <c r="C111" s="37" t="str">
        <f aca="false">IF(B111="","",IF(VLOOKUP(B111,PLAYER!B:G,2,FALSE())="","",VLOOKUP(B111,PLAYER!B:G,2,FALSE())))</f>
        <v/>
      </c>
      <c r="D111" s="37" t="str">
        <f aca="false">IF(B111="","",IF(VLOOKUP(B111,PLAYER!B:G,3,FALSE())="","",VLOOKUP(B111,PLAYER!B:G,3,FALSE())))</f>
        <v/>
      </c>
      <c r="E111" s="37" t="str">
        <f aca="false">IF(B111="","",IF(VLOOKUP(B111,PLAYER!B:G,4,FALSE())="","",VLOOKUP(B111,PLAYER!B:G,4,FALSE())))</f>
        <v/>
      </c>
      <c r="F111" s="37" t="str">
        <f aca="false">IF(B111="","",IF(VLOOKUP(B111,PLAYER!B:G,5,FALSE())="","",VLOOKUP(B111,PLAYER!B:G,5,FALSE())))</f>
        <v/>
      </c>
      <c r="G111" s="37" t="str">
        <f aca="false">IF(B111="","",IF(VLOOKUP(B111,PLAYER!B:G,6,FALSE())="","",VLOOKUP(B111,PLAYER!B:G,6,FALSE())))</f>
        <v/>
      </c>
      <c r="H111" s="58" t="str">
        <f aca="false">IF('FINAL-SCORE'!Y112="","",'FINAL-SCORE'!Y112)</f>
        <v/>
      </c>
      <c r="I111" s="58" t="str">
        <f aca="false">IF('FINAL-SCORE'!Z112="","",'FINAL-SCORE'!Z112)</f>
        <v/>
      </c>
      <c r="J111" s="58" t="str">
        <f aca="false">IF('FINAL-SCORE'!AA112="","",'FINAL-SCORE'!AA112)</f>
        <v/>
      </c>
      <c r="K111" s="58" t="str">
        <f aca="false">IF('FINAL-SCORE'!AB112="","",'FINAL-SCORE'!AB112)</f>
        <v/>
      </c>
      <c r="L111" s="58" t="str">
        <f aca="false">IF('FINAL-SCORE'!AC112="","",'FINAL-SCORE'!AC112)</f>
        <v/>
      </c>
      <c r="M111" s="58" t="str">
        <f aca="false">IF('FINAL-SCORE'!AE112="","",'FINAL-SCORE'!AE112)</f>
        <v/>
      </c>
      <c r="N111" s="58" t="str">
        <f aca="false">IF('FINAL-SCORE'!AF112="","",'FINAL-SCORE'!AF112)</f>
        <v/>
      </c>
      <c r="O111" s="58" t="str">
        <f aca="false">IF('FINAL-SCORE'!AG112="","",'FINAL-SCORE'!AG112)</f>
        <v/>
      </c>
      <c r="P111" s="58" t="str">
        <f aca="false">IF('FINAL-SCORE'!AH112="","",'FINAL-SCORE'!AH112)</f>
        <v/>
      </c>
      <c r="Q111" s="58" t="str">
        <f aca="false">IF('FINAL-SCORE'!AI112="","",'FINAL-SCORE'!AI112+'FINAL-SCORE'!AD112)</f>
        <v/>
      </c>
      <c r="R111" s="59" t="str">
        <f aca="false">IF('FINAL-SCORE'!AJ112="","",'FINAL-SCORE'!AJ112)</f>
        <v/>
      </c>
      <c r="S111" s="60" t="str">
        <f aca="false">IF('FINAL-SCORE'!AK112="","",'FINAL-SCORE'!AK112)</f>
        <v/>
      </c>
      <c r="T111" s="60" t="str">
        <f aca="false">IF('FINAL-SCORE'!AL112="","",'FINAL-SCORE'!AL112)</f>
        <v/>
      </c>
      <c r="U111" s="60" t="str">
        <f aca="false">IF('FINAL-SCORE'!AM112="","",'FINAL-SCORE'!AM112)</f>
        <v/>
      </c>
      <c r="V111" s="61" t="str">
        <f aca="false">IF('FINAL-SCORE'!AN112="","",'FINAL-SCORE'!AN112)</f>
        <v/>
      </c>
      <c r="W111" s="62" t="str">
        <f aca="false">IF('FINAL-SCORE'!AO112="","",'FINAL-SCORE'!AO112)</f>
        <v/>
      </c>
    </row>
    <row r="112" customFormat="false" ht="12" hidden="false" customHeight="false" outlineLevel="0" collapsed="false">
      <c r="A112" s="1" t="str">
        <f aca="false">IF('FINAL-SCORE'!W113="","",'FINAL-SCORE'!W113)</f>
        <v/>
      </c>
      <c r="B112" s="1" t="str">
        <f aca="false">IF('FINAL-SCORE'!X113="","",'FINAL-SCORE'!X113)</f>
        <v/>
      </c>
      <c r="C112" s="37" t="str">
        <f aca="false">IF(B112="","",IF(VLOOKUP(B112,PLAYER!B:G,2,FALSE())="","",VLOOKUP(B112,PLAYER!B:G,2,FALSE())))</f>
        <v/>
      </c>
      <c r="D112" s="37" t="str">
        <f aca="false">IF(B112="","",IF(VLOOKUP(B112,PLAYER!B:G,3,FALSE())="","",VLOOKUP(B112,PLAYER!B:G,3,FALSE())))</f>
        <v/>
      </c>
      <c r="E112" s="37" t="str">
        <f aca="false">IF(B112="","",IF(VLOOKUP(B112,PLAYER!B:G,4,FALSE())="","",VLOOKUP(B112,PLAYER!B:G,4,FALSE())))</f>
        <v/>
      </c>
      <c r="F112" s="37" t="str">
        <f aca="false">IF(B112="","",IF(VLOOKUP(B112,PLAYER!B:G,5,FALSE())="","",VLOOKUP(B112,PLAYER!B:G,5,FALSE())))</f>
        <v/>
      </c>
      <c r="G112" s="37" t="str">
        <f aca="false">IF(B112="","",IF(VLOOKUP(B112,PLAYER!B:G,6,FALSE())="","",VLOOKUP(B112,PLAYER!B:G,6,FALSE())))</f>
        <v/>
      </c>
      <c r="H112" s="58" t="str">
        <f aca="false">IF('FINAL-SCORE'!Y113="","",'FINAL-SCORE'!Y113)</f>
        <v/>
      </c>
      <c r="I112" s="58" t="str">
        <f aca="false">IF('FINAL-SCORE'!Z113="","",'FINAL-SCORE'!Z113)</f>
        <v/>
      </c>
      <c r="J112" s="58" t="str">
        <f aca="false">IF('FINAL-SCORE'!AA113="","",'FINAL-SCORE'!AA113)</f>
        <v/>
      </c>
      <c r="K112" s="58" t="str">
        <f aca="false">IF('FINAL-SCORE'!AB113="","",'FINAL-SCORE'!AB113)</f>
        <v/>
      </c>
      <c r="L112" s="58" t="str">
        <f aca="false">IF('FINAL-SCORE'!AC113="","",'FINAL-SCORE'!AC113)</f>
        <v/>
      </c>
      <c r="M112" s="58" t="str">
        <f aca="false">IF('FINAL-SCORE'!AE113="","",'FINAL-SCORE'!AE113)</f>
        <v/>
      </c>
      <c r="N112" s="58" t="str">
        <f aca="false">IF('FINAL-SCORE'!AF113="","",'FINAL-SCORE'!AF113)</f>
        <v/>
      </c>
      <c r="O112" s="58" t="str">
        <f aca="false">IF('FINAL-SCORE'!AG113="","",'FINAL-SCORE'!AG113)</f>
        <v/>
      </c>
      <c r="P112" s="58" t="str">
        <f aca="false">IF('FINAL-SCORE'!AH113="","",'FINAL-SCORE'!AH113)</f>
        <v/>
      </c>
      <c r="Q112" s="58" t="str">
        <f aca="false">IF('FINAL-SCORE'!AI113="","",'FINAL-SCORE'!AI113+'FINAL-SCORE'!AD113)</f>
        <v/>
      </c>
      <c r="R112" s="59" t="str">
        <f aca="false">IF('FINAL-SCORE'!AJ113="","",'FINAL-SCORE'!AJ113)</f>
        <v/>
      </c>
      <c r="S112" s="60" t="str">
        <f aca="false">IF('FINAL-SCORE'!AK113="","",'FINAL-SCORE'!AK113)</f>
        <v/>
      </c>
      <c r="T112" s="60" t="str">
        <f aca="false">IF('FINAL-SCORE'!AL113="","",'FINAL-SCORE'!AL113)</f>
        <v/>
      </c>
      <c r="U112" s="60" t="str">
        <f aca="false">IF('FINAL-SCORE'!AM113="","",'FINAL-SCORE'!AM113)</f>
        <v/>
      </c>
      <c r="V112" s="61" t="str">
        <f aca="false">IF('FINAL-SCORE'!AN113="","",'FINAL-SCORE'!AN113)</f>
        <v/>
      </c>
      <c r="W112" s="62" t="str">
        <f aca="false">IF('FINAL-SCORE'!AO113="","",'FINAL-SCORE'!AO113)</f>
        <v/>
      </c>
    </row>
    <row r="113" customFormat="false" ht="12" hidden="false" customHeight="false" outlineLevel="0" collapsed="false">
      <c r="A113" s="1" t="str">
        <f aca="false">IF('FINAL-SCORE'!W114="","",'FINAL-SCORE'!W114)</f>
        <v/>
      </c>
      <c r="B113" s="1" t="str">
        <f aca="false">IF('FINAL-SCORE'!X114="","",'FINAL-SCORE'!X114)</f>
        <v/>
      </c>
      <c r="C113" s="37" t="str">
        <f aca="false">IF(B113="","",IF(VLOOKUP(B113,PLAYER!B:G,2,FALSE())="","",VLOOKUP(B113,PLAYER!B:G,2,FALSE())))</f>
        <v/>
      </c>
      <c r="D113" s="37" t="str">
        <f aca="false">IF(B113="","",IF(VLOOKUP(B113,PLAYER!B:G,3,FALSE())="","",VLOOKUP(B113,PLAYER!B:G,3,FALSE())))</f>
        <v/>
      </c>
      <c r="E113" s="37" t="str">
        <f aca="false">IF(B113="","",IF(VLOOKUP(B113,PLAYER!B:G,4,FALSE())="","",VLOOKUP(B113,PLAYER!B:G,4,FALSE())))</f>
        <v/>
      </c>
      <c r="F113" s="37" t="str">
        <f aca="false">IF(B113="","",IF(VLOOKUP(B113,PLAYER!B:G,5,FALSE())="","",VLOOKUP(B113,PLAYER!B:G,5,FALSE())))</f>
        <v/>
      </c>
      <c r="G113" s="37" t="str">
        <f aca="false">IF(B113="","",IF(VLOOKUP(B113,PLAYER!B:G,6,FALSE())="","",VLOOKUP(B113,PLAYER!B:G,6,FALSE())))</f>
        <v/>
      </c>
      <c r="H113" s="58" t="str">
        <f aca="false">IF('FINAL-SCORE'!Y114="","",'FINAL-SCORE'!Y114)</f>
        <v/>
      </c>
      <c r="I113" s="58" t="str">
        <f aca="false">IF('FINAL-SCORE'!Z114="","",'FINAL-SCORE'!Z114)</f>
        <v/>
      </c>
      <c r="J113" s="58" t="str">
        <f aca="false">IF('FINAL-SCORE'!AA114="","",'FINAL-SCORE'!AA114)</f>
        <v/>
      </c>
      <c r="K113" s="58" t="str">
        <f aca="false">IF('FINAL-SCORE'!AB114="","",'FINAL-SCORE'!AB114)</f>
        <v/>
      </c>
      <c r="L113" s="58" t="str">
        <f aca="false">IF('FINAL-SCORE'!AC114="","",'FINAL-SCORE'!AC114)</f>
        <v/>
      </c>
      <c r="M113" s="58" t="str">
        <f aca="false">IF('FINAL-SCORE'!AE114="","",'FINAL-SCORE'!AE114)</f>
        <v/>
      </c>
      <c r="N113" s="58" t="str">
        <f aca="false">IF('FINAL-SCORE'!AF114="","",'FINAL-SCORE'!AF114)</f>
        <v/>
      </c>
      <c r="O113" s="58" t="str">
        <f aca="false">IF('FINAL-SCORE'!AG114="","",'FINAL-SCORE'!AG114)</f>
        <v/>
      </c>
      <c r="P113" s="58" t="str">
        <f aca="false">IF('FINAL-SCORE'!AH114="","",'FINAL-SCORE'!AH114)</f>
        <v/>
      </c>
      <c r="Q113" s="58" t="str">
        <f aca="false">IF('FINAL-SCORE'!AI114="","",'FINAL-SCORE'!AI114+'FINAL-SCORE'!AD114)</f>
        <v/>
      </c>
      <c r="R113" s="59" t="str">
        <f aca="false">IF('FINAL-SCORE'!AJ114="","",'FINAL-SCORE'!AJ114)</f>
        <v/>
      </c>
      <c r="S113" s="60" t="str">
        <f aca="false">IF('FINAL-SCORE'!AK114="","",'FINAL-SCORE'!AK114)</f>
        <v/>
      </c>
      <c r="T113" s="60" t="str">
        <f aca="false">IF('FINAL-SCORE'!AL114="","",'FINAL-SCORE'!AL114)</f>
        <v/>
      </c>
      <c r="U113" s="60" t="str">
        <f aca="false">IF('FINAL-SCORE'!AM114="","",'FINAL-SCORE'!AM114)</f>
        <v/>
      </c>
      <c r="V113" s="61" t="str">
        <f aca="false">IF('FINAL-SCORE'!AN114="","",'FINAL-SCORE'!AN114)</f>
        <v/>
      </c>
      <c r="W113" s="62" t="str">
        <f aca="false">IF('FINAL-SCORE'!AO114="","",'FINAL-SCORE'!AO114)</f>
        <v/>
      </c>
    </row>
    <row r="114" customFormat="false" ht="12" hidden="false" customHeight="false" outlineLevel="0" collapsed="false">
      <c r="A114" s="1" t="str">
        <f aca="false">IF('FINAL-SCORE'!W115="","",'FINAL-SCORE'!W115)</f>
        <v/>
      </c>
      <c r="B114" s="1" t="str">
        <f aca="false">IF('FINAL-SCORE'!X115="","",'FINAL-SCORE'!X115)</f>
        <v/>
      </c>
      <c r="C114" s="37" t="str">
        <f aca="false">IF(B114="","",IF(VLOOKUP(B114,PLAYER!B:G,2,FALSE())="","",VLOOKUP(B114,PLAYER!B:G,2,FALSE())))</f>
        <v/>
      </c>
      <c r="D114" s="37" t="str">
        <f aca="false">IF(B114="","",IF(VLOOKUP(B114,PLAYER!B:G,3,FALSE())="","",VLOOKUP(B114,PLAYER!B:G,3,FALSE())))</f>
        <v/>
      </c>
      <c r="E114" s="37" t="str">
        <f aca="false">IF(B114="","",IF(VLOOKUP(B114,PLAYER!B:G,4,FALSE())="","",VLOOKUP(B114,PLAYER!B:G,4,FALSE())))</f>
        <v/>
      </c>
      <c r="F114" s="37" t="str">
        <f aca="false">IF(B114="","",IF(VLOOKUP(B114,PLAYER!B:G,5,FALSE())="","",VLOOKUP(B114,PLAYER!B:G,5,FALSE())))</f>
        <v/>
      </c>
      <c r="G114" s="37" t="str">
        <f aca="false">IF(B114="","",IF(VLOOKUP(B114,PLAYER!B:G,6,FALSE())="","",VLOOKUP(B114,PLAYER!B:G,6,FALSE())))</f>
        <v/>
      </c>
      <c r="H114" s="58" t="str">
        <f aca="false">IF('FINAL-SCORE'!Y115="","",'FINAL-SCORE'!Y115)</f>
        <v/>
      </c>
      <c r="I114" s="58" t="str">
        <f aca="false">IF('FINAL-SCORE'!Z115="","",'FINAL-SCORE'!Z115)</f>
        <v/>
      </c>
      <c r="J114" s="58" t="str">
        <f aca="false">IF('FINAL-SCORE'!AA115="","",'FINAL-SCORE'!AA115)</f>
        <v/>
      </c>
      <c r="K114" s="58" t="str">
        <f aca="false">IF('FINAL-SCORE'!AB115="","",'FINAL-SCORE'!AB115)</f>
        <v/>
      </c>
      <c r="L114" s="58" t="str">
        <f aca="false">IF('FINAL-SCORE'!AC115="","",'FINAL-SCORE'!AC115)</f>
        <v/>
      </c>
      <c r="M114" s="58" t="str">
        <f aca="false">IF('FINAL-SCORE'!AE115="","",'FINAL-SCORE'!AE115)</f>
        <v/>
      </c>
      <c r="N114" s="58" t="str">
        <f aca="false">IF('FINAL-SCORE'!AF115="","",'FINAL-SCORE'!AF115)</f>
        <v/>
      </c>
      <c r="O114" s="58" t="str">
        <f aca="false">IF('FINAL-SCORE'!AG115="","",'FINAL-SCORE'!AG115)</f>
        <v/>
      </c>
      <c r="P114" s="58" t="str">
        <f aca="false">IF('FINAL-SCORE'!AH115="","",'FINAL-SCORE'!AH115)</f>
        <v/>
      </c>
      <c r="Q114" s="58" t="str">
        <f aca="false">IF('FINAL-SCORE'!AI115="","",'FINAL-SCORE'!AI115+'FINAL-SCORE'!AD115)</f>
        <v/>
      </c>
      <c r="R114" s="59" t="str">
        <f aca="false">IF('FINAL-SCORE'!AJ115="","",'FINAL-SCORE'!AJ115)</f>
        <v/>
      </c>
      <c r="S114" s="60" t="str">
        <f aca="false">IF('FINAL-SCORE'!AK115="","",'FINAL-SCORE'!AK115)</f>
        <v/>
      </c>
      <c r="T114" s="60" t="str">
        <f aca="false">IF('FINAL-SCORE'!AL115="","",'FINAL-SCORE'!AL115)</f>
        <v/>
      </c>
      <c r="U114" s="60" t="str">
        <f aca="false">IF('FINAL-SCORE'!AM115="","",'FINAL-SCORE'!AM115)</f>
        <v/>
      </c>
      <c r="V114" s="61" t="str">
        <f aca="false">IF('FINAL-SCORE'!AN115="","",'FINAL-SCORE'!AN115)</f>
        <v/>
      </c>
      <c r="W114" s="62" t="str">
        <f aca="false">IF('FINAL-SCORE'!AO115="","",'FINAL-SCORE'!AO115)</f>
        <v/>
      </c>
    </row>
    <row r="115" customFormat="false" ht="12" hidden="false" customHeight="false" outlineLevel="0" collapsed="false">
      <c r="A115" s="1" t="str">
        <f aca="false">IF('FINAL-SCORE'!W116="","",'FINAL-SCORE'!W116)</f>
        <v/>
      </c>
      <c r="B115" s="1" t="str">
        <f aca="false">IF('FINAL-SCORE'!X116="","",'FINAL-SCORE'!X116)</f>
        <v/>
      </c>
      <c r="C115" s="37" t="str">
        <f aca="false">IF(B115="","",IF(VLOOKUP(B115,PLAYER!B:G,2,FALSE())="","",VLOOKUP(B115,PLAYER!B:G,2,FALSE())))</f>
        <v/>
      </c>
      <c r="D115" s="37" t="str">
        <f aca="false">IF(B115="","",IF(VLOOKUP(B115,PLAYER!B:G,3,FALSE())="","",VLOOKUP(B115,PLAYER!B:G,3,FALSE())))</f>
        <v/>
      </c>
      <c r="E115" s="37" t="str">
        <f aca="false">IF(B115="","",IF(VLOOKUP(B115,PLAYER!B:G,4,FALSE())="","",VLOOKUP(B115,PLAYER!B:G,4,FALSE())))</f>
        <v/>
      </c>
      <c r="F115" s="37" t="str">
        <f aca="false">IF(B115="","",IF(VLOOKUP(B115,PLAYER!B:G,5,FALSE())="","",VLOOKUP(B115,PLAYER!B:G,5,FALSE())))</f>
        <v/>
      </c>
      <c r="G115" s="37" t="str">
        <f aca="false">IF(B115="","",IF(VLOOKUP(B115,PLAYER!B:G,6,FALSE())="","",VLOOKUP(B115,PLAYER!B:G,6,FALSE())))</f>
        <v/>
      </c>
      <c r="H115" s="58" t="str">
        <f aca="false">IF('FINAL-SCORE'!Y116="","",'FINAL-SCORE'!Y116)</f>
        <v/>
      </c>
      <c r="I115" s="58" t="str">
        <f aca="false">IF('FINAL-SCORE'!Z116="","",'FINAL-SCORE'!Z116)</f>
        <v/>
      </c>
      <c r="J115" s="58" t="str">
        <f aca="false">IF('FINAL-SCORE'!AA116="","",'FINAL-SCORE'!AA116)</f>
        <v/>
      </c>
      <c r="K115" s="58" t="str">
        <f aca="false">IF('FINAL-SCORE'!AB116="","",'FINAL-SCORE'!AB116)</f>
        <v/>
      </c>
      <c r="L115" s="58" t="str">
        <f aca="false">IF('FINAL-SCORE'!AC116="","",'FINAL-SCORE'!AC116)</f>
        <v/>
      </c>
      <c r="M115" s="58" t="str">
        <f aca="false">IF('FINAL-SCORE'!AE116="","",'FINAL-SCORE'!AE116)</f>
        <v/>
      </c>
      <c r="N115" s="58" t="str">
        <f aca="false">IF('FINAL-SCORE'!AF116="","",'FINAL-SCORE'!AF116)</f>
        <v/>
      </c>
      <c r="O115" s="58" t="str">
        <f aca="false">IF('FINAL-SCORE'!AG116="","",'FINAL-SCORE'!AG116)</f>
        <v/>
      </c>
      <c r="P115" s="58" t="str">
        <f aca="false">IF('FINAL-SCORE'!AH116="","",'FINAL-SCORE'!AH116)</f>
        <v/>
      </c>
      <c r="Q115" s="58" t="str">
        <f aca="false">IF('FINAL-SCORE'!AI116="","",'FINAL-SCORE'!AI116+'FINAL-SCORE'!AD116)</f>
        <v/>
      </c>
      <c r="R115" s="59" t="str">
        <f aca="false">IF('FINAL-SCORE'!AJ116="","",'FINAL-SCORE'!AJ116)</f>
        <v/>
      </c>
      <c r="S115" s="60" t="str">
        <f aca="false">IF('FINAL-SCORE'!AK116="","",'FINAL-SCORE'!AK116)</f>
        <v/>
      </c>
      <c r="T115" s="60" t="str">
        <f aca="false">IF('FINAL-SCORE'!AL116="","",'FINAL-SCORE'!AL116)</f>
        <v/>
      </c>
      <c r="U115" s="60" t="str">
        <f aca="false">IF('FINAL-SCORE'!AM116="","",'FINAL-SCORE'!AM116)</f>
        <v/>
      </c>
      <c r="V115" s="61" t="str">
        <f aca="false">IF('FINAL-SCORE'!AN116="","",'FINAL-SCORE'!AN116)</f>
        <v/>
      </c>
      <c r="W115" s="62" t="str">
        <f aca="false">IF('FINAL-SCORE'!AO116="","",'FINAL-SCORE'!AO116)</f>
        <v/>
      </c>
    </row>
    <row r="116" customFormat="false" ht="12" hidden="false" customHeight="false" outlineLevel="0" collapsed="false">
      <c r="A116" s="1" t="str">
        <f aca="false">IF('FINAL-SCORE'!W117="","",'FINAL-SCORE'!W117)</f>
        <v/>
      </c>
      <c r="B116" s="1" t="str">
        <f aca="false">IF('FINAL-SCORE'!X117="","",'FINAL-SCORE'!X117)</f>
        <v/>
      </c>
      <c r="C116" s="37" t="str">
        <f aca="false">IF(B116="","",IF(VLOOKUP(B116,PLAYER!B:G,2,FALSE())="","",VLOOKUP(B116,PLAYER!B:G,2,FALSE())))</f>
        <v/>
      </c>
      <c r="D116" s="37" t="str">
        <f aca="false">IF(B116="","",IF(VLOOKUP(B116,PLAYER!B:G,3,FALSE())="","",VLOOKUP(B116,PLAYER!B:G,3,FALSE())))</f>
        <v/>
      </c>
      <c r="E116" s="37" t="str">
        <f aca="false">IF(B116="","",IF(VLOOKUP(B116,PLAYER!B:G,4,FALSE())="","",VLOOKUP(B116,PLAYER!B:G,4,FALSE())))</f>
        <v/>
      </c>
      <c r="F116" s="37" t="str">
        <f aca="false">IF(B116="","",IF(VLOOKUP(B116,PLAYER!B:G,5,FALSE())="","",VLOOKUP(B116,PLAYER!B:G,5,FALSE())))</f>
        <v/>
      </c>
      <c r="G116" s="37" t="str">
        <f aca="false">IF(B116="","",IF(VLOOKUP(B116,PLAYER!B:G,6,FALSE())="","",VLOOKUP(B116,PLAYER!B:G,6,FALSE())))</f>
        <v/>
      </c>
      <c r="H116" s="58" t="str">
        <f aca="false">IF('FINAL-SCORE'!Y117="","",'FINAL-SCORE'!Y117)</f>
        <v/>
      </c>
      <c r="I116" s="58" t="str">
        <f aca="false">IF('FINAL-SCORE'!Z117="","",'FINAL-SCORE'!Z117)</f>
        <v/>
      </c>
      <c r="J116" s="58" t="str">
        <f aca="false">IF('FINAL-SCORE'!AA117="","",'FINAL-SCORE'!AA117)</f>
        <v/>
      </c>
      <c r="K116" s="58" t="str">
        <f aca="false">IF('FINAL-SCORE'!AB117="","",'FINAL-SCORE'!AB117)</f>
        <v/>
      </c>
      <c r="L116" s="58" t="str">
        <f aca="false">IF('FINAL-SCORE'!AC117="","",'FINAL-SCORE'!AC117)</f>
        <v/>
      </c>
      <c r="M116" s="58" t="str">
        <f aca="false">IF('FINAL-SCORE'!AE117="","",'FINAL-SCORE'!AE117)</f>
        <v/>
      </c>
      <c r="N116" s="58" t="str">
        <f aca="false">IF('FINAL-SCORE'!AF117="","",'FINAL-SCORE'!AF117)</f>
        <v/>
      </c>
      <c r="O116" s="58" t="str">
        <f aca="false">IF('FINAL-SCORE'!AG117="","",'FINAL-SCORE'!AG117)</f>
        <v/>
      </c>
      <c r="P116" s="58" t="str">
        <f aca="false">IF('FINAL-SCORE'!AH117="","",'FINAL-SCORE'!AH117)</f>
        <v/>
      </c>
      <c r="Q116" s="58" t="str">
        <f aca="false">IF('FINAL-SCORE'!AI117="","",'FINAL-SCORE'!AI117+'FINAL-SCORE'!AD117)</f>
        <v/>
      </c>
      <c r="R116" s="59" t="str">
        <f aca="false">IF('FINAL-SCORE'!AJ117="","",'FINAL-SCORE'!AJ117)</f>
        <v/>
      </c>
      <c r="S116" s="60" t="str">
        <f aca="false">IF('FINAL-SCORE'!AK117="","",'FINAL-SCORE'!AK117)</f>
        <v/>
      </c>
      <c r="T116" s="60" t="str">
        <f aca="false">IF('FINAL-SCORE'!AL117="","",'FINAL-SCORE'!AL117)</f>
        <v/>
      </c>
      <c r="U116" s="60" t="str">
        <f aca="false">IF('FINAL-SCORE'!AM117="","",'FINAL-SCORE'!AM117)</f>
        <v/>
      </c>
      <c r="V116" s="61" t="str">
        <f aca="false">IF('FINAL-SCORE'!AN117="","",'FINAL-SCORE'!AN117)</f>
        <v/>
      </c>
      <c r="W116" s="62" t="str">
        <f aca="false">IF('FINAL-SCORE'!AO117="","",'FINAL-SCORE'!AO117)</f>
        <v/>
      </c>
    </row>
    <row r="117" customFormat="false" ht="12" hidden="false" customHeight="false" outlineLevel="0" collapsed="false">
      <c r="A117" s="1" t="str">
        <f aca="false">IF('FINAL-SCORE'!W118="","",'FINAL-SCORE'!W118)</f>
        <v/>
      </c>
      <c r="B117" s="1" t="str">
        <f aca="false">IF('FINAL-SCORE'!X118="","",'FINAL-SCORE'!X118)</f>
        <v/>
      </c>
      <c r="C117" s="37" t="str">
        <f aca="false">IF(B117="","",IF(VLOOKUP(B117,PLAYER!B:G,2,FALSE())="","",VLOOKUP(B117,PLAYER!B:G,2,FALSE())))</f>
        <v/>
      </c>
      <c r="D117" s="37" t="str">
        <f aca="false">IF(B117="","",IF(VLOOKUP(B117,PLAYER!B:G,3,FALSE())="","",VLOOKUP(B117,PLAYER!B:G,3,FALSE())))</f>
        <v/>
      </c>
      <c r="E117" s="37" t="str">
        <f aca="false">IF(B117="","",IF(VLOOKUP(B117,PLAYER!B:G,4,FALSE())="","",VLOOKUP(B117,PLAYER!B:G,4,FALSE())))</f>
        <v/>
      </c>
      <c r="F117" s="37" t="str">
        <f aca="false">IF(B117="","",IF(VLOOKUP(B117,PLAYER!B:G,5,FALSE())="","",VLOOKUP(B117,PLAYER!B:G,5,FALSE())))</f>
        <v/>
      </c>
      <c r="G117" s="37" t="str">
        <f aca="false">IF(B117="","",IF(VLOOKUP(B117,PLAYER!B:G,6,FALSE())="","",VLOOKUP(B117,PLAYER!B:G,6,FALSE())))</f>
        <v/>
      </c>
      <c r="H117" s="58" t="str">
        <f aca="false">IF('FINAL-SCORE'!Y118="","",'FINAL-SCORE'!Y118)</f>
        <v/>
      </c>
      <c r="I117" s="58" t="str">
        <f aca="false">IF('FINAL-SCORE'!Z118="","",'FINAL-SCORE'!Z118)</f>
        <v/>
      </c>
      <c r="J117" s="58" t="str">
        <f aca="false">IF('FINAL-SCORE'!AA118="","",'FINAL-SCORE'!AA118)</f>
        <v/>
      </c>
      <c r="K117" s="58" t="str">
        <f aca="false">IF('FINAL-SCORE'!AB118="","",'FINAL-SCORE'!AB118)</f>
        <v/>
      </c>
      <c r="L117" s="58" t="str">
        <f aca="false">IF('FINAL-SCORE'!AC118="","",'FINAL-SCORE'!AC118)</f>
        <v/>
      </c>
      <c r="M117" s="58" t="str">
        <f aca="false">IF('FINAL-SCORE'!AE118="","",'FINAL-SCORE'!AE118)</f>
        <v/>
      </c>
      <c r="N117" s="58" t="str">
        <f aca="false">IF('FINAL-SCORE'!AF118="","",'FINAL-SCORE'!AF118)</f>
        <v/>
      </c>
      <c r="O117" s="58" t="str">
        <f aca="false">IF('FINAL-SCORE'!AG118="","",'FINAL-SCORE'!AG118)</f>
        <v/>
      </c>
      <c r="P117" s="58" t="str">
        <f aca="false">IF('FINAL-SCORE'!AH118="","",'FINAL-SCORE'!AH118)</f>
        <v/>
      </c>
      <c r="Q117" s="58" t="str">
        <f aca="false">IF('FINAL-SCORE'!AI118="","",'FINAL-SCORE'!AI118+'FINAL-SCORE'!AD118)</f>
        <v/>
      </c>
      <c r="R117" s="59" t="str">
        <f aca="false">IF('FINAL-SCORE'!AJ118="","",'FINAL-SCORE'!AJ118)</f>
        <v/>
      </c>
      <c r="S117" s="60" t="str">
        <f aca="false">IF('FINAL-SCORE'!AK118="","",'FINAL-SCORE'!AK118)</f>
        <v/>
      </c>
      <c r="T117" s="60" t="str">
        <f aca="false">IF('FINAL-SCORE'!AL118="","",'FINAL-SCORE'!AL118)</f>
        <v/>
      </c>
      <c r="U117" s="60" t="str">
        <f aca="false">IF('FINAL-SCORE'!AM118="","",'FINAL-SCORE'!AM118)</f>
        <v/>
      </c>
      <c r="V117" s="61" t="str">
        <f aca="false">IF('FINAL-SCORE'!AN118="","",'FINAL-SCORE'!AN118)</f>
        <v/>
      </c>
      <c r="W117" s="62" t="str">
        <f aca="false">IF('FINAL-SCORE'!AO118="","",'FINAL-SCORE'!AO118)</f>
        <v/>
      </c>
    </row>
    <row r="118" customFormat="false" ht="12" hidden="false" customHeight="false" outlineLevel="0" collapsed="false">
      <c r="A118" s="1" t="str">
        <f aca="false">IF('FINAL-SCORE'!W119="","",'FINAL-SCORE'!W119)</f>
        <v/>
      </c>
      <c r="B118" s="1" t="str">
        <f aca="false">IF('FINAL-SCORE'!X119="","",'FINAL-SCORE'!X119)</f>
        <v/>
      </c>
      <c r="C118" s="37" t="str">
        <f aca="false">IF(B118="","",IF(VLOOKUP(B118,PLAYER!B:G,2,FALSE())="","",VLOOKUP(B118,PLAYER!B:G,2,FALSE())))</f>
        <v/>
      </c>
      <c r="D118" s="37" t="str">
        <f aca="false">IF(B118="","",IF(VLOOKUP(B118,PLAYER!B:G,3,FALSE())="","",VLOOKUP(B118,PLAYER!B:G,3,FALSE())))</f>
        <v/>
      </c>
      <c r="E118" s="37" t="str">
        <f aca="false">IF(B118="","",IF(VLOOKUP(B118,PLAYER!B:G,4,FALSE())="","",VLOOKUP(B118,PLAYER!B:G,4,FALSE())))</f>
        <v/>
      </c>
      <c r="F118" s="37" t="str">
        <f aca="false">IF(B118="","",IF(VLOOKUP(B118,PLAYER!B:G,5,FALSE())="","",VLOOKUP(B118,PLAYER!B:G,5,FALSE())))</f>
        <v/>
      </c>
      <c r="G118" s="37" t="str">
        <f aca="false">IF(B118="","",IF(VLOOKUP(B118,PLAYER!B:G,6,FALSE())="","",VLOOKUP(B118,PLAYER!B:G,6,FALSE())))</f>
        <v/>
      </c>
      <c r="H118" s="58" t="str">
        <f aca="false">IF('FINAL-SCORE'!Y119="","",'FINAL-SCORE'!Y119)</f>
        <v/>
      </c>
      <c r="I118" s="58" t="str">
        <f aca="false">IF('FINAL-SCORE'!Z119="","",'FINAL-SCORE'!Z119)</f>
        <v/>
      </c>
      <c r="J118" s="58" t="str">
        <f aca="false">IF('FINAL-SCORE'!AA119="","",'FINAL-SCORE'!AA119)</f>
        <v/>
      </c>
      <c r="K118" s="58" t="str">
        <f aca="false">IF('FINAL-SCORE'!AB119="","",'FINAL-SCORE'!AB119)</f>
        <v/>
      </c>
      <c r="L118" s="58" t="str">
        <f aca="false">IF('FINAL-SCORE'!AC119="","",'FINAL-SCORE'!AC119)</f>
        <v/>
      </c>
      <c r="M118" s="58" t="str">
        <f aca="false">IF('FINAL-SCORE'!AE119="","",'FINAL-SCORE'!AE119)</f>
        <v/>
      </c>
      <c r="N118" s="58" t="str">
        <f aca="false">IF('FINAL-SCORE'!AF119="","",'FINAL-SCORE'!AF119)</f>
        <v/>
      </c>
      <c r="O118" s="58" t="str">
        <f aca="false">IF('FINAL-SCORE'!AG119="","",'FINAL-SCORE'!AG119)</f>
        <v/>
      </c>
      <c r="P118" s="58" t="str">
        <f aca="false">IF('FINAL-SCORE'!AH119="","",'FINAL-SCORE'!AH119)</f>
        <v/>
      </c>
      <c r="Q118" s="58" t="str">
        <f aca="false">IF('FINAL-SCORE'!AI119="","",'FINAL-SCORE'!AI119+'FINAL-SCORE'!AD119)</f>
        <v/>
      </c>
      <c r="R118" s="59" t="str">
        <f aca="false">IF('FINAL-SCORE'!AJ119="","",'FINAL-SCORE'!AJ119)</f>
        <v/>
      </c>
      <c r="S118" s="60" t="str">
        <f aca="false">IF('FINAL-SCORE'!AK119="","",'FINAL-SCORE'!AK119)</f>
        <v/>
      </c>
      <c r="T118" s="60" t="str">
        <f aca="false">IF('FINAL-SCORE'!AL119="","",'FINAL-SCORE'!AL119)</f>
        <v/>
      </c>
      <c r="U118" s="60" t="str">
        <f aca="false">IF('FINAL-SCORE'!AM119="","",'FINAL-SCORE'!AM119)</f>
        <v/>
      </c>
      <c r="V118" s="61" t="str">
        <f aca="false">IF('FINAL-SCORE'!AN119="","",'FINAL-SCORE'!AN119)</f>
        <v/>
      </c>
      <c r="W118" s="62" t="str">
        <f aca="false">IF('FINAL-SCORE'!AO119="","",'FINAL-SCORE'!AO119)</f>
        <v/>
      </c>
    </row>
    <row r="119" customFormat="false" ht="12" hidden="false" customHeight="false" outlineLevel="0" collapsed="false">
      <c r="A119" s="1" t="str">
        <f aca="false">IF('FINAL-SCORE'!W120="","",'FINAL-SCORE'!W120)</f>
        <v/>
      </c>
      <c r="B119" s="1" t="str">
        <f aca="false">IF('FINAL-SCORE'!X120="","",'FINAL-SCORE'!X120)</f>
        <v/>
      </c>
      <c r="C119" s="37" t="str">
        <f aca="false">IF(B119="","",IF(VLOOKUP(B119,PLAYER!B:G,2,FALSE())="","",VLOOKUP(B119,PLAYER!B:G,2,FALSE())))</f>
        <v/>
      </c>
      <c r="D119" s="37" t="str">
        <f aca="false">IF(B119="","",IF(VLOOKUP(B119,PLAYER!B:G,3,FALSE())="","",VLOOKUP(B119,PLAYER!B:G,3,FALSE())))</f>
        <v/>
      </c>
      <c r="E119" s="37" t="str">
        <f aca="false">IF(B119="","",IF(VLOOKUP(B119,PLAYER!B:G,4,FALSE())="","",VLOOKUP(B119,PLAYER!B:G,4,FALSE())))</f>
        <v/>
      </c>
      <c r="F119" s="37" t="str">
        <f aca="false">IF(B119="","",IF(VLOOKUP(B119,PLAYER!B:G,5,FALSE())="","",VLOOKUP(B119,PLAYER!B:G,5,FALSE())))</f>
        <v/>
      </c>
      <c r="G119" s="37" t="str">
        <f aca="false">IF(B119="","",IF(VLOOKUP(B119,PLAYER!B:G,6,FALSE())="","",VLOOKUP(B119,PLAYER!B:G,6,FALSE())))</f>
        <v/>
      </c>
      <c r="H119" s="58" t="str">
        <f aca="false">IF('FINAL-SCORE'!Y120="","",'FINAL-SCORE'!Y120)</f>
        <v/>
      </c>
      <c r="I119" s="58" t="str">
        <f aca="false">IF('FINAL-SCORE'!Z120="","",'FINAL-SCORE'!Z120)</f>
        <v/>
      </c>
      <c r="J119" s="58" t="str">
        <f aca="false">IF('FINAL-SCORE'!AA120="","",'FINAL-SCORE'!AA120)</f>
        <v/>
      </c>
      <c r="K119" s="58" t="str">
        <f aca="false">IF('FINAL-SCORE'!AB120="","",'FINAL-SCORE'!AB120)</f>
        <v/>
      </c>
      <c r="L119" s="58" t="str">
        <f aca="false">IF('FINAL-SCORE'!AC120="","",'FINAL-SCORE'!AC120)</f>
        <v/>
      </c>
      <c r="M119" s="58" t="str">
        <f aca="false">IF('FINAL-SCORE'!AE120="","",'FINAL-SCORE'!AE120)</f>
        <v/>
      </c>
      <c r="N119" s="58" t="str">
        <f aca="false">IF('FINAL-SCORE'!AF120="","",'FINAL-SCORE'!AF120)</f>
        <v/>
      </c>
      <c r="O119" s="58" t="str">
        <f aca="false">IF('FINAL-SCORE'!AG120="","",'FINAL-SCORE'!AG120)</f>
        <v/>
      </c>
      <c r="P119" s="58" t="str">
        <f aca="false">IF('FINAL-SCORE'!AH120="","",'FINAL-SCORE'!AH120)</f>
        <v/>
      </c>
      <c r="Q119" s="58" t="str">
        <f aca="false">IF('FINAL-SCORE'!AI120="","",'FINAL-SCORE'!AI120+'FINAL-SCORE'!AD120)</f>
        <v/>
      </c>
      <c r="R119" s="59" t="str">
        <f aca="false">IF('FINAL-SCORE'!AJ120="","",'FINAL-SCORE'!AJ120)</f>
        <v/>
      </c>
      <c r="S119" s="60" t="str">
        <f aca="false">IF('FINAL-SCORE'!AK120="","",'FINAL-SCORE'!AK120)</f>
        <v/>
      </c>
      <c r="T119" s="60" t="str">
        <f aca="false">IF('FINAL-SCORE'!AL120="","",'FINAL-SCORE'!AL120)</f>
        <v/>
      </c>
      <c r="U119" s="60" t="str">
        <f aca="false">IF('FINAL-SCORE'!AM120="","",'FINAL-SCORE'!AM120)</f>
        <v/>
      </c>
      <c r="V119" s="61" t="str">
        <f aca="false">IF('FINAL-SCORE'!AN120="","",'FINAL-SCORE'!AN120)</f>
        <v/>
      </c>
      <c r="W119" s="62" t="str">
        <f aca="false">IF('FINAL-SCORE'!AO120="","",'FINAL-SCORE'!AO120)</f>
        <v/>
      </c>
    </row>
    <row r="120" customFormat="false" ht="12" hidden="false" customHeight="false" outlineLevel="0" collapsed="false">
      <c r="A120" s="1" t="str">
        <f aca="false">IF('FINAL-SCORE'!W121="","",'FINAL-SCORE'!W121)</f>
        <v/>
      </c>
      <c r="B120" s="1" t="str">
        <f aca="false">IF('FINAL-SCORE'!X121="","",'FINAL-SCORE'!X121)</f>
        <v/>
      </c>
      <c r="C120" s="37" t="str">
        <f aca="false">IF(B120="","",IF(VLOOKUP(B120,PLAYER!B:G,2,FALSE())="","",VLOOKUP(B120,PLAYER!B:G,2,FALSE())))</f>
        <v/>
      </c>
      <c r="D120" s="37" t="str">
        <f aca="false">IF(B120="","",IF(VLOOKUP(B120,PLAYER!B:G,3,FALSE())="","",VLOOKUP(B120,PLAYER!B:G,3,FALSE())))</f>
        <v/>
      </c>
      <c r="E120" s="37" t="str">
        <f aca="false">IF(B120="","",IF(VLOOKUP(B120,PLAYER!B:G,4,FALSE())="","",VLOOKUP(B120,PLAYER!B:G,4,FALSE())))</f>
        <v/>
      </c>
      <c r="F120" s="37" t="str">
        <f aca="false">IF(B120="","",IF(VLOOKUP(B120,PLAYER!B:G,5,FALSE())="","",VLOOKUP(B120,PLAYER!B:G,5,FALSE())))</f>
        <v/>
      </c>
      <c r="G120" s="37" t="str">
        <f aca="false">IF(B120="","",IF(VLOOKUP(B120,PLAYER!B:G,6,FALSE())="","",VLOOKUP(B120,PLAYER!B:G,6,FALSE())))</f>
        <v/>
      </c>
      <c r="H120" s="58" t="str">
        <f aca="false">IF('FINAL-SCORE'!Y121="","",'FINAL-SCORE'!Y121)</f>
        <v/>
      </c>
      <c r="I120" s="58" t="str">
        <f aca="false">IF('FINAL-SCORE'!Z121="","",'FINAL-SCORE'!Z121)</f>
        <v/>
      </c>
      <c r="J120" s="58" t="str">
        <f aca="false">IF('FINAL-SCORE'!AA121="","",'FINAL-SCORE'!AA121)</f>
        <v/>
      </c>
      <c r="K120" s="58" t="str">
        <f aca="false">IF('FINAL-SCORE'!AB121="","",'FINAL-SCORE'!AB121)</f>
        <v/>
      </c>
      <c r="L120" s="58" t="str">
        <f aca="false">IF('FINAL-SCORE'!AC121="","",'FINAL-SCORE'!AC121)</f>
        <v/>
      </c>
      <c r="M120" s="58" t="str">
        <f aca="false">IF('FINAL-SCORE'!AE121="","",'FINAL-SCORE'!AE121)</f>
        <v/>
      </c>
      <c r="N120" s="58" t="str">
        <f aca="false">IF('FINAL-SCORE'!AF121="","",'FINAL-SCORE'!AF121)</f>
        <v/>
      </c>
      <c r="O120" s="58" t="str">
        <f aca="false">IF('FINAL-SCORE'!AG121="","",'FINAL-SCORE'!AG121)</f>
        <v/>
      </c>
      <c r="P120" s="58" t="str">
        <f aca="false">IF('FINAL-SCORE'!AH121="","",'FINAL-SCORE'!AH121)</f>
        <v/>
      </c>
      <c r="Q120" s="58" t="str">
        <f aca="false">IF('FINAL-SCORE'!AI121="","",'FINAL-SCORE'!AI121+'FINAL-SCORE'!AD121)</f>
        <v/>
      </c>
      <c r="R120" s="59" t="str">
        <f aca="false">IF('FINAL-SCORE'!AJ121="","",'FINAL-SCORE'!AJ121)</f>
        <v/>
      </c>
      <c r="S120" s="60" t="str">
        <f aca="false">IF('FINAL-SCORE'!AK121="","",'FINAL-SCORE'!AK121)</f>
        <v/>
      </c>
      <c r="T120" s="60" t="str">
        <f aca="false">IF('FINAL-SCORE'!AL121="","",'FINAL-SCORE'!AL121)</f>
        <v/>
      </c>
      <c r="U120" s="60" t="str">
        <f aca="false">IF('FINAL-SCORE'!AM121="","",'FINAL-SCORE'!AM121)</f>
        <v/>
      </c>
      <c r="V120" s="61" t="str">
        <f aca="false">IF('FINAL-SCORE'!AN121="","",'FINAL-SCORE'!AN121)</f>
        <v/>
      </c>
      <c r="W120" s="62" t="str">
        <f aca="false">IF('FINAL-SCORE'!AO121="","",'FINAL-SCORE'!AO121)</f>
        <v/>
      </c>
    </row>
    <row r="121" customFormat="false" ht="12" hidden="false" customHeight="false" outlineLevel="0" collapsed="false">
      <c r="A121" s="1" t="str">
        <f aca="false">IF('FINAL-SCORE'!W122="","",'FINAL-SCORE'!W122)</f>
        <v/>
      </c>
      <c r="B121" s="1" t="str">
        <f aca="false">IF('FINAL-SCORE'!X122="","",'FINAL-SCORE'!X122)</f>
        <v/>
      </c>
      <c r="C121" s="37" t="str">
        <f aca="false">IF(B121="","",IF(VLOOKUP(B121,PLAYER!B:G,2,FALSE())="","",VLOOKUP(B121,PLAYER!B:G,2,FALSE())))</f>
        <v/>
      </c>
      <c r="D121" s="37" t="str">
        <f aca="false">IF(B121="","",IF(VLOOKUP(B121,PLAYER!B:G,3,FALSE())="","",VLOOKUP(B121,PLAYER!B:G,3,FALSE())))</f>
        <v/>
      </c>
      <c r="E121" s="37" t="str">
        <f aca="false">IF(B121="","",IF(VLOOKUP(B121,PLAYER!B:G,4,FALSE())="","",VLOOKUP(B121,PLAYER!B:G,4,FALSE())))</f>
        <v/>
      </c>
      <c r="F121" s="37" t="str">
        <f aca="false">IF(B121="","",IF(VLOOKUP(B121,PLAYER!B:G,5,FALSE())="","",VLOOKUP(B121,PLAYER!B:G,5,FALSE())))</f>
        <v/>
      </c>
      <c r="G121" s="37" t="str">
        <f aca="false">IF(B121="","",IF(VLOOKUP(B121,PLAYER!B:G,6,FALSE())="","",VLOOKUP(B121,PLAYER!B:G,6,FALSE())))</f>
        <v/>
      </c>
      <c r="H121" s="58" t="str">
        <f aca="false">IF('FINAL-SCORE'!Y122="","",'FINAL-SCORE'!Y122)</f>
        <v/>
      </c>
      <c r="I121" s="58" t="str">
        <f aca="false">IF('FINAL-SCORE'!Z122="","",'FINAL-SCORE'!Z122)</f>
        <v/>
      </c>
      <c r="J121" s="58" t="str">
        <f aca="false">IF('FINAL-SCORE'!AA122="","",'FINAL-SCORE'!AA122)</f>
        <v/>
      </c>
      <c r="K121" s="58" t="str">
        <f aca="false">IF('FINAL-SCORE'!AB122="","",'FINAL-SCORE'!AB122)</f>
        <v/>
      </c>
      <c r="L121" s="58" t="str">
        <f aca="false">IF('FINAL-SCORE'!AC122="","",'FINAL-SCORE'!AC122)</f>
        <v/>
      </c>
      <c r="M121" s="58" t="str">
        <f aca="false">IF('FINAL-SCORE'!AE122="","",'FINAL-SCORE'!AE122)</f>
        <v/>
      </c>
      <c r="N121" s="58" t="str">
        <f aca="false">IF('FINAL-SCORE'!AF122="","",'FINAL-SCORE'!AF122)</f>
        <v/>
      </c>
      <c r="O121" s="58" t="str">
        <f aca="false">IF('FINAL-SCORE'!AG122="","",'FINAL-SCORE'!AG122)</f>
        <v/>
      </c>
      <c r="P121" s="58" t="str">
        <f aca="false">IF('FINAL-SCORE'!AH122="","",'FINAL-SCORE'!AH122)</f>
        <v/>
      </c>
      <c r="Q121" s="58" t="str">
        <f aca="false">IF('FINAL-SCORE'!AI122="","",'FINAL-SCORE'!AI122+'FINAL-SCORE'!AD122)</f>
        <v/>
      </c>
      <c r="R121" s="59" t="str">
        <f aca="false">IF('FINAL-SCORE'!AJ122="","",'FINAL-SCORE'!AJ122)</f>
        <v/>
      </c>
      <c r="S121" s="60" t="str">
        <f aca="false">IF('FINAL-SCORE'!AK122="","",'FINAL-SCORE'!AK122)</f>
        <v/>
      </c>
      <c r="T121" s="60" t="str">
        <f aca="false">IF('FINAL-SCORE'!AL122="","",'FINAL-SCORE'!AL122)</f>
        <v/>
      </c>
      <c r="U121" s="60" t="str">
        <f aca="false">IF('FINAL-SCORE'!AM122="","",'FINAL-SCORE'!AM122)</f>
        <v/>
      </c>
      <c r="V121" s="61" t="str">
        <f aca="false">IF('FINAL-SCORE'!AN122="","",'FINAL-SCORE'!AN122)</f>
        <v/>
      </c>
      <c r="W121" s="62" t="str">
        <f aca="false">IF('FINAL-SCORE'!AO122="","",'FINAL-SCORE'!AO122)</f>
        <v/>
      </c>
    </row>
    <row r="122" customFormat="false" ht="12" hidden="false" customHeight="false" outlineLevel="0" collapsed="false">
      <c r="A122" s="1" t="str">
        <f aca="false">IF('FINAL-SCORE'!W123="","",'FINAL-SCORE'!W123)</f>
        <v/>
      </c>
      <c r="B122" s="1" t="str">
        <f aca="false">IF('FINAL-SCORE'!X123="","",'FINAL-SCORE'!X123)</f>
        <v/>
      </c>
      <c r="C122" s="37" t="str">
        <f aca="false">IF(B122="","",IF(VLOOKUP(B122,PLAYER!B:G,2,FALSE())="","",VLOOKUP(B122,PLAYER!B:G,2,FALSE())))</f>
        <v/>
      </c>
      <c r="D122" s="37" t="str">
        <f aca="false">IF(B122="","",IF(VLOOKUP(B122,PLAYER!B:G,3,FALSE())="","",VLOOKUP(B122,PLAYER!B:G,3,FALSE())))</f>
        <v/>
      </c>
      <c r="E122" s="37" t="str">
        <f aca="false">IF(B122="","",IF(VLOOKUP(B122,PLAYER!B:G,4,FALSE())="","",VLOOKUP(B122,PLAYER!B:G,4,FALSE())))</f>
        <v/>
      </c>
      <c r="F122" s="37" t="str">
        <f aca="false">IF(B122="","",IF(VLOOKUP(B122,PLAYER!B:G,5,FALSE())="","",VLOOKUP(B122,PLAYER!B:G,5,FALSE())))</f>
        <v/>
      </c>
      <c r="G122" s="37" t="str">
        <f aca="false">IF(B122="","",IF(VLOOKUP(B122,PLAYER!B:G,6,FALSE())="","",VLOOKUP(B122,PLAYER!B:G,6,FALSE())))</f>
        <v/>
      </c>
      <c r="H122" s="58" t="str">
        <f aca="false">IF('FINAL-SCORE'!Y123="","",'FINAL-SCORE'!Y123)</f>
        <v/>
      </c>
      <c r="I122" s="58" t="str">
        <f aca="false">IF('FINAL-SCORE'!Z123="","",'FINAL-SCORE'!Z123)</f>
        <v/>
      </c>
      <c r="J122" s="58" t="str">
        <f aca="false">IF('FINAL-SCORE'!AA123="","",'FINAL-SCORE'!AA123)</f>
        <v/>
      </c>
      <c r="K122" s="58" t="str">
        <f aca="false">IF('FINAL-SCORE'!AB123="","",'FINAL-SCORE'!AB123)</f>
        <v/>
      </c>
      <c r="L122" s="58" t="str">
        <f aca="false">IF('FINAL-SCORE'!AC123="","",'FINAL-SCORE'!AC123)</f>
        <v/>
      </c>
      <c r="M122" s="58" t="str">
        <f aca="false">IF('FINAL-SCORE'!AE123="","",'FINAL-SCORE'!AE123)</f>
        <v/>
      </c>
      <c r="N122" s="58" t="str">
        <f aca="false">IF('FINAL-SCORE'!AF123="","",'FINAL-SCORE'!AF123)</f>
        <v/>
      </c>
      <c r="O122" s="58" t="str">
        <f aca="false">IF('FINAL-SCORE'!AG123="","",'FINAL-SCORE'!AG123)</f>
        <v/>
      </c>
      <c r="P122" s="58" t="str">
        <f aca="false">IF('FINAL-SCORE'!AH123="","",'FINAL-SCORE'!AH123)</f>
        <v/>
      </c>
      <c r="Q122" s="58" t="str">
        <f aca="false">IF('FINAL-SCORE'!AI123="","",'FINAL-SCORE'!AI123+'FINAL-SCORE'!AD123)</f>
        <v/>
      </c>
      <c r="R122" s="59" t="str">
        <f aca="false">IF('FINAL-SCORE'!AJ123="","",'FINAL-SCORE'!AJ123)</f>
        <v/>
      </c>
      <c r="S122" s="60" t="str">
        <f aca="false">IF('FINAL-SCORE'!AK123="","",'FINAL-SCORE'!AK123)</f>
        <v/>
      </c>
      <c r="T122" s="60" t="str">
        <f aca="false">IF('FINAL-SCORE'!AL123="","",'FINAL-SCORE'!AL123)</f>
        <v/>
      </c>
      <c r="U122" s="60" t="str">
        <f aca="false">IF('FINAL-SCORE'!AM123="","",'FINAL-SCORE'!AM123)</f>
        <v/>
      </c>
      <c r="V122" s="61" t="str">
        <f aca="false">IF('FINAL-SCORE'!AN123="","",'FINAL-SCORE'!AN123)</f>
        <v/>
      </c>
      <c r="W122" s="62" t="str">
        <f aca="false">IF('FINAL-SCORE'!AO123="","",'FINAL-SCORE'!AO123)</f>
        <v/>
      </c>
    </row>
    <row r="123" customFormat="false" ht="12" hidden="false" customHeight="false" outlineLevel="0" collapsed="false">
      <c r="A123" s="1" t="str">
        <f aca="false">IF('FINAL-SCORE'!W124="","",'FINAL-SCORE'!W124)</f>
        <v/>
      </c>
      <c r="B123" s="1" t="str">
        <f aca="false">IF('FINAL-SCORE'!X124="","",'FINAL-SCORE'!X124)</f>
        <v/>
      </c>
      <c r="C123" s="37" t="str">
        <f aca="false">IF(B123="","",IF(VLOOKUP(B123,PLAYER!B:G,2,FALSE())="","",VLOOKUP(B123,PLAYER!B:G,2,FALSE())))</f>
        <v/>
      </c>
      <c r="D123" s="37" t="str">
        <f aca="false">IF(B123="","",IF(VLOOKUP(B123,PLAYER!B:G,3,FALSE())="","",VLOOKUP(B123,PLAYER!B:G,3,FALSE())))</f>
        <v/>
      </c>
      <c r="E123" s="37" t="str">
        <f aca="false">IF(B123="","",IF(VLOOKUP(B123,PLAYER!B:G,4,FALSE())="","",VLOOKUP(B123,PLAYER!B:G,4,FALSE())))</f>
        <v/>
      </c>
      <c r="F123" s="37" t="str">
        <f aca="false">IF(B123="","",IF(VLOOKUP(B123,PLAYER!B:G,5,FALSE())="","",VLOOKUP(B123,PLAYER!B:G,5,FALSE())))</f>
        <v/>
      </c>
      <c r="G123" s="37" t="str">
        <f aca="false">IF(B123="","",IF(VLOOKUP(B123,PLAYER!B:G,6,FALSE())="","",VLOOKUP(B123,PLAYER!B:G,6,FALSE())))</f>
        <v/>
      </c>
      <c r="H123" s="58" t="str">
        <f aca="false">IF('FINAL-SCORE'!Y124="","",'FINAL-SCORE'!Y124)</f>
        <v/>
      </c>
      <c r="I123" s="58" t="str">
        <f aca="false">IF('FINAL-SCORE'!Z124="","",'FINAL-SCORE'!Z124)</f>
        <v/>
      </c>
      <c r="J123" s="58" t="str">
        <f aca="false">IF('FINAL-SCORE'!AA124="","",'FINAL-SCORE'!AA124)</f>
        <v/>
      </c>
      <c r="K123" s="58" t="str">
        <f aca="false">IF('FINAL-SCORE'!AB124="","",'FINAL-SCORE'!AB124)</f>
        <v/>
      </c>
      <c r="L123" s="58" t="str">
        <f aca="false">IF('FINAL-SCORE'!AC124="","",'FINAL-SCORE'!AC124)</f>
        <v/>
      </c>
      <c r="M123" s="58" t="str">
        <f aca="false">IF('FINAL-SCORE'!AE124="","",'FINAL-SCORE'!AE124)</f>
        <v/>
      </c>
      <c r="N123" s="58" t="str">
        <f aca="false">IF('FINAL-SCORE'!AF124="","",'FINAL-SCORE'!AF124)</f>
        <v/>
      </c>
      <c r="O123" s="58" t="str">
        <f aca="false">IF('FINAL-SCORE'!AG124="","",'FINAL-SCORE'!AG124)</f>
        <v/>
      </c>
      <c r="P123" s="58" t="str">
        <f aca="false">IF('FINAL-SCORE'!AH124="","",'FINAL-SCORE'!AH124)</f>
        <v/>
      </c>
      <c r="Q123" s="58" t="str">
        <f aca="false">IF('FINAL-SCORE'!AI124="","",'FINAL-SCORE'!AI124+'FINAL-SCORE'!AD124)</f>
        <v/>
      </c>
      <c r="R123" s="59" t="str">
        <f aca="false">IF('FINAL-SCORE'!AJ124="","",'FINAL-SCORE'!AJ124)</f>
        <v/>
      </c>
      <c r="S123" s="60" t="str">
        <f aca="false">IF('FINAL-SCORE'!AK124="","",'FINAL-SCORE'!AK124)</f>
        <v/>
      </c>
      <c r="T123" s="60" t="str">
        <f aca="false">IF('FINAL-SCORE'!AL124="","",'FINAL-SCORE'!AL124)</f>
        <v/>
      </c>
      <c r="U123" s="60" t="str">
        <f aca="false">IF('FINAL-SCORE'!AM124="","",'FINAL-SCORE'!AM124)</f>
        <v/>
      </c>
      <c r="V123" s="61" t="str">
        <f aca="false">IF('FINAL-SCORE'!AN124="","",'FINAL-SCORE'!AN124)</f>
        <v/>
      </c>
      <c r="W123" s="62" t="str">
        <f aca="false">IF('FINAL-SCORE'!AO124="","",'FINAL-SCORE'!AO124)</f>
        <v/>
      </c>
    </row>
    <row r="124" customFormat="false" ht="12" hidden="false" customHeight="false" outlineLevel="0" collapsed="false">
      <c r="A124" s="1" t="str">
        <f aca="false">IF('FINAL-SCORE'!W125="","",'FINAL-SCORE'!W125)</f>
        <v/>
      </c>
      <c r="B124" s="1" t="str">
        <f aca="false">IF('FINAL-SCORE'!X125="","",'FINAL-SCORE'!X125)</f>
        <v/>
      </c>
      <c r="C124" s="37" t="str">
        <f aca="false">IF(B124="","",IF(VLOOKUP(B124,PLAYER!B:G,2,FALSE())="","",VLOOKUP(B124,PLAYER!B:G,2,FALSE())))</f>
        <v/>
      </c>
      <c r="D124" s="37" t="str">
        <f aca="false">IF(B124="","",IF(VLOOKUP(B124,PLAYER!B:G,3,FALSE())="","",VLOOKUP(B124,PLAYER!B:G,3,FALSE())))</f>
        <v/>
      </c>
      <c r="E124" s="37" t="str">
        <f aca="false">IF(B124="","",IF(VLOOKUP(B124,PLAYER!B:G,4,FALSE())="","",VLOOKUP(B124,PLAYER!B:G,4,FALSE())))</f>
        <v/>
      </c>
      <c r="F124" s="37" t="str">
        <f aca="false">IF(B124="","",IF(VLOOKUP(B124,PLAYER!B:G,5,FALSE())="","",VLOOKUP(B124,PLAYER!B:G,5,FALSE())))</f>
        <v/>
      </c>
      <c r="G124" s="37" t="str">
        <f aca="false">IF(B124="","",IF(VLOOKUP(B124,PLAYER!B:G,6,FALSE())="","",VLOOKUP(B124,PLAYER!B:G,6,FALSE())))</f>
        <v/>
      </c>
      <c r="H124" s="58" t="str">
        <f aca="false">IF('FINAL-SCORE'!Y125="","",'FINAL-SCORE'!Y125)</f>
        <v/>
      </c>
      <c r="I124" s="58" t="str">
        <f aca="false">IF('FINAL-SCORE'!Z125="","",'FINAL-SCORE'!Z125)</f>
        <v/>
      </c>
      <c r="J124" s="58" t="str">
        <f aca="false">IF('FINAL-SCORE'!AA125="","",'FINAL-SCORE'!AA125)</f>
        <v/>
      </c>
      <c r="K124" s="58" t="str">
        <f aca="false">IF('FINAL-SCORE'!AB125="","",'FINAL-SCORE'!AB125)</f>
        <v/>
      </c>
      <c r="L124" s="58" t="str">
        <f aca="false">IF('FINAL-SCORE'!AC125="","",'FINAL-SCORE'!AC125)</f>
        <v/>
      </c>
      <c r="M124" s="58" t="str">
        <f aca="false">IF('FINAL-SCORE'!AE125="","",'FINAL-SCORE'!AE125)</f>
        <v/>
      </c>
      <c r="N124" s="58" t="str">
        <f aca="false">IF('FINAL-SCORE'!AF125="","",'FINAL-SCORE'!AF125)</f>
        <v/>
      </c>
      <c r="O124" s="58" t="str">
        <f aca="false">IF('FINAL-SCORE'!AG125="","",'FINAL-SCORE'!AG125)</f>
        <v/>
      </c>
      <c r="P124" s="58" t="str">
        <f aca="false">IF('FINAL-SCORE'!AH125="","",'FINAL-SCORE'!AH125)</f>
        <v/>
      </c>
      <c r="Q124" s="58" t="str">
        <f aca="false">IF('FINAL-SCORE'!AI125="","",'FINAL-SCORE'!AI125+'FINAL-SCORE'!AD125)</f>
        <v/>
      </c>
      <c r="R124" s="59" t="str">
        <f aca="false">IF('FINAL-SCORE'!AJ125="","",'FINAL-SCORE'!AJ125)</f>
        <v/>
      </c>
      <c r="S124" s="60" t="str">
        <f aca="false">IF('FINAL-SCORE'!AK125="","",'FINAL-SCORE'!AK125)</f>
        <v/>
      </c>
      <c r="T124" s="60" t="str">
        <f aca="false">IF('FINAL-SCORE'!AL125="","",'FINAL-SCORE'!AL125)</f>
        <v/>
      </c>
      <c r="U124" s="60" t="str">
        <f aca="false">IF('FINAL-SCORE'!AM125="","",'FINAL-SCORE'!AM125)</f>
        <v/>
      </c>
      <c r="V124" s="61" t="str">
        <f aca="false">IF('FINAL-SCORE'!AN125="","",'FINAL-SCORE'!AN125)</f>
        <v/>
      </c>
      <c r="W124" s="62" t="str">
        <f aca="false">IF('FINAL-SCORE'!AO125="","",'FINAL-SCORE'!AO125)</f>
        <v/>
      </c>
    </row>
    <row r="125" customFormat="false" ht="12" hidden="false" customHeight="false" outlineLevel="0" collapsed="false">
      <c r="A125" s="1" t="str">
        <f aca="false">IF('FINAL-SCORE'!W126="","",'FINAL-SCORE'!W126)</f>
        <v/>
      </c>
      <c r="B125" s="1" t="str">
        <f aca="false">IF('FINAL-SCORE'!X126="","",'FINAL-SCORE'!X126)</f>
        <v/>
      </c>
      <c r="C125" s="37" t="str">
        <f aca="false">IF(B125="","",IF(VLOOKUP(B125,PLAYER!B:G,2,FALSE())="","",VLOOKUP(B125,PLAYER!B:G,2,FALSE())))</f>
        <v/>
      </c>
      <c r="D125" s="37" t="str">
        <f aca="false">IF(B125="","",IF(VLOOKUP(B125,PLAYER!B:G,3,FALSE())="","",VLOOKUP(B125,PLAYER!B:G,3,FALSE())))</f>
        <v/>
      </c>
      <c r="E125" s="37" t="str">
        <f aca="false">IF(B125="","",IF(VLOOKUP(B125,PLAYER!B:G,4,FALSE())="","",VLOOKUP(B125,PLAYER!B:G,4,FALSE())))</f>
        <v/>
      </c>
      <c r="F125" s="37" t="str">
        <f aca="false">IF(B125="","",IF(VLOOKUP(B125,PLAYER!B:G,5,FALSE())="","",VLOOKUP(B125,PLAYER!B:G,5,FALSE())))</f>
        <v/>
      </c>
      <c r="G125" s="37" t="str">
        <f aca="false">IF(B125="","",IF(VLOOKUP(B125,PLAYER!B:G,6,FALSE())="","",VLOOKUP(B125,PLAYER!B:G,6,FALSE())))</f>
        <v/>
      </c>
      <c r="H125" s="58" t="str">
        <f aca="false">IF('FINAL-SCORE'!Y126="","",'FINAL-SCORE'!Y126)</f>
        <v/>
      </c>
      <c r="I125" s="58" t="str">
        <f aca="false">IF('FINAL-SCORE'!Z126="","",'FINAL-SCORE'!Z126)</f>
        <v/>
      </c>
      <c r="J125" s="58" t="str">
        <f aca="false">IF('FINAL-SCORE'!AA126="","",'FINAL-SCORE'!AA126)</f>
        <v/>
      </c>
      <c r="K125" s="58" t="str">
        <f aca="false">IF('FINAL-SCORE'!AB126="","",'FINAL-SCORE'!AB126)</f>
        <v/>
      </c>
      <c r="L125" s="58" t="str">
        <f aca="false">IF('FINAL-SCORE'!AC126="","",'FINAL-SCORE'!AC126)</f>
        <v/>
      </c>
      <c r="M125" s="58" t="str">
        <f aca="false">IF('FINAL-SCORE'!AE126="","",'FINAL-SCORE'!AE126)</f>
        <v/>
      </c>
      <c r="N125" s="58" t="str">
        <f aca="false">IF('FINAL-SCORE'!AF126="","",'FINAL-SCORE'!AF126)</f>
        <v/>
      </c>
      <c r="O125" s="58" t="str">
        <f aca="false">IF('FINAL-SCORE'!AG126="","",'FINAL-SCORE'!AG126)</f>
        <v/>
      </c>
      <c r="P125" s="58" t="str">
        <f aca="false">IF('FINAL-SCORE'!AH126="","",'FINAL-SCORE'!AH126)</f>
        <v/>
      </c>
      <c r="Q125" s="58" t="str">
        <f aca="false">IF('FINAL-SCORE'!AI126="","",'FINAL-SCORE'!AI126+'FINAL-SCORE'!AD126)</f>
        <v/>
      </c>
      <c r="R125" s="59" t="str">
        <f aca="false">IF('FINAL-SCORE'!AJ126="","",'FINAL-SCORE'!AJ126)</f>
        <v/>
      </c>
      <c r="S125" s="60" t="str">
        <f aca="false">IF('FINAL-SCORE'!AK126="","",'FINAL-SCORE'!AK126)</f>
        <v/>
      </c>
      <c r="T125" s="60" t="str">
        <f aca="false">IF('FINAL-SCORE'!AL126="","",'FINAL-SCORE'!AL126)</f>
        <v/>
      </c>
      <c r="U125" s="60" t="str">
        <f aca="false">IF('FINAL-SCORE'!AM126="","",'FINAL-SCORE'!AM126)</f>
        <v/>
      </c>
      <c r="V125" s="61" t="str">
        <f aca="false">IF('FINAL-SCORE'!AN126="","",'FINAL-SCORE'!AN126)</f>
        <v/>
      </c>
      <c r="W125" s="62" t="str">
        <f aca="false">IF('FINAL-SCORE'!AO126="","",'FINAL-SCORE'!AO126)</f>
        <v/>
      </c>
    </row>
    <row r="126" customFormat="false" ht="12" hidden="false" customHeight="false" outlineLevel="0" collapsed="false">
      <c r="A126" s="1" t="str">
        <f aca="false">IF('FINAL-SCORE'!W127="","",'FINAL-SCORE'!W127)</f>
        <v/>
      </c>
      <c r="B126" s="1" t="str">
        <f aca="false">IF('FINAL-SCORE'!X127="","",'FINAL-SCORE'!X127)</f>
        <v/>
      </c>
      <c r="C126" s="37" t="str">
        <f aca="false">IF(B126="","",IF(VLOOKUP(B126,PLAYER!B:G,2,FALSE())="","",VLOOKUP(B126,PLAYER!B:G,2,FALSE())))</f>
        <v/>
      </c>
      <c r="D126" s="37" t="str">
        <f aca="false">IF(B126="","",IF(VLOOKUP(B126,PLAYER!B:G,3,FALSE())="","",VLOOKUP(B126,PLAYER!B:G,3,FALSE())))</f>
        <v/>
      </c>
      <c r="E126" s="37" t="str">
        <f aca="false">IF(B126="","",IF(VLOOKUP(B126,PLAYER!B:G,4,FALSE())="","",VLOOKUP(B126,PLAYER!B:G,4,FALSE())))</f>
        <v/>
      </c>
      <c r="F126" s="37" t="str">
        <f aca="false">IF(B126="","",IF(VLOOKUP(B126,PLAYER!B:G,5,FALSE())="","",VLOOKUP(B126,PLAYER!B:G,5,FALSE())))</f>
        <v/>
      </c>
      <c r="G126" s="37" t="str">
        <f aca="false">IF(B126="","",IF(VLOOKUP(B126,PLAYER!B:G,6,FALSE())="","",VLOOKUP(B126,PLAYER!B:G,6,FALSE())))</f>
        <v/>
      </c>
      <c r="H126" s="58" t="str">
        <f aca="false">IF('FINAL-SCORE'!Y127="","",'FINAL-SCORE'!Y127)</f>
        <v/>
      </c>
      <c r="I126" s="58" t="str">
        <f aca="false">IF('FINAL-SCORE'!Z127="","",'FINAL-SCORE'!Z127)</f>
        <v/>
      </c>
      <c r="J126" s="58" t="str">
        <f aca="false">IF('FINAL-SCORE'!AA127="","",'FINAL-SCORE'!AA127)</f>
        <v/>
      </c>
      <c r="K126" s="58" t="str">
        <f aca="false">IF('FINAL-SCORE'!AB127="","",'FINAL-SCORE'!AB127)</f>
        <v/>
      </c>
      <c r="L126" s="58" t="str">
        <f aca="false">IF('FINAL-SCORE'!AC127="","",'FINAL-SCORE'!AC127)</f>
        <v/>
      </c>
      <c r="M126" s="58" t="str">
        <f aca="false">IF('FINAL-SCORE'!AE127="","",'FINAL-SCORE'!AE127)</f>
        <v/>
      </c>
      <c r="N126" s="58" t="str">
        <f aca="false">IF('FINAL-SCORE'!AF127="","",'FINAL-SCORE'!AF127)</f>
        <v/>
      </c>
      <c r="O126" s="58" t="str">
        <f aca="false">IF('FINAL-SCORE'!AG127="","",'FINAL-SCORE'!AG127)</f>
        <v/>
      </c>
      <c r="P126" s="58" t="str">
        <f aca="false">IF('FINAL-SCORE'!AH127="","",'FINAL-SCORE'!AH127)</f>
        <v/>
      </c>
      <c r="Q126" s="58" t="str">
        <f aca="false">IF('FINAL-SCORE'!AI127="","",'FINAL-SCORE'!AI127+'FINAL-SCORE'!AD127)</f>
        <v/>
      </c>
      <c r="R126" s="59" t="str">
        <f aca="false">IF('FINAL-SCORE'!AJ127="","",'FINAL-SCORE'!AJ127)</f>
        <v/>
      </c>
      <c r="S126" s="60" t="str">
        <f aca="false">IF('FINAL-SCORE'!AK127="","",'FINAL-SCORE'!AK127)</f>
        <v/>
      </c>
      <c r="T126" s="60" t="str">
        <f aca="false">IF('FINAL-SCORE'!AL127="","",'FINAL-SCORE'!AL127)</f>
        <v/>
      </c>
      <c r="U126" s="60" t="str">
        <f aca="false">IF('FINAL-SCORE'!AM127="","",'FINAL-SCORE'!AM127)</f>
        <v/>
      </c>
      <c r="V126" s="61" t="str">
        <f aca="false">IF('FINAL-SCORE'!AN127="","",'FINAL-SCORE'!AN127)</f>
        <v/>
      </c>
      <c r="W126" s="62" t="str">
        <f aca="false">IF('FINAL-SCORE'!AO127="","",'FINAL-SCORE'!AO127)</f>
        <v/>
      </c>
    </row>
    <row r="127" customFormat="false" ht="12" hidden="false" customHeight="false" outlineLevel="0" collapsed="false">
      <c r="A127" s="1" t="str">
        <f aca="false">IF('FINAL-SCORE'!W128="","",'FINAL-SCORE'!W128)</f>
        <v/>
      </c>
      <c r="B127" s="1" t="str">
        <f aca="false">IF('FINAL-SCORE'!X128="","",'FINAL-SCORE'!X128)</f>
        <v/>
      </c>
      <c r="C127" s="37" t="str">
        <f aca="false">IF(B127="","",IF(VLOOKUP(B127,PLAYER!B:G,2,FALSE())="","",VLOOKUP(B127,PLAYER!B:G,2,FALSE())))</f>
        <v/>
      </c>
      <c r="D127" s="37" t="str">
        <f aca="false">IF(B127="","",IF(VLOOKUP(B127,PLAYER!B:G,3,FALSE())="","",VLOOKUP(B127,PLAYER!B:G,3,FALSE())))</f>
        <v/>
      </c>
      <c r="E127" s="37" t="str">
        <f aca="false">IF(B127="","",IF(VLOOKUP(B127,PLAYER!B:G,4,FALSE())="","",VLOOKUP(B127,PLAYER!B:G,4,FALSE())))</f>
        <v/>
      </c>
      <c r="F127" s="37" t="str">
        <f aca="false">IF(B127="","",IF(VLOOKUP(B127,PLAYER!B:G,5,FALSE())="","",VLOOKUP(B127,PLAYER!B:G,5,FALSE())))</f>
        <v/>
      </c>
      <c r="G127" s="37" t="str">
        <f aca="false">IF(B127="","",IF(VLOOKUP(B127,PLAYER!B:G,6,FALSE())="","",VLOOKUP(B127,PLAYER!B:G,6,FALSE())))</f>
        <v/>
      </c>
      <c r="H127" s="58" t="str">
        <f aca="false">IF('FINAL-SCORE'!Y128="","",'FINAL-SCORE'!Y128)</f>
        <v/>
      </c>
      <c r="I127" s="58" t="str">
        <f aca="false">IF('FINAL-SCORE'!Z128="","",'FINAL-SCORE'!Z128)</f>
        <v/>
      </c>
      <c r="J127" s="58" t="str">
        <f aca="false">IF('FINAL-SCORE'!AA128="","",'FINAL-SCORE'!AA128)</f>
        <v/>
      </c>
      <c r="K127" s="58" t="str">
        <f aca="false">IF('FINAL-SCORE'!AB128="","",'FINAL-SCORE'!AB128)</f>
        <v/>
      </c>
      <c r="L127" s="58" t="str">
        <f aca="false">IF('FINAL-SCORE'!AC128="","",'FINAL-SCORE'!AC128)</f>
        <v/>
      </c>
      <c r="M127" s="58" t="str">
        <f aca="false">IF('FINAL-SCORE'!AE128="","",'FINAL-SCORE'!AE128)</f>
        <v/>
      </c>
      <c r="N127" s="58" t="str">
        <f aca="false">IF('FINAL-SCORE'!AF128="","",'FINAL-SCORE'!AF128)</f>
        <v/>
      </c>
      <c r="O127" s="58" t="str">
        <f aca="false">IF('FINAL-SCORE'!AG128="","",'FINAL-SCORE'!AG128)</f>
        <v/>
      </c>
      <c r="P127" s="58" t="str">
        <f aca="false">IF('FINAL-SCORE'!AH128="","",'FINAL-SCORE'!AH128)</f>
        <v/>
      </c>
      <c r="Q127" s="58" t="str">
        <f aca="false">IF('FINAL-SCORE'!AI128="","",'FINAL-SCORE'!AI128+'FINAL-SCORE'!AD128)</f>
        <v/>
      </c>
      <c r="R127" s="59" t="str">
        <f aca="false">IF('FINAL-SCORE'!AJ128="","",'FINAL-SCORE'!AJ128)</f>
        <v/>
      </c>
      <c r="S127" s="60" t="str">
        <f aca="false">IF('FINAL-SCORE'!AK128="","",'FINAL-SCORE'!AK128)</f>
        <v/>
      </c>
      <c r="T127" s="60" t="str">
        <f aca="false">IF('FINAL-SCORE'!AL128="","",'FINAL-SCORE'!AL128)</f>
        <v/>
      </c>
      <c r="U127" s="60" t="str">
        <f aca="false">IF('FINAL-SCORE'!AM128="","",'FINAL-SCORE'!AM128)</f>
        <v/>
      </c>
      <c r="V127" s="61" t="str">
        <f aca="false">IF('FINAL-SCORE'!AN128="","",'FINAL-SCORE'!AN128)</f>
        <v/>
      </c>
      <c r="W127" s="62" t="str">
        <f aca="false">IF('FINAL-SCORE'!AO128="","",'FINAL-SCORE'!AO128)</f>
        <v/>
      </c>
    </row>
    <row r="128" customFormat="false" ht="12" hidden="false" customHeight="false" outlineLevel="0" collapsed="false">
      <c r="A128" s="1" t="str">
        <f aca="false">IF('FINAL-SCORE'!W129="","",'FINAL-SCORE'!W129)</f>
        <v/>
      </c>
      <c r="B128" s="1" t="str">
        <f aca="false">IF('FINAL-SCORE'!X129="","",'FINAL-SCORE'!X129)</f>
        <v/>
      </c>
      <c r="C128" s="37" t="str">
        <f aca="false">IF(B128="","",IF(VLOOKUP(B128,PLAYER!B:G,2,FALSE())="","",VLOOKUP(B128,PLAYER!B:G,2,FALSE())))</f>
        <v/>
      </c>
      <c r="D128" s="37" t="str">
        <f aca="false">IF(B128="","",IF(VLOOKUP(B128,PLAYER!B:G,3,FALSE())="","",VLOOKUP(B128,PLAYER!B:G,3,FALSE())))</f>
        <v/>
      </c>
      <c r="E128" s="37" t="str">
        <f aca="false">IF(B128="","",IF(VLOOKUP(B128,PLAYER!B:G,4,FALSE())="","",VLOOKUP(B128,PLAYER!B:G,4,FALSE())))</f>
        <v/>
      </c>
      <c r="F128" s="37" t="str">
        <f aca="false">IF(B128="","",IF(VLOOKUP(B128,PLAYER!B:G,5,FALSE())="","",VLOOKUP(B128,PLAYER!B:G,5,FALSE())))</f>
        <v/>
      </c>
      <c r="G128" s="37" t="str">
        <f aca="false">IF(B128="","",IF(VLOOKUP(B128,PLAYER!B:G,6,FALSE())="","",VLOOKUP(B128,PLAYER!B:G,6,FALSE())))</f>
        <v/>
      </c>
      <c r="H128" s="58" t="str">
        <f aca="false">IF('FINAL-SCORE'!Y129="","",'FINAL-SCORE'!Y129)</f>
        <v/>
      </c>
      <c r="I128" s="58" t="str">
        <f aca="false">IF('FINAL-SCORE'!Z129="","",'FINAL-SCORE'!Z129)</f>
        <v/>
      </c>
      <c r="J128" s="58" t="str">
        <f aca="false">IF('FINAL-SCORE'!AA129="","",'FINAL-SCORE'!AA129)</f>
        <v/>
      </c>
      <c r="K128" s="58" t="str">
        <f aca="false">IF('FINAL-SCORE'!AB129="","",'FINAL-SCORE'!AB129)</f>
        <v/>
      </c>
      <c r="L128" s="58" t="str">
        <f aca="false">IF('FINAL-SCORE'!AC129="","",'FINAL-SCORE'!AC129)</f>
        <v/>
      </c>
      <c r="M128" s="58" t="str">
        <f aca="false">IF('FINAL-SCORE'!AE129="","",'FINAL-SCORE'!AE129)</f>
        <v/>
      </c>
      <c r="N128" s="58" t="str">
        <f aca="false">IF('FINAL-SCORE'!AF129="","",'FINAL-SCORE'!AF129)</f>
        <v/>
      </c>
      <c r="O128" s="58" t="str">
        <f aca="false">IF('FINAL-SCORE'!AG129="","",'FINAL-SCORE'!AG129)</f>
        <v/>
      </c>
      <c r="P128" s="58" t="str">
        <f aca="false">IF('FINAL-SCORE'!AH129="","",'FINAL-SCORE'!AH129)</f>
        <v/>
      </c>
      <c r="Q128" s="58" t="str">
        <f aca="false">IF('FINAL-SCORE'!AI129="","",'FINAL-SCORE'!AI129+'FINAL-SCORE'!AD129)</f>
        <v/>
      </c>
      <c r="R128" s="59" t="str">
        <f aca="false">IF('FINAL-SCORE'!AJ129="","",'FINAL-SCORE'!AJ129)</f>
        <v/>
      </c>
      <c r="S128" s="60" t="str">
        <f aca="false">IF('FINAL-SCORE'!AK129="","",'FINAL-SCORE'!AK129)</f>
        <v/>
      </c>
      <c r="T128" s="60" t="str">
        <f aca="false">IF('FINAL-SCORE'!AL129="","",'FINAL-SCORE'!AL129)</f>
        <v/>
      </c>
      <c r="U128" s="60" t="str">
        <f aca="false">IF('FINAL-SCORE'!AM129="","",'FINAL-SCORE'!AM129)</f>
        <v/>
      </c>
      <c r="V128" s="61" t="str">
        <f aca="false">IF('FINAL-SCORE'!AN129="","",'FINAL-SCORE'!AN129)</f>
        <v/>
      </c>
      <c r="W128" s="62" t="str">
        <f aca="false">IF('FINAL-SCORE'!AO129="","",'FINAL-SCORE'!AO129)</f>
        <v/>
      </c>
    </row>
    <row r="129" customFormat="false" ht="12" hidden="false" customHeight="false" outlineLevel="0" collapsed="false">
      <c r="A129" s="1" t="str">
        <f aca="false">IF('FINAL-SCORE'!W130="","",'FINAL-SCORE'!W130)</f>
        <v/>
      </c>
      <c r="B129" s="1" t="str">
        <f aca="false">IF('FINAL-SCORE'!X130="","",'FINAL-SCORE'!X130)</f>
        <v/>
      </c>
      <c r="C129" s="37" t="str">
        <f aca="false">IF(B129="","",IF(VLOOKUP(B129,PLAYER!B:G,2,FALSE())="","",VLOOKUP(B129,PLAYER!B:G,2,FALSE())))</f>
        <v/>
      </c>
      <c r="D129" s="37" t="str">
        <f aca="false">IF(B129="","",IF(VLOOKUP(B129,PLAYER!B:G,3,FALSE())="","",VLOOKUP(B129,PLAYER!B:G,3,FALSE())))</f>
        <v/>
      </c>
      <c r="E129" s="37" t="str">
        <f aca="false">IF(B129="","",IF(VLOOKUP(B129,PLAYER!B:G,4,FALSE())="","",VLOOKUP(B129,PLAYER!B:G,4,FALSE())))</f>
        <v/>
      </c>
      <c r="F129" s="37" t="str">
        <f aca="false">IF(B129="","",IF(VLOOKUP(B129,PLAYER!B:G,5,FALSE())="","",VLOOKUP(B129,PLAYER!B:G,5,FALSE())))</f>
        <v/>
      </c>
      <c r="G129" s="37" t="str">
        <f aca="false">IF(B129="","",IF(VLOOKUP(B129,PLAYER!B:G,6,FALSE())="","",VLOOKUP(B129,PLAYER!B:G,6,FALSE())))</f>
        <v/>
      </c>
      <c r="H129" s="58" t="str">
        <f aca="false">IF('FINAL-SCORE'!Y130="","",'FINAL-SCORE'!Y130)</f>
        <v/>
      </c>
      <c r="I129" s="58" t="str">
        <f aca="false">IF('FINAL-SCORE'!Z130="","",'FINAL-SCORE'!Z130)</f>
        <v/>
      </c>
      <c r="J129" s="58" t="str">
        <f aca="false">IF('FINAL-SCORE'!AA130="","",'FINAL-SCORE'!AA130)</f>
        <v/>
      </c>
      <c r="K129" s="58" t="str">
        <f aca="false">IF('FINAL-SCORE'!AB130="","",'FINAL-SCORE'!AB130)</f>
        <v/>
      </c>
      <c r="L129" s="58" t="str">
        <f aca="false">IF('FINAL-SCORE'!AC130="","",'FINAL-SCORE'!AC130)</f>
        <v/>
      </c>
      <c r="M129" s="58" t="str">
        <f aca="false">IF('FINAL-SCORE'!AE130="","",'FINAL-SCORE'!AE130)</f>
        <v/>
      </c>
      <c r="N129" s="58" t="str">
        <f aca="false">IF('FINAL-SCORE'!AF130="","",'FINAL-SCORE'!AF130)</f>
        <v/>
      </c>
      <c r="O129" s="58" t="str">
        <f aca="false">IF('FINAL-SCORE'!AG130="","",'FINAL-SCORE'!AG130)</f>
        <v/>
      </c>
      <c r="P129" s="58" t="str">
        <f aca="false">IF('FINAL-SCORE'!AH130="","",'FINAL-SCORE'!AH130)</f>
        <v/>
      </c>
      <c r="Q129" s="58" t="str">
        <f aca="false">IF('FINAL-SCORE'!AI130="","",'FINAL-SCORE'!AI130+'FINAL-SCORE'!AD130)</f>
        <v/>
      </c>
      <c r="R129" s="59" t="str">
        <f aca="false">IF('FINAL-SCORE'!AJ130="","",'FINAL-SCORE'!AJ130)</f>
        <v/>
      </c>
      <c r="S129" s="60" t="str">
        <f aca="false">IF('FINAL-SCORE'!AK130="","",'FINAL-SCORE'!AK130)</f>
        <v/>
      </c>
      <c r="T129" s="60" t="str">
        <f aca="false">IF('FINAL-SCORE'!AL130="","",'FINAL-SCORE'!AL130)</f>
        <v/>
      </c>
      <c r="U129" s="60" t="str">
        <f aca="false">IF('FINAL-SCORE'!AM130="","",'FINAL-SCORE'!AM130)</f>
        <v/>
      </c>
      <c r="V129" s="61" t="str">
        <f aca="false">IF('FINAL-SCORE'!AN130="","",'FINAL-SCORE'!AN130)</f>
        <v/>
      </c>
      <c r="W129" s="62" t="str">
        <f aca="false">IF('FINAL-SCORE'!AO130="","",'FINAL-SCORE'!AO130)</f>
        <v/>
      </c>
    </row>
    <row r="130" customFormat="false" ht="12" hidden="false" customHeight="false" outlineLevel="0" collapsed="false">
      <c r="A130" s="1" t="str">
        <f aca="false">IF('FINAL-SCORE'!W131="","",'FINAL-SCORE'!W131)</f>
        <v/>
      </c>
      <c r="B130" s="1" t="str">
        <f aca="false">IF('FINAL-SCORE'!X131="","",'FINAL-SCORE'!X131)</f>
        <v/>
      </c>
      <c r="C130" s="37" t="str">
        <f aca="false">IF(B130="","",IF(VLOOKUP(B130,PLAYER!B:G,2,FALSE())="","",VLOOKUP(B130,PLAYER!B:G,2,FALSE())))</f>
        <v/>
      </c>
      <c r="D130" s="37" t="str">
        <f aca="false">IF(B130="","",IF(VLOOKUP(B130,PLAYER!B:G,3,FALSE())="","",VLOOKUP(B130,PLAYER!B:G,3,FALSE())))</f>
        <v/>
      </c>
      <c r="E130" s="37" t="str">
        <f aca="false">IF(B130="","",IF(VLOOKUP(B130,PLAYER!B:G,4,FALSE())="","",VLOOKUP(B130,PLAYER!B:G,4,FALSE())))</f>
        <v/>
      </c>
      <c r="F130" s="37" t="str">
        <f aca="false">IF(B130="","",IF(VLOOKUP(B130,PLAYER!B:G,5,FALSE())="","",VLOOKUP(B130,PLAYER!B:G,5,FALSE())))</f>
        <v/>
      </c>
      <c r="G130" s="37" t="str">
        <f aca="false">IF(B130="","",IF(VLOOKUP(B130,PLAYER!B:G,6,FALSE())="","",VLOOKUP(B130,PLAYER!B:G,6,FALSE())))</f>
        <v/>
      </c>
      <c r="H130" s="58" t="str">
        <f aca="false">IF('FINAL-SCORE'!Y131="","",'FINAL-SCORE'!Y131)</f>
        <v/>
      </c>
      <c r="I130" s="58" t="str">
        <f aca="false">IF('FINAL-SCORE'!Z131="","",'FINAL-SCORE'!Z131)</f>
        <v/>
      </c>
      <c r="J130" s="58" t="str">
        <f aca="false">IF('FINAL-SCORE'!AA131="","",'FINAL-SCORE'!AA131)</f>
        <v/>
      </c>
      <c r="K130" s="58" t="str">
        <f aca="false">IF('FINAL-SCORE'!AB131="","",'FINAL-SCORE'!AB131)</f>
        <v/>
      </c>
      <c r="L130" s="58" t="str">
        <f aca="false">IF('FINAL-SCORE'!AC131="","",'FINAL-SCORE'!AC131)</f>
        <v/>
      </c>
      <c r="M130" s="58" t="str">
        <f aca="false">IF('FINAL-SCORE'!AE131="","",'FINAL-SCORE'!AE131)</f>
        <v/>
      </c>
      <c r="N130" s="58" t="str">
        <f aca="false">IF('FINAL-SCORE'!AF131="","",'FINAL-SCORE'!AF131)</f>
        <v/>
      </c>
      <c r="O130" s="58" t="str">
        <f aca="false">IF('FINAL-SCORE'!AG131="","",'FINAL-SCORE'!AG131)</f>
        <v/>
      </c>
      <c r="P130" s="58" t="str">
        <f aca="false">IF('FINAL-SCORE'!AH131="","",'FINAL-SCORE'!AH131)</f>
        <v/>
      </c>
      <c r="Q130" s="58" t="str">
        <f aca="false">IF('FINAL-SCORE'!AI131="","",'FINAL-SCORE'!AI131+'FINAL-SCORE'!AD131)</f>
        <v/>
      </c>
      <c r="R130" s="59" t="str">
        <f aca="false">IF('FINAL-SCORE'!AJ131="","",'FINAL-SCORE'!AJ131)</f>
        <v/>
      </c>
      <c r="S130" s="60" t="str">
        <f aca="false">IF('FINAL-SCORE'!AK131="","",'FINAL-SCORE'!AK131)</f>
        <v/>
      </c>
      <c r="T130" s="60" t="str">
        <f aca="false">IF('FINAL-SCORE'!AL131="","",'FINAL-SCORE'!AL131)</f>
        <v/>
      </c>
      <c r="U130" s="60" t="str">
        <f aca="false">IF('FINAL-SCORE'!AM131="","",'FINAL-SCORE'!AM131)</f>
        <v/>
      </c>
      <c r="V130" s="61" t="str">
        <f aca="false">IF('FINAL-SCORE'!AN131="","",'FINAL-SCORE'!AN131)</f>
        <v/>
      </c>
      <c r="W130" s="62" t="str">
        <f aca="false">IF('FINAL-SCORE'!AO131="","",'FINAL-SCORE'!AO131)</f>
        <v/>
      </c>
    </row>
    <row r="131" customFormat="false" ht="12" hidden="false" customHeight="false" outlineLevel="0" collapsed="false">
      <c r="A131" s="1" t="str">
        <f aca="false">IF('FINAL-SCORE'!W132="","",'FINAL-SCORE'!W132)</f>
        <v/>
      </c>
      <c r="B131" s="1" t="str">
        <f aca="false">IF('FINAL-SCORE'!X132="","",'FINAL-SCORE'!X132)</f>
        <v/>
      </c>
      <c r="C131" s="37" t="str">
        <f aca="false">IF(B131="","",IF(VLOOKUP(B131,PLAYER!B:G,2,FALSE())="","",VLOOKUP(B131,PLAYER!B:G,2,FALSE())))</f>
        <v/>
      </c>
      <c r="D131" s="37" t="str">
        <f aca="false">IF(B131="","",IF(VLOOKUP(B131,PLAYER!B:G,3,FALSE())="","",VLOOKUP(B131,PLAYER!B:G,3,FALSE())))</f>
        <v/>
      </c>
      <c r="E131" s="37" t="str">
        <f aca="false">IF(B131="","",IF(VLOOKUP(B131,PLAYER!B:G,4,FALSE())="","",VLOOKUP(B131,PLAYER!B:G,4,FALSE())))</f>
        <v/>
      </c>
      <c r="F131" s="37" t="str">
        <f aca="false">IF(B131="","",IF(VLOOKUP(B131,PLAYER!B:G,5,FALSE())="","",VLOOKUP(B131,PLAYER!B:G,5,FALSE())))</f>
        <v/>
      </c>
      <c r="G131" s="37" t="str">
        <f aca="false">IF(B131="","",IF(VLOOKUP(B131,PLAYER!B:G,6,FALSE())="","",VLOOKUP(B131,PLAYER!B:G,6,FALSE())))</f>
        <v/>
      </c>
      <c r="H131" s="58" t="str">
        <f aca="false">IF('FINAL-SCORE'!Y132="","",'FINAL-SCORE'!Y132)</f>
        <v/>
      </c>
      <c r="I131" s="58" t="str">
        <f aca="false">IF('FINAL-SCORE'!Z132="","",'FINAL-SCORE'!Z132)</f>
        <v/>
      </c>
      <c r="J131" s="58" t="str">
        <f aca="false">IF('FINAL-SCORE'!AA132="","",'FINAL-SCORE'!AA132)</f>
        <v/>
      </c>
      <c r="K131" s="58" t="str">
        <f aca="false">IF('FINAL-SCORE'!AB132="","",'FINAL-SCORE'!AB132)</f>
        <v/>
      </c>
      <c r="L131" s="58" t="str">
        <f aca="false">IF('FINAL-SCORE'!AC132="","",'FINAL-SCORE'!AC132)</f>
        <v/>
      </c>
      <c r="M131" s="58" t="str">
        <f aca="false">IF('FINAL-SCORE'!AE132="","",'FINAL-SCORE'!AE132)</f>
        <v/>
      </c>
      <c r="N131" s="58" t="str">
        <f aca="false">IF('FINAL-SCORE'!AF132="","",'FINAL-SCORE'!AF132)</f>
        <v/>
      </c>
      <c r="O131" s="58" t="str">
        <f aca="false">IF('FINAL-SCORE'!AG132="","",'FINAL-SCORE'!AG132)</f>
        <v/>
      </c>
      <c r="P131" s="58" t="str">
        <f aca="false">IF('FINAL-SCORE'!AH132="","",'FINAL-SCORE'!AH132)</f>
        <v/>
      </c>
      <c r="Q131" s="58" t="str">
        <f aca="false">IF('FINAL-SCORE'!AI132="","",'FINAL-SCORE'!AI132+'FINAL-SCORE'!AD132)</f>
        <v/>
      </c>
      <c r="R131" s="59" t="str">
        <f aca="false">IF('FINAL-SCORE'!AJ132="","",'FINAL-SCORE'!AJ132)</f>
        <v/>
      </c>
      <c r="S131" s="60" t="str">
        <f aca="false">IF('FINAL-SCORE'!AK132="","",'FINAL-SCORE'!AK132)</f>
        <v/>
      </c>
      <c r="T131" s="60" t="str">
        <f aca="false">IF('FINAL-SCORE'!AL132="","",'FINAL-SCORE'!AL132)</f>
        <v/>
      </c>
      <c r="U131" s="60" t="str">
        <f aca="false">IF('FINAL-SCORE'!AM132="","",'FINAL-SCORE'!AM132)</f>
        <v/>
      </c>
      <c r="V131" s="61" t="str">
        <f aca="false">IF('FINAL-SCORE'!AN132="","",'FINAL-SCORE'!AN132)</f>
        <v/>
      </c>
      <c r="W131" s="62" t="str">
        <f aca="false">IF('FINAL-SCORE'!AO132="","",'FINAL-SCORE'!AO132)</f>
        <v/>
      </c>
    </row>
    <row r="132" customFormat="false" ht="12" hidden="false" customHeight="false" outlineLevel="0" collapsed="false">
      <c r="A132" s="1" t="str">
        <f aca="false">IF('FINAL-SCORE'!W133="","",'FINAL-SCORE'!W133)</f>
        <v/>
      </c>
      <c r="B132" s="1" t="str">
        <f aca="false">IF('FINAL-SCORE'!X133="","",'FINAL-SCORE'!X133)</f>
        <v/>
      </c>
      <c r="C132" s="37" t="str">
        <f aca="false">IF(B132="","",IF(VLOOKUP(B132,PLAYER!B:G,2,FALSE())="","",VLOOKUP(B132,PLAYER!B:G,2,FALSE())))</f>
        <v/>
      </c>
      <c r="D132" s="37" t="str">
        <f aca="false">IF(B132="","",IF(VLOOKUP(B132,PLAYER!B:G,3,FALSE())="","",VLOOKUP(B132,PLAYER!B:G,3,FALSE())))</f>
        <v/>
      </c>
      <c r="E132" s="37" t="str">
        <f aca="false">IF(B132="","",IF(VLOOKUP(B132,PLAYER!B:G,4,FALSE())="","",VLOOKUP(B132,PLAYER!B:G,4,FALSE())))</f>
        <v/>
      </c>
      <c r="F132" s="37" t="str">
        <f aca="false">IF(B132="","",IF(VLOOKUP(B132,PLAYER!B:G,5,FALSE())="","",VLOOKUP(B132,PLAYER!B:G,5,FALSE())))</f>
        <v/>
      </c>
      <c r="G132" s="37" t="str">
        <f aca="false">IF(B132="","",IF(VLOOKUP(B132,PLAYER!B:G,6,FALSE())="","",VLOOKUP(B132,PLAYER!B:G,6,FALSE())))</f>
        <v/>
      </c>
      <c r="H132" s="58" t="str">
        <f aca="false">IF('FINAL-SCORE'!Y133="","",'FINAL-SCORE'!Y133)</f>
        <v/>
      </c>
      <c r="I132" s="58" t="str">
        <f aca="false">IF('FINAL-SCORE'!Z133="","",'FINAL-SCORE'!Z133)</f>
        <v/>
      </c>
      <c r="J132" s="58" t="str">
        <f aca="false">IF('FINAL-SCORE'!AA133="","",'FINAL-SCORE'!AA133)</f>
        <v/>
      </c>
      <c r="K132" s="58" t="str">
        <f aca="false">IF('FINAL-SCORE'!AB133="","",'FINAL-SCORE'!AB133)</f>
        <v/>
      </c>
      <c r="L132" s="58" t="str">
        <f aca="false">IF('FINAL-SCORE'!AC133="","",'FINAL-SCORE'!AC133)</f>
        <v/>
      </c>
      <c r="M132" s="58" t="str">
        <f aca="false">IF('FINAL-SCORE'!AE133="","",'FINAL-SCORE'!AE133)</f>
        <v/>
      </c>
      <c r="N132" s="58" t="str">
        <f aca="false">IF('FINAL-SCORE'!AF133="","",'FINAL-SCORE'!AF133)</f>
        <v/>
      </c>
      <c r="O132" s="58" t="str">
        <f aca="false">IF('FINAL-SCORE'!AG133="","",'FINAL-SCORE'!AG133)</f>
        <v/>
      </c>
      <c r="P132" s="58" t="str">
        <f aca="false">IF('FINAL-SCORE'!AH133="","",'FINAL-SCORE'!AH133)</f>
        <v/>
      </c>
      <c r="Q132" s="58" t="str">
        <f aca="false">IF('FINAL-SCORE'!AI133="","",'FINAL-SCORE'!AI133+'FINAL-SCORE'!AD133)</f>
        <v/>
      </c>
      <c r="R132" s="59" t="str">
        <f aca="false">IF('FINAL-SCORE'!AJ133="","",'FINAL-SCORE'!AJ133)</f>
        <v/>
      </c>
      <c r="S132" s="60" t="str">
        <f aca="false">IF('FINAL-SCORE'!AK133="","",'FINAL-SCORE'!AK133)</f>
        <v/>
      </c>
      <c r="T132" s="60" t="str">
        <f aca="false">IF('FINAL-SCORE'!AL133="","",'FINAL-SCORE'!AL133)</f>
        <v/>
      </c>
      <c r="U132" s="60" t="str">
        <f aca="false">IF('FINAL-SCORE'!AM133="","",'FINAL-SCORE'!AM133)</f>
        <v/>
      </c>
      <c r="V132" s="61" t="str">
        <f aca="false">IF('FINAL-SCORE'!AN133="","",'FINAL-SCORE'!AN133)</f>
        <v/>
      </c>
      <c r="W132" s="62" t="str">
        <f aca="false">IF('FINAL-SCORE'!AO133="","",'FINAL-SCORE'!AO133)</f>
        <v/>
      </c>
    </row>
    <row r="133" customFormat="false" ht="12" hidden="false" customHeight="false" outlineLevel="0" collapsed="false">
      <c r="A133" s="1" t="str">
        <f aca="false">IF('FINAL-SCORE'!W134="","",'FINAL-SCORE'!W134)</f>
        <v/>
      </c>
      <c r="B133" s="1" t="str">
        <f aca="false">IF('FINAL-SCORE'!X134="","",'FINAL-SCORE'!X134)</f>
        <v/>
      </c>
      <c r="C133" s="37" t="str">
        <f aca="false">IF(B133="","",IF(VLOOKUP(B133,PLAYER!B:G,2,FALSE())="","",VLOOKUP(B133,PLAYER!B:G,2,FALSE())))</f>
        <v/>
      </c>
      <c r="D133" s="37" t="str">
        <f aca="false">IF(B133="","",IF(VLOOKUP(B133,PLAYER!B:G,3,FALSE())="","",VLOOKUP(B133,PLAYER!B:G,3,FALSE())))</f>
        <v/>
      </c>
      <c r="E133" s="37" t="str">
        <f aca="false">IF(B133="","",IF(VLOOKUP(B133,PLAYER!B:G,4,FALSE())="","",VLOOKUP(B133,PLAYER!B:G,4,FALSE())))</f>
        <v/>
      </c>
      <c r="F133" s="37" t="str">
        <f aca="false">IF(B133="","",IF(VLOOKUP(B133,PLAYER!B:G,5,FALSE())="","",VLOOKUP(B133,PLAYER!B:G,5,FALSE())))</f>
        <v/>
      </c>
      <c r="G133" s="37" t="str">
        <f aca="false">IF(B133="","",IF(VLOOKUP(B133,PLAYER!B:G,6,FALSE())="","",VLOOKUP(B133,PLAYER!B:G,6,FALSE())))</f>
        <v/>
      </c>
      <c r="H133" s="58" t="str">
        <f aca="false">IF('FINAL-SCORE'!Y134="","",'FINAL-SCORE'!Y134)</f>
        <v/>
      </c>
      <c r="I133" s="58" t="str">
        <f aca="false">IF('FINAL-SCORE'!Z134="","",'FINAL-SCORE'!Z134)</f>
        <v/>
      </c>
      <c r="J133" s="58" t="str">
        <f aca="false">IF('FINAL-SCORE'!AA134="","",'FINAL-SCORE'!AA134)</f>
        <v/>
      </c>
      <c r="K133" s="58" t="str">
        <f aca="false">IF('FINAL-SCORE'!AB134="","",'FINAL-SCORE'!AB134)</f>
        <v/>
      </c>
      <c r="L133" s="58" t="str">
        <f aca="false">IF('FINAL-SCORE'!AC134="","",'FINAL-SCORE'!AC134)</f>
        <v/>
      </c>
      <c r="M133" s="58" t="str">
        <f aca="false">IF('FINAL-SCORE'!AE134="","",'FINAL-SCORE'!AE134)</f>
        <v/>
      </c>
      <c r="N133" s="58" t="str">
        <f aca="false">IF('FINAL-SCORE'!AF134="","",'FINAL-SCORE'!AF134)</f>
        <v/>
      </c>
      <c r="O133" s="58" t="str">
        <f aca="false">IF('FINAL-SCORE'!AG134="","",'FINAL-SCORE'!AG134)</f>
        <v/>
      </c>
      <c r="P133" s="58" t="str">
        <f aca="false">IF('FINAL-SCORE'!AH134="","",'FINAL-SCORE'!AH134)</f>
        <v/>
      </c>
      <c r="Q133" s="58" t="str">
        <f aca="false">IF('FINAL-SCORE'!AI134="","",'FINAL-SCORE'!AI134+'FINAL-SCORE'!AD134)</f>
        <v/>
      </c>
      <c r="R133" s="59" t="str">
        <f aca="false">IF('FINAL-SCORE'!AJ134="","",'FINAL-SCORE'!AJ134)</f>
        <v/>
      </c>
      <c r="S133" s="60" t="str">
        <f aca="false">IF('FINAL-SCORE'!AK134="","",'FINAL-SCORE'!AK134)</f>
        <v/>
      </c>
      <c r="T133" s="60" t="str">
        <f aca="false">IF('FINAL-SCORE'!AL134="","",'FINAL-SCORE'!AL134)</f>
        <v/>
      </c>
      <c r="U133" s="60" t="str">
        <f aca="false">IF('FINAL-SCORE'!AM134="","",'FINAL-SCORE'!AM134)</f>
        <v/>
      </c>
      <c r="V133" s="61" t="str">
        <f aca="false">IF('FINAL-SCORE'!AN134="","",'FINAL-SCORE'!AN134)</f>
        <v/>
      </c>
      <c r="W133" s="62" t="str">
        <f aca="false">IF('FINAL-SCORE'!AO134="","",'FINAL-SCORE'!AO134)</f>
        <v/>
      </c>
    </row>
    <row r="134" customFormat="false" ht="12" hidden="false" customHeight="false" outlineLevel="0" collapsed="false">
      <c r="A134" s="1" t="str">
        <f aca="false">IF('FINAL-SCORE'!W135="","",'FINAL-SCORE'!W135)</f>
        <v/>
      </c>
      <c r="B134" s="1" t="str">
        <f aca="false">IF('FINAL-SCORE'!X135="","",'FINAL-SCORE'!X135)</f>
        <v/>
      </c>
      <c r="C134" s="37" t="str">
        <f aca="false">IF(B134="","",IF(VLOOKUP(B134,PLAYER!B:G,2,FALSE())="","",VLOOKUP(B134,PLAYER!B:G,2,FALSE())))</f>
        <v/>
      </c>
      <c r="D134" s="37" t="str">
        <f aca="false">IF(B134="","",IF(VLOOKUP(B134,PLAYER!B:G,3,FALSE())="","",VLOOKUP(B134,PLAYER!B:G,3,FALSE())))</f>
        <v/>
      </c>
      <c r="E134" s="37" t="str">
        <f aca="false">IF(B134="","",IF(VLOOKUP(B134,PLAYER!B:G,4,FALSE())="","",VLOOKUP(B134,PLAYER!B:G,4,FALSE())))</f>
        <v/>
      </c>
      <c r="F134" s="37" t="str">
        <f aca="false">IF(B134="","",IF(VLOOKUP(B134,PLAYER!B:G,5,FALSE())="","",VLOOKUP(B134,PLAYER!B:G,5,FALSE())))</f>
        <v/>
      </c>
      <c r="G134" s="37" t="str">
        <f aca="false">IF(B134="","",IF(VLOOKUP(B134,PLAYER!B:G,6,FALSE())="","",VLOOKUP(B134,PLAYER!B:G,6,FALSE())))</f>
        <v/>
      </c>
      <c r="H134" s="58" t="str">
        <f aca="false">IF('FINAL-SCORE'!Y135="","",'FINAL-SCORE'!Y135)</f>
        <v/>
      </c>
      <c r="I134" s="58" t="str">
        <f aca="false">IF('FINAL-SCORE'!Z135="","",'FINAL-SCORE'!Z135)</f>
        <v/>
      </c>
      <c r="J134" s="58" t="str">
        <f aca="false">IF('FINAL-SCORE'!AA135="","",'FINAL-SCORE'!AA135)</f>
        <v/>
      </c>
      <c r="K134" s="58" t="str">
        <f aca="false">IF('FINAL-SCORE'!AB135="","",'FINAL-SCORE'!AB135)</f>
        <v/>
      </c>
      <c r="L134" s="58" t="str">
        <f aca="false">IF('FINAL-SCORE'!AC135="","",'FINAL-SCORE'!AC135)</f>
        <v/>
      </c>
      <c r="M134" s="58" t="str">
        <f aca="false">IF('FINAL-SCORE'!AE135="","",'FINAL-SCORE'!AE135)</f>
        <v/>
      </c>
      <c r="N134" s="58" t="str">
        <f aca="false">IF('FINAL-SCORE'!AF135="","",'FINAL-SCORE'!AF135)</f>
        <v/>
      </c>
      <c r="O134" s="58" t="str">
        <f aca="false">IF('FINAL-SCORE'!AG135="","",'FINAL-SCORE'!AG135)</f>
        <v/>
      </c>
      <c r="P134" s="58" t="str">
        <f aca="false">IF('FINAL-SCORE'!AH135="","",'FINAL-SCORE'!AH135)</f>
        <v/>
      </c>
      <c r="Q134" s="58" t="str">
        <f aca="false">IF('FINAL-SCORE'!AI135="","",'FINAL-SCORE'!AI135+'FINAL-SCORE'!AD135)</f>
        <v/>
      </c>
      <c r="R134" s="59" t="str">
        <f aca="false">IF('FINAL-SCORE'!AJ135="","",'FINAL-SCORE'!AJ135)</f>
        <v/>
      </c>
      <c r="S134" s="60" t="str">
        <f aca="false">IF('FINAL-SCORE'!AK135="","",'FINAL-SCORE'!AK135)</f>
        <v/>
      </c>
      <c r="T134" s="60" t="str">
        <f aca="false">IF('FINAL-SCORE'!AL135="","",'FINAL-SCORE'!AL135)</f>
        <v/>
      </c>
      <c r="U134" s="60" t="str">
        <f aca="false">IF('FINAL-SCORE'!AM135="","",'FINAL-SCORE'!AM135)</f>
        <v/>
      </c>
      <c r="V134" s="61" t="str">
        <f aca="false">IF('FINAL-SCORE'!AN135="","",'FINAL-SCORE'!AN135)</f>
        <v/>
      </c>
      <c r="W134" s="62" t="str">
        <f aca="false">IF('FINAL-SCORE'!AO135="","",'FINAL-SCORE'!AO135)</f>
        <v/>
      </c>
    </row>
    <row r="135" customFormat="false" ht="12" hidden="false" customHeight="false" outlineLevel="0" collapsed="false">
      <c r="A135" s="1" t="str">
        <f aca="false">IF('FINAL-SCORE'!W136="","",'FINAL-SCORE'!W136)</f>
        <v/>
      </c>
      <c r="B135" s="1" t="str">
        <f aca="false">IF('FINAL-SCORE'!X136="","",'FINAL-SCORE'!X136)</f>
        <v/>
      </c>
      <c r="C135" s="37" t="str">
        <f aca="false">IF(B135="","",IF(VLOOKUP(B135,PLAYER!B:G,2,FALSE())="","",VLOOKUP(B135,PLAYER!B:G,2,FALSE())))</f>
        <v/>
      </c>
      <c r="D135" s="37" t="str">
        <f aca="false">IF(B135="","",IF(VLOOKUP(B135,PLAYER!B:G,3,FALSE())="","",VLOOKUP(B135,PLAYER!B:G,3,FALSE())))</f>
        <v/>
      </c>
      <c r="E135" s="37" t="str">
        <f aca="false">IF(B135="","",IF(VLOOKUP(B135,PLAYER!B:G,4,FALSE())="","",VLOOKUP(B135,PLAYER!B:G,4,FALSE())))</f>
        <v/>
      </c>
      <c r="F135" s="37" t="str">
        <f aca="false">IF(B135="","",IF(VLOOKUP(B135,PLAYER!B:G,5,FALSE())="","",VLOOKUP(B135,PLAYER!B:G,5,FALSE())))</f>
        <v/>
      </c>
      <c r="G135" s="37" t="str">
        <f aca="false">IF(B135="","",IF(VLOOKUP(B135,PLAYER!B:G,6,FALSE())="","",VLOOKUP(B135,PLAYER!B:G,6,FALSE())))</f>
        <v/>
      </c>
      <c r="H135" s="58" t="str">
        <f aca="false">IF('FINAL-SCORE'!Y136="","",'FINAL-SCORE'!Y136)</f>
        <v/>
      </c>
      <c r="I135" s="58" t="str">
        <f aca="false">IF('FINAL-SCORE'!Z136="","",'FINAL-SCORE'!Z136)</f>
        <v/>
      </c>
      <c r="J135" s="58" t="str">
        <f aca="false">IF('FINAL-SCORE'!AA136="","",'FINAL-SCORE'!AA136)</f>
        <v/>
      </c>
      <c r="K135" s="58" t="str">
        <f aca="false">IF('FINAL-SCORE'!AB136="","",'FINAL-SCORE'!AB136)</f>
        <v/>
      </c>
      <c r="L135" s="58" t="str">
        <f aca="false">IF('FINAL-SCORE'!AC136="","",'FINAL-SCORE'!AC136)</f>
        <v/>
      </c>
      <c r="M135" s="58" t="str">
        <f aca="false">IF('FINAL-SCORE'!AE136="","",'FINAL-SCORE'!AE136)</f>
        <v/>
      </c>
      <c r="N135" s="58" t="str">
        <f aca="false">IF('FINAL-SCORE'!AF136="","",'FINAL-SCORE'!AF136)</f>
        <v/>
      </c>
      <c r="O135" s="58" t="str">
        <f aca="false">IF('FINAL-SCORE'!AG136="","",'FINAL-SCORE'!AG136)</f>
        <v/>
      </c>
      <c r="P135" s="58" t="str">
        <f aca="false">IF('FINAL-SCORE'!AH136="","",'FINAL-SCORE'!AH136)</f>
        <v/>
      </c>
      <c r="Q135" s="58" t="str">
        <f aca="false">IF('FINAL-SCORE'!AI136="","",'FINAL-SCORE'!AI136+'FINAL-SCORE'!AD136)</f>
        <v/>
      </c>
      <c r="R135" s="59" t="str">
        <f aca="false">IF('FINAL-SCORE'!AJ136="","",'FINAL-SCORE'!AJ136)</f>
        <v/>
      </c>
      <c r="S135" s="60" t="str">
        <f aca="false">IF('FINAL-SCORE'!AK136="","",'FINAL-SCORE'!AK136)</f>
        <v/>
      </c>
      <c r="T135" s="60" t="str">
        <f aca="false">IF('FINAL-SCORE'!AL136="","",'FINAL-SCORE'!AL136)</f>
        <v/>
      </c>
      <c r="U135" s="60" t="str">
        <f aca="false">IF('FINAL-SCORE'!AM136="","",'FINAL-SCORE'!AM136)</f>
        <v/>
      </c>
      <c r="V135" s="61" t="str">
        <f aca="false">IF('FINAL-SCORE'!AN136="","",'FINAL-SCORE'!AN136)</f>
        <v/>
      </c>
      <c r="W135" s="62" t="str">
        <f aca="false">IF('FINAL-SCORE'!AO136="","",'FINAL-SCORE'!AO136)</f>
        <v/>
      </c>
    </row>
    <row r="136" customFormat="false" ht="12" hidden="false" customHeight="false" outlineLevel="0" collapsed="false">
      <c r="A136" s="1" t="str">
        <f aca="false">IF('FINAL-SCORE'!W137="","",'FINAL-SCORE'!W137)</f>
        <v/>
      </c>
      <c r="B136" s="1" t="str">
        <f aca="false">IF('FINAL-SCORE'!X137="","",'FINAL-SCORE'!X137)</f>
        <v/>
      </c>
      <c r="C136" s="37" t="str">
        <f aca="false">IF(B136="","",IF(VLOOKUP(B136,PLAYER!B:G,2,FALSE())="","",VLOOKUP(B136,PLAYER!B:G,2,FALSE())))</f>
        <v/>
      </c>
      <c r="D136" s="37" t="str">
        <f aca="false">IF(B136="","",IF(VLOOKUP(B136,PLAYER!B:G,3,FALSE())="","",VLOOKUP(B136,PLAYER!B:G,3,FALSE())))</f>
        <v/>
      </c>
      <c r="E136" s="37" t="str">
        <f aca="false">IF(B136="","",IF(VLOOKUP(B136,PLAYER!B:G,4,FALSE())="","",VLOOKUP(B136,PLAYER!B:G,4,FALSE())))</f>
        <v/>
      </c>
      <c r="F136" s="37" t="str">
        <f aca="false">IF(B136="","",IF(VLOOKUP(B136,PLAYER!B:G,5,FALSE())="","",VLOOKUP(B136,PLAYER!B:G,5,FALSE())))</f>
        <v/>
      </c>
      <c r="G136" s="37" t="str">
        <f aca="false">IF(B136="","",IF(VLOOKUP(B136,PLAYER!B:G,6,FALSE())="","",VLOOKUP(B136,PLAYER!B:G,6,FALSE())))</f>
        <v/>
      </c>
      <c r="H136" s="58" t="str">
        <f aca="false">IF('FINAL-SCORE'!Y137="","",'FINAL-SCORE'!Y137)</f>
        <v/>
      </c>
      <c r="I136" s="58" t="str">
        <f aca="false">IF('FINAL-SCORE'!Z137="","",'FINAL-SCORE'!Z137)</f>
        <v/>
      </c>
      <c r="J136" s="58" t="str">
        <f aca="false">IF('FINAL-SCORE'!AA137="","",'FINAL-SCORE'!AA137)</f>
        <v/>
      </c>
      <c r="K136" s="58" t="str">
        <f aca="false">IF('FINAL-SCORE'!AB137="","",'FINAL-SCORE'!AB137)</f>
        <v/>
      </c>
      <c r="L136" s="58" t="str">
        <f aca="false">IF('FINAL-SCORE'!AC137="","",'FINAL-SCORE'!AC137)</f>
        <v/>
      </c>
      <c r="M136" s="58" t="str">
        <f aca="false">IF('FINAL-SCORE'!AE137="","",'FINAL-SCORE'!AE137)</f>
        <v/>
      </c>
      <c r="N136" s="58" t="str">
        <f aca="false">IF('FINAL-SCORE'!AF137="","",'FINAL-SCORE'!AF137)</f>
        <v/>
      </c>
      <c r="O136" s="58" t="str">
        <f aca="false">IF('FINAL-SCORE'!AG137="","",'FINAL-SCORE'!AG137)</f>
        <v/>
      </c>
      <c r="P136" s="58" t="str">
        <f aca="false">IF('FINAL-SCORE'!AH137="","",'FINAL-SCORE'!AH137)</f>
        <v/>
      </c>
      <c r="Q136" s="58" t="str">
        <f aca="false">IF('FINAL-SCORE'!AI137="","",'FINAL-SCORE'!AI137+'FINAL-SCORE'!AD137)</f>
        <v/>
      </c>
      <c r="R136" s="59" t="str">
        <f aca="false">IF('FINAL-SCORE'!AJ137="","",'FINAL-SCORE'!AJ137)</f>
        <v/>
      </c>
      <c r="S136" s="60" t="str">
        <f aca="false">IF('FINAL-SCORE'!AK137="","",'FINAL-SCORE'!AK137)</f>
        <v/>
      </c>
      <c r="T136" s="60" t="str">
        <f aca="false">IF('FINAL-SCORE'!AL137="","",'FINAL-SCORE'!AL137)</f>
        <v/>
      </c>
      <c r="U136" s="60" t="str">
        <f aca="false">IF('FINAL-SCORE'!AM137="","",'FINAL-SCORE'!AM137)</f>
        <v/>
      </c>
      <c r="V136" s="61" t="str">
        <f aca="false">IF('FINAL-SCORE'!AN137="","",'FINAL-SCORE'!AN137)</f>
        <v/>
      </c>
      <c r="W136" s="62" t="str">
        <f aca="false">IF('FINAL-SCORE'!AO137="","",'FINAL-SCORE'!AO137)</f>
        <v/>
      </c>
    </row>
    <row r="137" customFormat="false" ht="12" hidden="false" customHeight="false" outlineLevel="0" collapsed="false">
      <c r="A137" s="1" t="str">
        <f aca="false">IF('FINAL-SCORE'!W138="","",'FINAL-SCORE'!W138)</f>
        <v/>
      </c>
      <c r="B137" s="1" t="str">
        <f aca="false">IF('FINAL-SCORE'!X138="","",'FINAL-SCORE'!X138)</f>
        <v/>
      </c>
      <c r="C137" s="37" t="str">
        <f aca="false">IF(B137="","",IF(VLOOKUP(B137,PLAYER!B:G,2,FALSE())="","",VLOOKUP(B137,PLAYER!B:G,2,FALSE())))</f>
        <v/>
      </c>
      <c r="D137" s="37" t="str">
        <f aca="false">IF(B137="","",IF(VLOOKUP(B137,PLAYER!B:G,3,FALSE())="","",VLOOKUP(B137,PLAYER!B:G,3,FALSE())))</f>
        <v/>
      </c>
      <c r="E137" s="37" t="str">
        <f aca="false">IF(B137="","",IF(VLOOKUP(B137,PLAYER!B:G,4,FALSE())="","",VLOOKUP(B137,PLAYER!B:G,4,FALSE())))</f>
        <v/>
      </c>
      <c r="F137" s="37" t="str">
        <f aca="false">IF(B137="","",IF(VLOOKUP(B137,PLAYER!B:G,5,FALSE())="","",VLOOKUP(B137,PLAYER!B:G,5,FALSE())))</f>
        <v/>
      </c>
      <c r="G137" s="37" t="str">
        <f aca="false">IF(B137="","",IF(VLOOKUP(B137,PLAYER!B:G,6,FALSE())="","",VLOOKUP(B137,PLAYER!B:G,6,FALSE())))</f>
        <v/>
      </c>
      <c r="H137" s="58" t="str">
        <f aca="false">IF('FINAL-SCORE'!Y138="","",'FINAL-SCORE'!Y138)</f>
        <v/>
      </c>
      <c r="I137" s="58" t="str">
        <f aca="false">IF('FINAL-SCORE'!Z138="","",'FINAL-SCORE'!Z138)</f>
        <v/>
      </c>
      <c r="J137" s="58" t="str">
        <f aca="false">IF('FINAL-SCORE'!AA138="","",'FINAL-SCORE'!AA138)</f>
        <v/>
      </c>
      <c r="K137" s="58" t="str">
        <f aca="false">IF('FINAL-SCORE'!AB138="","",'FINAL-SCORE'!AB138)</f>
        <v/>
      </c>
      <c r="L137" s="58" t="str">
        <f aca="false">IF('FINAL-SCORE'!AC138="","",'FINAL-SCORE'!AC138)</f>
        <v/>
      </c>
      <c r="M137" s="58" t="str">
        <f aca="false">IF('FINAL-SCORE'!AE138="","",'FINAL-SCORE'!AE138)</f>
        <v/>
      </c>
      <c r="N137" s="58" t="str">
        <f aca="false">IF('FINAL-SCORE'!AF138="","",'FINAL-SCORE'!AF138)</f>
        <v/>
      </c>
      <c r="O137" s="58" t="str">
        <f aca="false">IF('FINAL-SCORE'!AG138="","",'FINAL-SCORE'!AG138)</f>
        <v/>
      </c>
      <c r="P137" s="58" t="str">
        <f aca="false">IF('FINAL-SCORE'!AH138="","",'FINAL-SCORE'!AH138)</f>
        <v/>
      </c>
      <c r="Q137" s="58" t="str">
        <f aca="false">IF('FINAL-SCORE'!AI138="","",'FINAL-SCORE'!AI138+'FINAL-SCORE'!AD138)</f>
        <v/>
      </c>
      <c r="R137" s="59" t="str">
        <f aca="false">IF('FINAL-SCORE'!AJ138="","",'FINAL-SCORE'!AJ138)</f>
        <v/>
      </c>
      <c r="S137" s="60" t="str">
        <f aca="false">IF('FINAL-SCORE'!AK138="","",'FINAL-SCORE'!AK138)</f>
        <v/>
      </c>
      <c r="T137" s="60" t="str">
        <f aca="false">IF('FINAL-SCORE'!AL138="","",'FINAL-SCORE'!AL138)</f>
        <v/>
      </c>
      <c r="U137" s="60" t="str">
        <f aca="false">IF('FINAL-SCORE'!AM138="","",'FINAL-SCORE'!AM138)</f>
        <v/>
      </c>
      <c r="V137" s="61" t="str">
        <f aca="false">IF('FINAL-SCORE'!AN138="","",'FINAL-SCORE'!AN138)</f>
        <v/>
      </c>
      <c r="W137" s="62" t="str">
        <f aca="false">IF('FINAL-SCORE'!AO138="","",'FINAL-SCORE'!AO138)</f>
        <v/>
      </c>
    </row>
    <row r="138" customFormat="false" ht="12" hidden="false" customHeight="false" outlineLevel="0" collapsed="false">
      <c r="A138" s="1" t="str">
        <f aca="false">IF('FINAL-SCORE'!W139="","",'FINAL-SCORE'!W139)</f>
        <v/>
      </c>
      <c r="B138" s="1" t="str">
        <f aca="false">IF('FINAL-SCORE'!X139="","",'FINAL-SCORE'!X139)</f>
        <v/>
      </c>
      <c r="C138" s="37" t="str">
        <f aca="false">IF(B138="","",IF(VLOOKUP(B138,PLAYER!B:G,2,FALSE())="","",VLOOKUP(B138,PLAYER!B:G,2,FALSE())))</f>
        <v/>
      </c>
      <c r="D138" s="37" t="str">
        <f aca="false">IF(B138="","",IF(VLOOKUP(B138,PLAYER!B:G,3,FALSE())="","",VLOOKUP(B138,PLAYER!B:G,3,FALSE())))</f>
        <v/>
      </c>
      <c r="E138" s="37" t="str">
        <f aca="false">IF(B138="","",IF(VLOOKUP(B138,PLAYER!B:G,4,FALSE())="","",VLOOKUP(B138,PLAYER!B:G,4,FALSE())))</f>
        <v/>
      </c>
      <c r="F138" s="37" t="str">
        <f aca="false">IF(B138="","",IF(VLOOKUP(B138,PLAYER!B:G,5,FALSE())="","",VLOOKUP(B138,PLAYER!B:G,5,FALSE())))</f>
        <v/>
      </c>
      <c r="G138" s="37" t="str">
        <f aca="false">IF(B138="","",IF(VLOOKUP(B138,PLAYER!B:G,6,FALSE())="","",VLOOKUP(B138,PLAYER!B:G,6,FALSE())))</f>
        <v/>
      </c>
      <c r="H138" s="58" t="str">
        <f aca="false">IF('FINAL-SCORE'!Y139="","",'FINAL-SCORE'!Y139)</f>
        <v/>
      </c>
      <c r="I138" s="58" t="str">
        <f aca="false">IF('FINAL-SCORE'!Z139="","",'FINAL-SCORE'!Z139)</f>
        <v/>
      </c>
      <c r="J138" s="58" t="str">
        <f aca="false">IF('FINAL-SCORE'!AA139="","",'FINAL-SCORE'!AA139)</f>
        <v/>
      </c>
      <c r="K138" s="58" t="str">
        <f aca="false">IF('FINAL-SCORE'!AB139="","",'FINAL-SCORE'!AB139)</f>
        <v/>
      </c>
      <c r="L138" s="58" t="str">
        <f aca="false">IF('FINAL-SCORE'!AC139="","",'FINAL-SCORE'!AC139)</f>
        <v/>
      </c>
      <c r="M138" s="58" t="str">
        <f aca="false">IF('FINAL-SCORE'!AE139="","",'FINAL-SCORE'!AE139)</f>
        <v/>
      </c>
      <c r="N138" s="58" t="str">
        <f aca="false">IF('FINAL-SCORE'!AF139="","",'FINAL-SCORE'!AF139)</f>
        <v/>
      </c>
      <c r="O138" s="58" t="str">
        <f aca="false">IF('FINAL-SCORE'!AG139="","",'FINAL-SCORE'!AG139)</f>
        <v/>
      </c>
      <c r="P138" s="58" t="str">
        <f aca="false">IF('FINAL-SCORE'!AH139="","",'FINAL-SCORE'!AH139)</f>
        <v/>
      </c>
      <c r="Q138" s="58" t="str">
        <f aca="false">IF('FINAL-SCORE'!AI139="","",'FINAL-SCORE'!AI139+'FINAL-SCORE'!AD139)</f>
        <v/>
      </c>
      <c r="R138" s="59" t="str">
        <f aca="false">IF('FINAL-SCORE'!AJ139="","",'FINAL-SCORE'!AJ139)</f>
        <v/>
      </c>
      <c r="S138" s="60" t="str">
        <f aca="false">IF('FINAL-SCORE'!AK139="","",'FINAL-SCORE'!AK139)</f>
        <v/>
      </c>
      <c r="T138" s="60" t="str">
        <f aca="false">IF('FINAL-SCORE'!AL139="","",'FINAL-SCORE'!AL139)</f>
        <v/>
      </c>
      <c r="U138" s="60" t="str">
        <f aca="false">IF('FINAL-SCORE'!AM139="","",'FINAL-SCORE'!AM139)</f>
        <v/>
      </c>
      <c r="V138" s="61" t="str">
        <f aca="false">IF('FINAL-SCORE'!AN139="","",'FINAL-SCORE'!AN139)</f>
        <v/>
      </c>
      <c r="W138" s="62" t="str">
        <f aca="false">IF('FINAL-SCORE'!AO139="","",'FINAL-SCORE'!AO139)</f>
        <v/>
      </c>
    </row>
    <row r="139" customFormat="false" ht="12" hidden="false" customHeight="false" outlineLevel="0" collapsed="false">
      <c r="A139" s="1" t="str">
        <f aca="false">IF('FINAL-SCORE'!W140="","",'FINAL-SCORE'!W140)</f>
        <v/>
      </c>
      <c r="B139" s="1" t="str">
        <f aca="false">IF('FINAL-SCORE'!X140="","",'FINAL-SCORE'!X140)</f>
        <v/>
      </c>
      <c r="C139" s="37" t="str">
        <f aca="false">IF(B139="","",IF(VLOOKUP(B139,PLAYER!B:G,2,FALSE())="","",VLOOKUP(B139,PLAYER!B:G,2,FALSE())))</f>
        <v/>
      </c>
      <c r="D139" s="37" t="str">
        <f aca="false">IF(B139="","",IF(VLOOKUP(B139,PLAYER!B:G,3,FALSE())="","",VLOOKUP(B139,PLAYER!B:G,3,FALSE())))</f>
        <v/>
      </c>
      <c r="E139" s="37" t="str">
        <f aca="false">IF(B139="","",IF(VLOOKUP(B139,PLAYER!B:G,4,FALSE())="","",VLOOKUP(B139,PLAYER!B:G,4,FALSE())))</f>
        <v/>
      </c>
      <c r="F139" s="37" t="str">
        <f aca="false">IF(B139="","",IF(VLOOKUP(B139,PLAYER!B:G,5,FALSE())="","",VLOOKUP(B139,PLAYER!B:G,5,FALSE())))</f>
        <v/>
      </c>
      <c r="G139" s="37" t="str">
        <f aca="false">IF(B139="","",IF(VLOOKUP(B139,PLAYER!B:G,6,FALSE())="","",VLOOKUP(B139,PLAYER!B:G,6,FALSE())))</f>
        <v/>
      </c>
      <c r="H139" s="58" t="str">
        <f aca="false">IF('FINAL-SCORE'!Y140="","",'FINAL-SCORE'!Y140)</f>
        <v/>
      </c>
      <c r="I139" s="58" t="str">
        <f aca="false">IF('FINAL-SCORE'!Z140="","",'FINAL-SCORE'!Z140)</f>
        <v/>
      </c>
      <c r="J139" s="58" t="str">
        <f aca="false">IF('FINAL-SCORE'!AA140="","",'FINAL-SCORE'!AA140)</f>
        <v/>
      </c>
      <c r="K139" s="58" t="str">
        <f aca="false">IF('FINAL-SCORE'!AB140="","",'FINAL-SCORE'!AB140)</f>
        <v/>
      </c>
      <c r="L139" s="58" t="str">
        <f aca="false">IF('FINAL-SCORE'!AC140="","",'FINAL-SCORE'!AC140)</f>
        <v/>
      </c>
      <c r="M139" s="58" t="str">
        <f aca="false">IF('FINAL-SCORE'!AE140="","",'FINAL-SCORE'!AE140)</f>
        <v/>
      </c>
      <c r="N139" s="58" t="str">
        <f aca="false">IF('FINAL-SCORE'!AF140="","",'FINAL-SCORE'!AF140)</f>
        <v/>
      </c>
      <c r="O139" s="58" t="str">
        <f aca="false">IF('FINAL-SCORE'!AG140="","",'FINAL-SCORE'!AG140)</f>
        <v/>
      </c>
      <c r="P139" s="58" t="str">
        <f aca="false">IF('FINAL-SCORE'!AH140="","",'FINAL-SCORE'!AH140)</f>
        <v/>
      </c>
      <c r="Q139" s="58" t="str">
        <f aca="false">IF('FINAL-SCORE'!AI140="","",'FINAL-SCORE'!AI140+'FINAL-SCORE'!AD140)</f>
        <v/>
      </c>
      <c r="R139" s="59" t="str">
        <f aca="false">IF('FINAL-SCORE'!AJ140="","",'FINAL-SCORE'!AJ140)</f>
        <v/>
      </c>
      <c r="S139" s="60" t="str">
        <f aca="false">IF('FINAL-SCORE'!AK140="","",'FINAL-SCORE'!AK140)</f>
        <v/>
      </c>
      <c r="T139" s="60" t="str">
        <f aca="false">IF('FINAL-SCORE'!AL140="","",'FINAL-SCORE'!AL140)</f>
        <v/>
      </c>
      <c r="U139" s="60" t="str">
        <f aca="false">IF('FINAL-SCORE'!AM140="","",'FINAL-SCORE'!AM140)</f>
        <v/>
      </c>
      <c r="V139" s="61" t="str">
        <f aca="false">IF('FINAL-SCORE'!AN140="","",'FINAL-SCORE'!AN140)</f>
        <v/>
      </c>
      <c r="W139" s="62" t="str">
        <f aca="false">IF('FINAL-SCORE'!AO140="","",'FINAL-SCORE'!AO140)</f>
        <v/>
      </c>
    </row>
    <row r="140" customFormat="false" ht="12" hidden="false" customHeight="false" outlineLevel="0" collapsed="false">
      <c r="A140" s="1" t="str">
        <f aca="false">IF('FINAL-SCORE'!W141="","",'FINAL-SCORE'!W141)</f>
        <v/>
      </c>
      <c r="B140" s="1" t="str">
        <f aca="false">IF('FINAL-SCORE'!X141="","",'FINAL-SCORE'!X141)</f>
        <v/>
      </c>
      <c r="C140" s="37" t="str">
        <f aca="false">IF(B140="","",IF(VLOOKUP(B140,PLAYER!B:G,2,FALSE())="","",VLOOKUP(B140,PLAYER!B:G,2,FALSE())))</f>
        <v/>
      </c>
      <c r="D140" s="37" t="str">
        <f aca="false">IF(B140="","",IF(VLOOKUP(B140,PLAYER!B:G,3,FALSE())="","",VLOOKUP(B140,PLAYER!B:G,3,FALSE())))</f>
        <v/>
      </c>
      <c r="E140" s="37" t="str">
        <f aca="false">IF(B140="","",IF(VLOOKUP(B140,PLAYER!B:G,4,FALSE())="","",VLOOKUP(B140,PLAYER!B:G,4,FALSE())))</f>
        <v/>
      </c>
      <c r="F140" s="37" t="str">
        <f aca="false">IF(B140="","",IF(VLOOKUP(B140,PLAYER!B:G,5,FALSE())="","",VLOOKUP(B140,PLAYER!B:G,5,FALSE())))</f>
        <v/>
      </c>
      <c r="G140" s="37" t="str">
        <f aca="false">IF(B140="","",IF(VLOOKUP(B140,PLAYER!B:G,6,FALSE())="","",VLOOKUP(B140,PLAYER!B:G,6,FALSE())))</f>
        <v/>
      </c>
      <c r="H140" s="58" t="str">
        <f aca="false">IF('FINAL-SCORE'!Y141="","",'FINAL-SCORE'!Y141)</f>
        <v/>
      </c>
      <c r="I140" s="58" t="str">
        <f aca="false">IF('FINAL-SCORE'!Z141="","",'FINAL-SCORE'!Z141)</f>
        <v/>
      </c>
      <c r="J140" s="58" t="str">
        <f aca="false">IF('FINAL-SCORE'!AA141="","",'FINAL-SCORE'!AA141)</f>
        <v/>
      </c>
      <c r="K140" s="58" t="str">
        <f aca="false">IF('FINAL-SCORE'!AB141="","",'FINAL-SCORE'!AB141)</f>
        <v/>
      </c>
      <c r="L140" s="58" t="str">
        <f aca="false">IF('FINAL-SCORE'!AC141="","",'FINAL-SCORE'!AC141)</f>
        <v/>
      </c>
      <c r="M140" s="58" t="str">
        <f aca="false">IF('FINAL-SCORE'!AE141="","",'FINAL-SCORE'!AE141)</f>
        <v/>
      </c>
      <c r="N140" s="58" t="str">
        <f aca="false">IF('FINAL-SCORE'!AF141="","",'FINAL-SCORE'!AF141)</f>
        <v/>
      </c>
      <c r="O140" s="58" t="str">
        <f aca="false">IF('FINAL-SCORE'!AG141="","",'FINAL-SCORE'!AG141)</f>
        <v/>
      </c>
      <c r="P140" s="58" t="str">
        <f aca="false">IF('FINAL-SCORE'!AH141="","",'FINAL-SCORE'!AH141)</f>
        <v/>
      </c>
      <c r="Q140" s="58" t="str">
        <f aca="false">IF('FINAL-SCORE'!AI141="","",'FINAL-SCORE'!AI141+'FINAL-SCORE'!AD141)</f>
        <v/>
      </c>
      <c r="R140" s="59" t="str">
        <f aca="false">IF('FINAL-SCORE'!AJ141="","",'FINAL-SCORE'!AJ141)</f>
        <v/>
      </c>
      <c r="S140" s="60" t="str">
        <f aca="false">IF('FINAL-SCORE'!AK141="","",'FINAL-SCORE'!AK141)</f>
        <v/>
      </c>
      <c r="T140" s="60" t="str">
        <f aca="false">IF('FINAL-SCORE'!AL141="","",'FINAL-SCORE'!AL141)</f>
        <v/>
      </c>
      <c r="U140" s="60" t="str">
        <f aca="false">IF('FINAL-SCORE'!AM141="","",'FINAL-SCORE'!AM141)</f>
        <v/>
      </c>
      <c r="V140" s="61" t="str">
        <f aca="false">IF('FINAL-SCORE'!AN141="","",'FINAL-SCORE'!AN141)</f>
        <v/>
      </c>
      <c r="W140" s="62" t="str">
        <f aca="false">IF('FINAL-SCORE'!AO141="","",'FINAL-SCORE'!AO141)</f>
        <v/>
      </c>
    </row>
    <row r="141" customFormat="false" ht="12" hidden="false" customHeight="false" outlineLevel="0" collapsed="false">
      <c r="A141" s="1" t="str">
        <f aca="false">IF('FINAL-SCORE'!W142="","",'FINAL-SCORE'!W142)</f>
        <v/>
      </c>
      <c r="B141" s="1" t="str">
        <f aca="false">IF('FINAL-SCORE'!X142="","",'FINAL-SCORE'!X142)</f>
        <v/>
      </c>
      <c r="C141" s="37" t="str">
        <f aca="false">IF(B141="","",IF(VLOOKUP(B141,PLAYER!B:G,2,FALSE())="","",VLOOKUP(B141,PLAYER!B:G,2,FALSE())))</f>
        <v/>
      </c>
      <c r="D141" s="37" t="str">
        <f aca="false">IF(B141="","",IF(VLOOKUP(B141,PLAYER!B:G,3,FALSE())="","",VLOOKUP(B141,PLAYER!B:G,3,FALSE())))</f>
        <v/>
      </c>
      <c r="E141" s="37" t="str">
        <f aca="false">IF(B141="","",IF(VLOOKUP(B141,PLAYER!B:G,4,FALSE())="","",VLOOKUP(B141,PLAYER!B:G,4,FALSE())))</f>
        <v/>
      </c>
      <c r="F141" s="37" t="str">
        <f aca="false">IF(B141="","",IF(VLOOKUP(B141,PLAYER!B:G,5,FALSE())="","",VLOOKUP(B141,PLAYER!B:G,5,FALSE())))</f>
        <v/>
      </c>
      <c r="G141" s="37" t="str">
        <f aca="false">IF(B141="","",IF(VLOOKUP(B141,PLAYER!B:G,6,FALSE())="","",VLOOKUP(B141,PLAYER!B:G,6,FALSE())))</f>
        <v/>
      </c>
      <c r="H141" s="58" t="str">
        <f aca="false">IF('FINAL-SCORE'!Y142="","",'FINAL-SCORE'!Y142)</f>
        <v/>
      </c>
      <c r="I141" s="58" t="str">
        <f aca="false">IF('FINAL-SCORE'!Z142="","",'FINAL-SCORE'!Z142)</f>
        <v/>
      </c>
      <c r="J141" s="58" t="str">
        <f aca="false">IF('FINAL-SCORE'!AA142="","",'FINAL-SCORE'!AA142)</f>
        <v/>
      </c>
      <c r="K141" s="58" t="str">
        <f aca="false">IF('FINAL-SCORE'!AB142="","",'FINAL-SCORE'!AB142)</f>
        <v/>
      </c>
      <c r="L141" s="58" t="str">
        <f aca="false">IF('FINAL-SCORE'!AC142="","",'FINAL-SCORE'!AC142)</f>
        <v/>
      </c>
      <c r="M141" s="58" t="str">
        <f aca="false">IF('FINAL-SCORE'!AE142="","",'FINAL-SCORE'!AE142)</f>
        <v/>
      </c>
      <c r="N141" s="58" t="str">
        <f aca="false">IF('FINAL-SCORE'!AF142="","",'FINAL-SCORE'!AF142)</f>
        <v/>
      </c>
      <c r="O141" s="58" t="str">
        <f aca="false">IF('FINAL-SCORE'!AG142="","",'FINAL-SCORE'!AG142)</f>
        <v/>
      </c>
      <c r="P141" s="58" t="str">
        <f aca="false">IF('FINAL-SCORE'!AH142="","",'FINAL-SCORE'!AH142)</f>
        <v/>
      </c>
      <c r="Q141" s="58" t="str">
        <f aca="false">IF('FINAL-SCORE'!AI142="","",'FINAL-SCORE'!AI142+'FINAL-SCORE'!AD142)</f>
        <v/>
      </c>
      <c r="R141" s="59" t="str">
        <f aca="false">IF('FINAL-SCORE'!AJ142="","",'FINAL-SCORE'!AJ142)</f>
        <v/>
      </c>
      <c r="S141" s="60" t="str">
        <f aca="false">IF('FINAL-SCORE'!AK142="","",'FINAL-SCORE'!AK142)</f>
        <v/>
      </c>
      <c r="T141" s="60" t="str">
        <f aca="false">IF('FINAL-SCORE'!AL142="","",'FINAL-SCORE'!AL142)</f>
        <v/>
      </c>
      <c r="U141" s="60" t="str">
        <f aca="false">IF('FINAL-SCORE'!AM142="","",'FINAL-SCORE'!AM142)</f>
        <v/>
      </c>
      <c r="V141" s="61" t="str">
        <f aca="false">IF('FINAL-SCORE'!AN142="","",'FINAL-SCORE'!AN142)</f>
        <v/>
      </c>
      <c r="W141" s="62" t="str">
        <f aca="false">IF('FINAL-SCORE'!AO142="","",'FINAL-SCORE'!AO142)</f>
        <v/>
      </c>
    </row>
    <row r="142" customFormat="false" ht="12" hidden="false" customHeight="false" outlineLevel="0" collapsed="false">
      <c r="A142" s="1" t="str">
        <f aca="false">IF('FINAL-SCORE'!W143="","",'FINAL-SCORE'!W143)</f>
        <v/>
      </c>
      <c r="B142" s="1" t="str">
        <f aca="false">IF('FINAL-SCORE'!X143="","",'FINAL-SCORE'!X143)</f>
        <v/>
      </c>
      <c r="C142" s="37" t="str">
        <f aca="false">IF(B142="","",IF(VLOOKUP(B142,PLAYER!B:G,2,FALSE())="","",VLOOKUP(B142,PLAYER!B:G,2,FALSE())))</f>
        <v/>
      </c>
      <c r="D142" s="37" t="str">
        <f aca="false">IF(B142="","",IF(VLOOKUP(B142,PLAYER!B:G,3,FALSE())="","",VLOOKUP(B142,PLAYER!B:G,3,FALSE())))</f>
        <v/>
      </c>
      <c r="E142" s="37" t="str">
        <f aca="false">IF(B142="","",IF(VLOOKUP(B142,PLAYER!B:G,4,FALSE())="","",VLOOKUP(B142,PLAYER!B:G,4,FALSE())))</f>
        <v/>
      </c>
      <c r="F142" s="37" t="str">
        <f aca="false">IF(B142="","",IF(VLOOKUP(B142,PLAYER!B:G,5,FALSE())="","",VLOOKUP(B142,PLAYER!B:G,5,FALSE())))</f>
        <v/>
      </c>
      <c r="G142" s="37" t="str">
        <f aca="false">IF(B142="","",IF(VLOOKUP(B142,PLAYER!B:G,6,FALSE())="","",VLOOKUP(B142,PLAYER!B:G,6,FALSE())))</f>
        <v/>
      </c>
      <c r="H142" s="58" t="str">
        <f aca="false">IF('FINAL-SCORE'!Y143="","",'FINAL-SCORE'!Y143)</f>
        <v/>
      </c>
      <c r="I142" s="58" t="str">
        <f aca="false">IF('FINAL-SCORE'!Z143="","",'FINAL-SCORE'!Z143)</f>
        <v/>
      </c>
      <c r="J142" s="58" t="str">
        <f aca="false">IF('FINAL-SCORE'!AA143="","",'FINAL-SCORE'!AA143)</f>
        <v/>
      </c>
      <c r="K142" s="58" t="str">
        <f aca="false">IF('FINAL-SCORE'!AB143="","",'FINAL-SCORE'!AB143)</f>
        <v/>
      </c>
      <c r="L142" s="58" t="str">
        <f aca="false">IF('FINAL-SCORE'!AC143="","",'FINAL-SCORE'!AC143)</f>
        <v/>
      </c>
      <c r="M142" s="58" t="str">
        <f aca="false">IF('FINAL-SCORE'!AE143="","",'FINAL-SCORE'!AE143)</f>
        <v/>
      </c>
      <c r="N142" s="58" t="str">
        <f aca="false">IF('FINAL-SCORE'!AF143="","",'FINAL-SCORE'!AF143)</f>
        <v/>
      </c>
      <c r="O142" s="58" t="str">
        <f aca="false">IF('FINAL-SCORE'!AG143="","",'FINAL-SCORE'!AG143)</f>
        <v/>
      </c>
      <c r="P142" s="58" t="str">
        <f aca="false">IF('FINAL-SCORE'!AH143="","",'FINAL-SCORE'!AH143)</f>
        <v/>
      </c>
      <c r="Q142" s="58" t="str">
        <f aca="false">IF('FINAL-SCORE'!AI143="","",'FINAL-SCORE'!AI143+'FINAL-SCORE'!AD143)</f>
        <v/>
      </c>
      <c r="R142" s="59" t="str">
        <f aca="false">IF('FINAL-SCORE'!AJ143="","",'FINAL-SCORE'!AJ143)</f>
        <v/>
      </c>
      <c r="S142" s="60" t="str">
        <f aca="false">IF('FINAL-SCORE'!AK143="","",'FINAL-SCORE'!AK143)</f>
        <v/>
      </c>
      <c r="T142" s="60" t="str">
        <f aca="false">IF('FINAL-SCORE'!AL143="","",'FINAL-SCORE'!AL143)</f>
        <v/>
      </c>
      <c r="U142" s="60" t="str">
        <f aca="false">IF('FINAL-SCORE'!AM143="","",'FINAL-SCORE'!AM143)</f>
        <v/>
      </c>
      <c r="V142" s="61" t="str">
        <f aca="false">IF('FINAL-SCORE'!AN143="","",'FINAL-SCORE'!AN143)</f>
        <v/>
      </c>
      <c r="W142" s="62" t="str">
        <f aca="false">IF('FINAL-SCORE'!AO143="","",'FINAL-SCORE'!AO143)</f>
        <v/>
      </c>
    </row>
    <row r="143" customFormat="false" ht="12" hidden="false" customHeight="false" outlineLevel="0" collapsed="false">
      <c r="A143" s="1" t="str">
        <f aca="false">IF('FINAL-SCORE'!W144="","",'FINAL-SCORE'!W144)</f>
        <v/>
      </c>
      <c r="B143" s="1" t="str">
        <f aca="false">IF('FINAL-SCORE'!X144="","",'FINAL-SCORE'!X144)</f>
        <v/>
      </c>
      <c r="C143" s="37" t="str">
        <f aca="false">IF(B143="","",IF(VLOOKUP(B143,PLAYER!B:G,2,FALSE())="","",VLOOKUP(B143,PLAYER!B:G,2,FALSE())))</f>
        <v/>
      </c>
      <c r="D143" s="37" t="str">
        <f aca="false">IF(B143="","",IF(VLOOKUP(B143,PLAYER!B:G,3,FALSE())="","",VLOOKUP(B143,PLAYER!B:G,3,FALSE())))</f>
        <v/>
      </c>
      <c r="E143" s="37" t="str">
        <f aca="false">IF(B143="","",IF(VLOOKUP(B143,PLAYER!B:G,4,FALSE())="","",VLOOKUP(B143,PLAYER!B:G,4,FALSE())))</f>
        <v/>
      </c>
      <c r="F143" s="37" t="str">
        <f aca="false">IF(B143="","",IF(VLOOKUP(B143,PLAYER!B:G,5,FALSE())="","",VLOOKUP(B143,PLAYER!B:G,5,FALSE())))</f>
        <v/>
      </c>
      <c r="G143" s="37" t="str">
        <f aca="false">IF(B143="","",IF(VLOOKUP(B143,PLAYER!B:G,6,FALSE())="","",VLOOKUP(B143,PLAYER!B:G,6,FALSE())))</f>
        <v/>
      </c>
      <c r="H143" s="58" t="str">
        <f aca="false">IF('FINAL-SCORE'!Y144="","",'FINAL-SCORE'!Y144)</f>
        <v/>
      </c>
      <c r="I143" s="58" t="str">
        <f aca="false">IF('FINAL-SCORE'!Z144="","",'FINAL-SCORE'!Z144)</f>
        <v/>
      </c>
      <c r="J143" s="58" t="str">
        <f aca="false">IF('FINAL-SCORE'!AA144="","",'FINAL-SCORE'!AA144)</f>
        <v/>
      </c>
      <c r="K143" s="58" t="str">
        <f aca="false">IF('FINAL-SCORE'!AB144="","",'FINAL-SCORE'!AB144)</f>
        <v/>
      </c>
      <c r="L143" s="58" t="str">
        <f aca="false">IF('FINAL-SCORE'!AC144="","",'FINAL-SCORE'!AC144)</f>
        <v/>
      </c>
      <c r="M143" s="58" t="str">
        <f aca="false">IF('FINAL-SCORE'!AE144="","",'FINAL-SCORE'!AE144)</f>
        <v/>
      </c>
      <c r="N143" s="58" t="str">
        <f aca="false">IF('FINAL-SCORE'!AF144="","",'FINAL-SCORE'!AF144)</f>
        <v/>
      </c>
      <c r="O143" s="58" t="str">
        <f aca="false">IF('FINAL-SCORE'!AG144="","",'FINAL-SCORE'!AG144)</f>
        <v/>
      </c>
      <c r="P143" s="58" t="str">
        <f aca="false">IF('FINAL-SCORE'!AH144="","",'FINAL-SCORE'!AH144)</f>
        <v/>
      </c>
      <c r="Q143" s="58" t="str">
        <f aca="false">IF('FINAL-SCORE'!AI144="","",'FINAL-SCORE'!AI144+'FINAL-SCORE'!AD144)</f>
        <v/>
      </c>
      <c r="R143" s="59" t="str">
        <f aca="false">IF('FINAL-SCORE'!AJ144="","",'FINAL-SCORE'!AJ144)</f>
        <v/>
      </c>
      <c r="S143" s="60" t="str">
        <f aca="false">IF('FINAL-SCORE'!AK144="","",'FINAL-SCORE'!AK144)</f>
        <v/>
      </c>
      <c r="T143" s="60" t="str">
        <f aca="false">IF('FINAL-SCORE'!AL144="","",'FINAL-SCORE'!AL144)</f>
        <v/>
      </c>
      <c r="U143" s="60" t="str">
        <f aca="false">IF('FINAL-SCORE'!AM144="","",'FINAL-SCORE'!AM144)</f>
        <v/>
      </c>
      <c r="V143" s="61" t="str">
        <f aca="false">IF('FINAL-SCORE'!AN144="","",'FINAL-SCORE'!AN144)</f>
        <v/>
      </c>
      <c r="W143" s="62" t="str">
        <f aca="false">IF('FINAL-SCORE'!AO144="","",'FINAL-SCORE'!AO144)</f>
        <v/>
      </c>
    </row>
    <row r="144" customFormat="false" ht="12" hidden="false" customHeight="false" outlineLevel="0" collapsed="false">
      <c r="A144" s="1" t="str">
        <f aca="false">IF('FINAL-SCORE'!W145="","",'FINAL-SCORE'!W145)</f>
        <v/>
      </c>
      <c r="B144" s="1" t="str">
        <f aca="false">IF('FINAL-SCORE'!X145="","",'FINAL-SCORE'!X145)</f>
        <v/>
      </c>
      <c r="C144" s="37" t="str">
        <f aca="false">IF(B144="","",IF(VLOOKUP(B144,PLAYER!B:G,2,FALSE())="","",VLOOKUP(B144,PLAYER!B:G,2,FALSE())))</f>
        <v/>
      </c>
      <c r="D144" s="37" t="str">
        <f aca="false">IF(B144="","",IF(VLOOKUP(B144,PLAYER!B:G,3,FALSE())="","",VLOOKUP(B144,PLAYER!B:G,3,FALSE())))</f>
        <v/>
      </c>
      <c r="E144" s="37" t="str">
        <f aca="false">IF(B144="","",IF(VLOOKUP(B144,PLAYER!B:G,4,FALSE())="","",VLOOKUP(B144,PLAYER!B:G,4,FALSE())))</f>
        <v/>
      </c>
      <c r="F144" s="37" t="str">
        <f aca="false">IF(B144="","",IF(VLOOKUP(B144,PLAYER!B:G,5,FALSE())="","",VLOOKUP(B144,PLAYER!B:G,5,FALSE())))</f>
        <v/>
      </c>
      <c r="G144" s="37" t="str">
        <f aca="false">IF(B144="","",IF(VLOOKUP(B144,PLAYER!B:G,6,FALSE())="","",VLOOKUP(B144,PLAYER!B:G,6,FALSE())))</f>
        <v/>
      </c>
      <c r="H144" s="58" t="str">
        <f aca="false">IF('FINAL-SCORE'!Y145="","",'FINAL-SCORE'!Y145)</f>
        <v/>
      </c>
      <c r="I144" s="58" t="str">
        <f aca="false">IF('FINAL-SCORE'!Z145="","",'FINAL-SCORE'!Z145)</f>
        <v/>
      </c>
      <c r="J144" s="58" t="str">
        <f aca="false">IF('FINAL-SCORE'!AA145="","",'FINAL-SCORE'!AA145)</f>
        <v/>
      </c>
      <c r="K144" s="58" t="str">
        <f aca="false">IF('FINAL-SCORE'!AB145="","",'FINAL-SCORE'!AB145)</f>
        <v/>
      </c>
      <c r="L144" s="58" t="str">
        <f aca="false">IF('FINAL-SCORE'!AC145="","",'FINAL-SCORE'!AC145)</f>
        <v/>
      </c>
      <c r="M144" s="58" t="str">
        <f aca="false">IF('FINAL-SCORE'!AE145="","",'FINAL-SCORE'!AE145)</f>
        <v/>
      </c>
      <c r="N144" s="58" t="str">
        <f aca="false">IF('FINAL-SCORE'!AF145="","",'FINAL-SCORE'!AF145)</f>
        <v/>
      </c>
      <c r="O144" s="58" t="str">
        <f aca="false">IF('FINAL-SCORE'!AG145="","",'FINAL-SCORE'!AG145)</f>
        <v/>
      </c>
      <c r="P144" s="58" t="str">
        <f aca="false">IF('FINAL-SCORE'!AH145="","",'FINAL-SCORE'!AH145)</f>
        <v/>
      </c>
      <c r="Q144" s="58" t="str">
        <f aca="false">IF('FINAL-SCORE'!AI145="","",'FINAL-SCORE'!AI145+'FINAL-SCORE'!AD145)</f>
        <v/>
      </c>
      <c r="R144" s="59" t="str">
        <f aca="false">IF('FINAL-SCORE'!AJ145="","",'FINAL-SCORE'!AJ145)</f>
        <v/>
      </c>
      <c r="S144" s="60" t="str">
        <f aca="false">IF('FINAL-SCORE'!AK145="","",'FINAL-SCORE'!AK145)</f>
        <v/>
      </c>
      <c r="T144" s="60" t="str">
        <f aca="false">IF('FINAL-SCORE'!AL145="","",'FINAL-SCORE'!AL145)</f>
        <v/>
      </c>
      <c r="U144" s="60" t="str">
        <f aca="false">IF('FINAL-SCORE'!AM145="","",'FINAL-SCORE'!AM145)</f>
        <v/>
      </c>
      <c r="V144" s="61" t="str">
        <f aca="false">IF('FINAL-SCORE'!AN145="","",'FINAL-SCORE'!AN145)</f>
        <v/>
      </c>
      <c r="W144" s="62" t="str">
        <f aca="false">IF('FINAL-SCORE'!AO145="","",'FINAL-SCORE'!AO145)</f>
        <v/>
      </c>
    </row>
    <row r="145" customFormat="false" ht="12" hidden="false" customHeight="false" outlineLevel="0" collapsed="false">
      <c r="A145" s="1" t="str">
        <f aca="false">IF('FINAL-SCORE'!W146="","",'FINAL-SCORE'!W146)</f>
        <v/>
      </c>
      <c r="B145" s="1" t="str">
        <f aca="false">IF('FINAL-SCORE'!X146="","",'FINAL-SCORE'!X146)</f>
        <v/>
      </c>
      <c r="C145" s="37" t="str">
        <f aca="false">IF(B145="","",IF(VLOOKUP(B145,PLAYER!B:G,2,FALSE())="","",VLOOKUP(B145,PLAYER!B:G,2,FALSE())))</f>
        <v/>
      </c>
      <c r="D145" s="37" t="str">
        <f aca="false">IF(B145="","",IF(VLOOKUP(B145,PLAYER!B:G,3,FALSE())="","",VLOOKUP(B145,PLAYER!B:G,3,FALSE())))</f>
        <v/>
      </c>
      <c r="E145" s="37" t="str">
        <f aca="false">IF(B145="","",IF(VLOOKUP(B145,PLAYER!B:G,4,FALSE())="","",VLOOKUP(B145,PLAYER!B:G,4,FALSE())))</f>
        <v/>
      </c>
      <c r="F145" s="37" t="str">
        <f aca="false">IF(B145="","",IF(VLOOKUP(B145,PLAYER!B:G,5,FALSE())="","",VLOOKUP(B145,PLAYER!B:G,5,FALSE())))</f>
        <v/>
      </c>
      <c r="G145" s="37" t="str">
        <f aca="false">IF(B145="","",IF(VLOOKUP(B145,PLAYER!B:G,6,FALSE())="","",VLOOKUP(B145,PLAYER!B:G,6,FALSE())))</f>
        <v/>
      </c>
      <c r="H145" s="58" t="str">
        <f aca="false">IF('FINAL-SCORE'!Y146="","",'FINAL-SCORE'!Y146)</f>
        <v/>
      </c>
      <c r="I145" s="58" t="str">
        <f aca="false">IF('FINAL-SCORE'!Z146="","",'FINAL-SCORE'!Z146)</f>
        <v/>
      </c>
      <c r="J145" s="58" t="str">
        <f aca="false">IF('FINAL-SCORE'!AA146="","",'FINAL-SCORE'!AA146)</f>
        <v/>
      </c>
      <c r="K145" s="58" t="str">
        <f aca="false">IF('FINAL-SCORE'!AB146="","",'FINAL-SCORE'!AB146)</f>
        <v/>
      </c>
      <c r="L145" s="58" t="str">
        <f aca="false">IF('FINAL-SCORE'!AC146="","",'FINAL-SCORE'!AC146)</f>
        <v/>
      </c>
      <c r="M145" s="58" t="str">
        <f aca="false">IF('FINAL-SCORE'!AE146="","",'FINAL-SCORE'!AE146)</f>
        <v/>
      </c>
      <c r="N145" s="58" t="str">
        <f aca="false">IF('FINAL-SCORE'!AF146="","",'FINAL-SCORE'!AF146)</f>
        <v/>
      </c>
      <c r="O145" s="58" t="str">
        <f aca="false">IF('FINAL-SCORE'!AG146="","",'FINAL-SCORE'!AG146)</f>
        <v/>
      </c>
      <c r="P145" s="58" t="str">
        <f aca="false">IF('FINAL-SCORE'!AH146="","",'FINAL-SCORE'!AH146)</f>
        <v/>
      </c>
      <c r="Q145" s="58" t="str">
        <f aca="false">IF('FINAL-SCORE'!AI146="","",'FINAL-SCORE'!AI146+'FINAL-SCORE'!AD146)</f>
        <v/>
      </c>
      <c r="R145" s="59" t="str">
        <f aca="false">IF('FINAL-SCORE'!AJ146="","",'FINAL-SCORE'!AJ146)</f>
        <v/>
      </c>
      <c r="S145" s="60" t="str">
        <f aca="false">IF('FINAL-SCORE'!AK146="","",'FINAL-SCORE'!AK146)</f>
        <v/>
      </c>
      <c r="T145" s="60" t="str">
        <f aca="false">IF('FINAL-SCORE'!AL146="","",'FINAL-SCORE'!AL146)</f>
        <v/>
      </c>
      <c r="U145" s="60" t="str">
        <f aca="false">IF('FINAL-SCORE'!AM146="","",'FINAL-SCORE'!AM146)</f>
        <v/>
      </c>
      <c r="V145" s="61" t="str">
        <f aca="false">IF('FINAL-SCORE'!AN146="","",'FINAL-SCORE'!AN146)</f>
        <v/>
      </c>
      <c r="W145" s="62" t="str">
        <f aca="false">IF('FINAL-SCORE'!AO146="","",'FINAL-SCORE'!AO146)</f>
        <v/>
      </c>
    </row>
    <row r="146" customFormat="false" ht="12" hidden="false" customHeight="false" outlineLevel="0" collapsed="false">
      <c r="A146" s="1" t="str">
        <f aca="false">IF('FINAL-SCORE'!W147="","",'FINAL-SCORE'!W147)</f>
        <v/>
      </c>
      <c r="B146" s="1" t="str">
        <f aca="false">IF('FINAL-SCORE'!X147="","",'FINAL-SCORE'!X147)</f>
        <v/>
      </c>
      <c r="C146" s="37" t="str">
        <f aca="false">IF(B146="","",IF(VLOOKUP(B146,PLAYER!B:G,2,FALSE())="","",VLOOKUP(B146,PLAYER!B:G,2,FALSE())))</f>
        <v/>
      </c>
      <c r="D146" s="37" t="str">
        <f aca="false">IF(B146="","",IF(VLOOKUP(B146,PLAYER!B:G,3,FALSE())="","",VLOOKUP(B146,PLAYER!B:G,3,FALSE())))</f>
        <v/>
      </c>
      <c r="E146" s="37" t="str">
        <f aca="false">IF(B146="","",IF(VLOOKUP(B146,PLAYER!B:G,4,FALSE())="","",VLOOKUP(B146,PLAYER!B:G,4,FALSE())))</f>
        <v/>
      </c>
      <c r="F146" s="37" t="str">
        <f aca="false">IF(B146="","",IF(VLOOKUP(B146,PLAYER!B:G,5,FALSE())="","",VLOOKUP(B146,PLAYER!B:G,5,FALSE())))</f>
        <v/>
      </c>
      <c r="G146" s="37" t="str">
        <f aca="false">IF(B146="","",IF(VLOOKUP(B146,PLAYER!B:G,6,FALSE())="","",VLOOKUP(B146,PLAYER!B:G,6,FALSE())))</f>
        <v/>
      </c>
      <c r="H146" s="58" t="str">
        <f aca="false">IF('FINAL-SCORE'!Y147="","",'FINAL-SCORE'!Y147)</f>
        <v/>
      </c>
      <c r="I146" s="58" t="str">
        <f aca="false">IF('FINAL-SCORE'!Z147="","",'FINAL-SCORE'!Z147)</f>
        <v/>
      </c>
      <c r="J146" s="58" t="str">
        <f aca="false">IF('FINAL-SCORE'!AA147="","",'FINAL-SCORE'!AA147)</f>
        <v/>
      </c>
      <c r="K146" s="58" t="str">
        <f aca="false">IF('FINAL-SCORE'!AB147="","",'FINAL-SCORE'!AB147)</f>
        <v/>
      </c>
      <c r="L146" s="58" t="str">
        <f aca="false">IF('FINAL-SCORE'!AC147="","",'FINAL-SCORE'!AC147)</f>
        <v/>
      </c>
      <c r="M146" s="58" t="str">
        <f aca="false">IF('FINAL-SCORE'!AE147="","",'FINAL-SCORE'!AE147)</f>
        <v/>
      </c>
      <c r="N146" s="58" t="str">
        <f aca="false">IF('FINAL-SCORE'!AF147="","",'FINAL-SCORE'!AF147)</f>
        <v/>
      </c>
      <c r="O146" s="58" t="str">
        <f aca="false">IF('FINAL-SCORE'!AG147="","",'FINAL-SCORE'!AG147)</f>
        <v/>
      </c>
      <c r="P146" s="58" t="str">
        <f aca="false">IF('FINAL-SCORE'!AH147="","",'FINAL-SCORE'!AH147)</f>
        <v/>
      </c>
      <c r="Q146" s="58" t="str">
        <f aca="false">IF('FINAL-SCORE'!AI147="","",'FINAL-SCORE'!AI147+'FINAL-SCORE'!AD147)</f>
        <v/>
      </c>
      <c r="R146" s="59" t="str">
        <f aca="false">IF('FINAL-SCORE'!AJ147="","",'FINAL-SCORE'!AJ147)</f>
        <v/>
      </c>
      <c r="S146" s="60" t="str">
        <f aca="false">IF('FINAL-SCORE'!AK147="","",'FINAL-SCORE'!AK147)</f>
        <v/>
      </c>
      <c r="T146" s="60" t="str">
        <f aca="false">IF('FINAL-SCORE'!AL147="","",'FINAL-SCORE'!AL147)</f>
        <v/>
      </c>
      <c r="U146" s="60" t="str">
        <f aca="false">IF('FINAL-SCORE'!AM147="","",'FINAL-SCORE'!AM147)</f>
        <v/>
      </c>
      <c r="V146" s="61" t="str">
        <f aca="false">IF('FINAL-SCORE'!AN147="","",'FINAL-SCORE'!AN147)</f>
        <v/>
      </c>
      <c r="W146" s="62" t="str">
        <f aca="false">IF('FINAL-SCORE'!AO147="","",'FINAL-SCORE'!AO147)</f>
        <v/>
      </c>
    </row>
    <row r="147" customFormat="false" ht="12" hidden="false" customHeight="false" outlineLevel="0" collapsed="false">
      <c r="A147" s="1" t="str">
        <f aca="false">IF('FINAL-SCORE'!W148="","",'FINAL-SCORE'!W148)</f>
        <v/>
      </c>
      <c r="B147" s="1" t="str">
        <f aca="false">IF('FINAL-SCORE'!X148="","",'FINAL-SCORE'!X148)</f>
        <v/>
      </c>
      <c r="C147" s="37" t="str">
        <f aca="false">IF(B147="","",IF(VLOOKUP(B147,PLAYER!B:G,2,FALSE())="","",VLOOKUP(B147,PLAYER!B:G,2,FALSE())))</f>
        <v/>
      </c>
      <c r="D147" s="37" t="str">
        <f aca="false">IF(B147="","",IF(VLOOKUP(B147,PLAYER!B:G,3,FALSE())="","",VLOOKUP(B147,PLAYER!B:G,3,FALSE())))</f>
        <v/>
      </c>
      <c r="E147" s="37" t="str">
        <f aca="false">IF(B147="","",IF(VLOOKUP(B147,PLAYER!B:G,4,FALSE())="","",VLOOKUP(B147,PLAYER!B:G,4,FALSE())))</f>
        <v/>
      </c>
      <c r="F147" s="37" t="str">
        <f aca="false">IF(B147="","",IF(VLOOKUP(B147,PLAYER!B:G,5,FALSE())="","",VLOOKUP(B147,PLAYER!B:G,5,FALSE())))</f>
        <v/>
      </c>
      <c r="G147" s="37" t="str">
        <f aca="false">IF(B147="","",IF(VLOOKUP(B147,PLAYER!B:G,6,FALSE())="","",VLOOKUP(B147,PLAYER!B:G,6,FALSE())))</f>
        <v/>
      </c>
      <c r="H147" s="58" t="str">
        <f aca="false">IF('FINAL-SCORE'!Y148="","",'FINAL-SCORE'!Y148)</f>
        <v/>
      </c>
      <c r="I147" s="58" t="str">
        <f aca="false">IF('FINAL-SCORE'!Z148="","",'FINAL-SCORE'!Z148)</f>
        <v/>
      </c>
      <c r="J147" s="58" t="str">
        <f aca="false">IF('FINAL-SCORE'!AA148="","",'FINAL-SCORE'!AA148)</f>
        <v/>
      </c>
      <c r="K147" s="58" t="str">
        <f aca="false">IF('FINAL-SCORE'!AB148="","",'FINAL-SCORE'!AB148)</f>
        <v/>
      </c>
      <c r="L147" s="58" t="str">
        <f aca="false">IF('FINAL-SCORE'!AC148="","",'FINAL-SCORE'!AC148)</f>
        <v/>
      </c>
      <c r="M147" s="58" t="str">
        <f aca="false">IF('FINAL-SCORE'!AE148="","",'FINAL-SCORE'!AE148)</f>
        <v/>
      </c>
      <c r="N147" s="58" t="str">
        <f aca="false">IF('FINAL-SCORE'!AF148="","",'FINAL-SCORE'!AF148)</f>
        <v/>
      </c>
      <c r="O147" s="58" t="str">
        <f aca="false">IF('FINAL-SCORE'!AG148="","",'FINAL-SCORE'!AG148)</f>
        <v/>
      </c>
      <c r="P147" s="58" t="str">
        <f aca="false">IF('FINAL-SCORE'!AH148="","",'FINAL-SCORE'!AH148)</f>
        <v/>
      </c>
      <c r="Q147" s="58" t="str">
        <f aca="false">IF('FINAL-SCORE'!AI148="","",'FINAL-SCORE'!AI148+'FINAL-SCORE'!AD148)</f>
        <v/>
      </c>
      <c r="R147" s="59" t="str">
        <f aca="false">IF('FINAL-SCORE'!AJ148="","",'FINAL-SCORE'!AJ148)</f>
        <v/>
      </c>
      <c r="S147" s="60" t="str">
        <f aca="false">IF('FINAL-SCORE'!AK148="","",'FINAL-SCORE'!AK148)</f>
        <v/>
      </c>
      <c r="T147" s="60" t="str">
        <f aca="false">IF('FINAL-SCORE'!AL148="","",'FINAL-SCORE'!AL148)</f>
        <v/>
      </c>
      <c r="U147" s="60" t="str">
        <f aca="false">IF('FINAL-SCORE'!AM148="","",'FINAL-SCORE'!AM148)</f>
        <v/>
      </c>
      <c r="V147" s="61" t="str">
        <f aca="false">IF('FINAL-SCORE'!AN148="","",'FINAL-SCORE'!AN148)</f>
        <v/>
      </c>
      <c r="W147" s="62" t="str">
        <f aca="false">IF('FINAL-SCORE'!AO148="","",'FINAL-SCORE'!AO148)</f>
        <v/>
      </c>
    </row>
    <row r="148" customFormat="false" ht="12" hidden="false" customHeight="false" outlineLevel="0" collapsed="false">
      <c r="A148" s="1" t="str">
        <f aca="false">IF('FINAL-SCORE'!W149="","",'FINAL-SCORE'!W149)</f>
        <v/>
      </c>
      <c r="B148" s="1" t="str">
        <f aca="false">IF('FINAL-SCORE'!X149="","",'FINAL-SCORE'!X149)</f>
        <v/>
      </c>
      <c r="C148" s="37" t="str">
        <f aca="false">IF(B148="","",IF(VLOOKUP(B148,PLAYER!B:G,2,FALSE())="","",VLOOKUP(B148,PLAYER!B:G,2,FALSE())))</f>
        <v/>
      </c>
      <c r="D148" s="37" t="str">
        <f aca="false">IF(B148="","",IF(VLOOKUP(B148,PLAYER!B:G,3,FALSE())="","",VLOOKUP(B148,PLAYER!B:G,3,FALSE())))</f>
        <v/>
      </c>
      <c r="E148" s="37" t="str">
        <f aca="false">IF(B148="","",IF(VLOOKUP(B148,PLAYER!B:G,4,FALSE())="","",VLOOKUP(B148,PLAYER!B:G,4,FALSE())))</f>
        <v/>
      </c>
      <c r="F148" s="37" t="str">
        <f aca="false">IF(B148="","",IF(VLOOKUP(B148,PLAYER!B:G,5,FALSE())="","",VLOOKUP(B148,PLAYER!B:G,5,FALSE())))</f>
        <v/>
      </c>
      <c r="G148" s="37" t="str">
        <f aca="false">IF(B148="","",IF(VLOOKUP(B148,PLAYER!B:G,6,FALSE())="","",VLOOKUP(B148,PLAYER!B:G,6,FALSE())))</f>
        <v/>
      </c>
      <c r="H148" s="58" t="str">
        <f aca="false">IF('FINAL-SCORE'!Y149="","",'FINAL-SCORE'!Y149)</f>
        <v/>
      </c>
      <c r="I148" s="58" t="str">
        <f aca="false">IF('FINAL-SCORE'!Z149="","",'FINAL-SCORE'!Z149)</f>
        <v/>
      </c>
      <c r="J148" s="58" t="str">
        <f aca="false">IF('FINAL-SCORE'!AA149="","",'FINAL-SCORE'!AA149)</f>
        <v/>
      </c>
      <c r="K148" s="58" t="str">
        <f aca="false">IF('FINAL-SCORE'!AB149="","",'FINAL-SCORE'!AB149)</f>
        <v/>
      </c>
      <c r="L148" s="58" t="str">
        <f aca="false">IF('FINAL-SCORE'!AC149="","",'FINAL-SCORE'!AC149)</f>
        <v/>
      </c>
      <c r="M148" s="58" t="str">
        <f aca="false">IF('FINAL-SCORE'!AE149="","",'FINAL-SCORE'!AE149)</f>
        <v/>
      </c>
      <c r="N148" s="58" t="str">
        <f aca="false">IF('FINAL-SCORE'!AF149="","",'FINAL-SCORE'!AF149)</f>
        <v/>
      </c>
      <c r="O148" s="58" t="str">
        <f aca="false">IF('FINAL-SCORE'!AG149="","",'FINAL-SCORE'!AG149)</f>
        <v/>
      </c>
      <c r="P148" s="58" t="str">
        <f aca="false">IF('FINAL-SCORE'!AH149="","",'FINAL-SCORE'!AH149)</f>
        <v/>
      </c>
      <c r="Q148" s="58" t="str">
        <f aca="false">IF('FINAL-SCORE'!AI149="","",'FINAL-SCORE'!AI149+'FINAL-SCORE'!AD149)</f>
        <v/>
      </c>
      <c r="R148" s="59" t="str">
        <f aca="false">IF('FINAL-SCORE'!AJ149="","",'FINAL-SCORE'!AJ149)</f>
        <v/>
      </c>
      <c r="S148" s="60" t="str">
        <f aca="false">IF('FINAL-SCORE'!AK149="","",'FINAL-SCORE'!AK149)</f>
        <v/>
      </c>
      <c r="T148" s="60" t="str">
        <f aca="false">IF('FINAL-SCORE'!AL149="","",'FINAL-SCORE'!AL149)</f>
        <v/>
      </c>
      <c r="U148" s="60" t="str">
        <f aca="false">IF('FINAL-SCORE'!AM149="","",'FINAL-SCORE'!AM149)</f>
        <v/>
      </c>
      <c r="V148" s="61" t="str">
        <f aca="false">IF('FINAL-SCORE'!AN149="","",'FINAL-SCORE'!AN149)</f>
        <v/>
      </c>
      <c r="W148" s="62" t="str">
        <f aca="false">IF('FINAL-SCORE'!AO149="","",'FINAL-SCORE'!AO149)</f>
        <v/>
      </c>
    </row>
    <row r="149" customFormat="false" ht="12" hidden="false" customHeight="false" outlineLevel="0" collapsed="false">
      <c r="A149" s="1" t="str">
        <f aca="false">IF('FINAL-SCORE'!W150="","",'FINAL-SCORE'!W150)</f>
        <v/>
      </c>
      <c r="B149" s="1" t="str">
        <f aca="false">IF('FINAL-SCORE'!X150="","",'FINAL-SCORE'!X150)</f>
        <v/>
      </c>
      <c r="C149" s="37" t="str">
        <f aca="false">IF(B149="","",IF(VLOOKUP(B149,PLAYER!B:G,2,FALSE())="","",VLOOKUP(B149,PLAYER!B:G,2,FALSE())))</f>
        <v/>
      </c>
      <c r="D149" s="37" t="str">
        <f aca="false">IF(B149="","",IF(VLOOKUP(B149,PLAYER!B:G,3,FALSE())="","",VLOOKUP(B149,PLAYER!B:G,3,FALSE())))</f>
        <v/>
      </c>
      <c r="E149" s="37" t="str">
        <f aca="false">IF(B149="","",IF(VLOOKUP(B149,PLAYER!B:G,4,FALSE())="","",VLOOKUP(B149,PLAYER!B:G,4,FALSE())))</f>
        <v/>
      </c>
      <c r="F149" s="37" t="str">
        <f aca="false">IF(B149="","",IF(VLOOKUP(B149,PLAYER!B:G,5,FALSE())="","",VLOOKUP(B149,PLAYER!B:G,5,FALSE())))</f>
        <v/>
      </c>
      <c r="G149" s="37" t="str">
        <f aca="false">IF(B149="","",IF(VLOOKUP(B149,PLAYER!B:G,6,FALSE())="","",VLOOKUP(B149,PLAYER!B:G,6,FALSE())))</f>
        <v/>
      </c>
      <c r="H149" s="58" t="str">
        <f aca="false">IF('FINAL-SCORE'!Y150="","",'FINAL-SCORE'!Y150)</f>
        <v/>
      </c>
      <c r="I149" s="58" t="str">
        <f aca="false">IF('FINAL-SCORE'!Z150="","",'FINAL-SCORE'!Z150)</f>
        <v/>
      </c>
      <c r="J149" s="58" t="str">
        <f aca="false">IF('FINAL-SCORE'!AA150="","",'FINAL-SCORE'!AA150)</f>
        <v/>
      </c>
      <c r="K149" s="58" t="str">
        <f aca="false">IF('FINAL-SCORE'!AB150="","",'FINAL-SCORE'!AB150)</f>
        <v/>
      </c>
      <c r="L149" s="58" t="str">
        <f aca="false">IF('FINAL-SCORE'!AC150="","",'FINAL-SCORE'!AC150)</f>
        <v/>
      </c>
      <c r="M149" s="58" t="str">
        <f aca="false">IF('FINAL-SCORE'!AE150="","",'FINAL-SCORE'!AE150)</f>
        <v/>
      </c>
      <c r="N149" s="58" t="str">
        <f aca="false">IF('FINAL-SCORE'!AF150="","",'FINAL-SCORE'!AF150)</f>
        <v/>
      </c>
      <c r="O149" s="58" t="str">
        <f aca="false">IF('FINAL-SCORE'!AG150="","",'FINAL-SCORE'!AG150)</f>
        <v/>
      </c>
      <c r="P149" s="58" t="str">
        <f aca="false">IF('FINAL-SCORE'!AH150="","",'FINAL-SCORE'!AH150)</f>
        <v/>
      </c>
      <c r="Q149" s="58" t="str">
        <f aca="false">IF('FINAL-SCORE'!AI150="","",'FINAL-SCORE'!AI150+'FINAL-SCORE'!AD150)</f>
        <v/>
      </c>
      <c r="R149" s="59" t="str">
        <f aca="false">IF('FINAL-SCORE'!AJ150="","",'FINAL-SCORE'!AJ150)</f>
        <v/>
      </c>
      <c r="S149" s="60" t="str">
        <f aca="false">IF('FINAL-SCORE'!AK150="","",'FINAL-SCORE'!AK150)</f>
        <v/>
      </c>
      <c r="T149" s="60" t="str">
        <f aca="false">IF('FINAL-SCORE'!AL150="","",'FINAL-SCORE'!AL150)</f>
        <v/>
      </c>
      <c r="U149" s="60" t="str">
        <f aca="false">IF('FINAL-SCORE'!AM150="","",'FINAL-SCORE'!AM150)</f>
        <v/>
      </c>
      <c r="V149" s="61" t="str">
        <f aca="false">IF('FINAL-SCORE'!AN150="","",'FINAL-SCORE'!AN150)</f>
        <v/>
      </c>
      <c r="W149" s="62" t="str">
        <f aca="false">IF('FINAL-SCORE'!AO150="","",'FINAL-SCORE'!AO150)</f>
        <v/>
      </c>
    </row>
    <row r="150" customFormat="false" ht="12" hidden="false" customHeight="false" outlineLevel="0" collapsed="false">
      <c r="A150" s="1" t="str">
        <f aca="false">IF('FINAL-SCORE'!W151="","",'FINAL-SCORE'!W151)</f>
        <v/>
      </c>
      <c r="B150" s="1" t="str">
        <f aca="false">IF('FINAL-SCORE'!X151="","",'FINAL-SCORE'!X151)</f>
        <v/>
      </c>
      <c r="C150" s="37" t="str">
        <f aca="false">IF(B150="","",IF(VLOOKUP(B150,PLAYER!B:G,2,FALSE())="","",VLOOKUP(B150,PLAYER!B:G,2,FALSE())))</f>
        <v/>
      </c>
      <c r="D150" s="37" t="str">
        <f aca="false">IF(B150="","",IF(VLOOKUP(B150,PLAYER!B:G,3,FALSE())="","",VLOOKUP(B150,PLAYER!B:G,3,FALSE())))</f>
        <v/>
      </c>
      <c r="E150" s="37" t="str">
        <f aca="false">IF(B150="","",IF(VLOOKUP(B150,PLAYER!B:G,4,FALSE())="","",VLOOKUP(B150,PLAYER!B:G,4,FALSE())))</f>
        <v/>
      </c>
      <c r="F150" s="37" t="str">
        <f aca="false">IF(B150="","",IF(VLOOKUP(B150,PLAYER!B:G,5,FALSE())="","",VLOOKUP(B150,PLAYER!B:G,5,FALSE())))</f>
        <v/>
      </c>
      <c r="G150" s="37" t="str">
        <f aca="false">IF(B150="","",IF(VLOOKUP(B150,PLAYER!B:G,6,FALSE())="","",VLOOKUP(B150,PLAYER!B:G,6,FALSE())))</f>
        <v/>
      </c>
      <c r="H150" s="58" t="str">
        <f aca="false">IF('FINAL-SCORE'!Y151="","",'FINAL-SCORE'!Y151)</f>
        <v/>
      </c>
      <c r="I150" s="58" t="str">
        <f aca="false">IF('FINAL-SCORE'!Z151="","",'FINAL-SCORE'!Z151)</f>
        <v/>
      </c>
      <c r="J150" s="58" t="str">
        <f aca="false">IF('FINAL-SCORE'!AA151="","",'FINAL-SCORE'!AA151)</f>
        <v/>
      </c>
      <c r="K150" s="58" t="str">
        <f aca="false">IF('FINAL-SCORE'!AB151="","",'FINAL-SCORE'!AB151)</f>
        <v/>
      </c>
      <c r="L150" s="58" t="str">
        <f aca="false">IF('FINAL-SCORE'!AC151="","",'FINAL-SCORE'!AC151)</f>
        <v/>
      </c>
      <c r="M150" s="58" t="str">
        <f aca="false">IF('FINAL-SCORE'!AE151="","",'FINAL-SCORE'!AE151)</f>
        <v/>
      </c>
      <c r="N150" s="58" t="str">
        <f aca="false">IF('FINAL-SCORE'!AF151="","",'FINAL-SCORE'!AF151)</f>
        <v/>
      </c>
      <c r="O150" s="58" t="str">
        <f aca="false">IF('FINAL-SCORE'!AG151="","",'FINAL-SCORE'!AG151)</f>
        <v/>
      </c>
      <c r="P150" s="58" t="str">
        <f aca="false">IF('FINAL-SCORE'!AH151="","",'FINAL-SCORE'!AH151)</f>
        <v/>
      </c>
      <c r="Q150" s="58" t="str">
        <f aca="false">IF('FINAL-SCORE'!AI151="","",'FINAL-SCORE'!AI151+'FINAL-SCORE'!AD151)</f>
        <v/>
      </c>
      <c r="R150" s="59" t="str">
        <f aca="false">IF('FINAL-SCORE'!AJ151="","",'FINAL-SCORE'!AJ151)</f>
        <v/>
      </c>
      <c r="S150" s="60" t="str">
        <f aca="false">IF('FINAL-SCORE'!AK151="","",'FINAL-SCORE'!AK151)</f>
        <v/>
      </c>
      <c r="T150" s="60" t="str">
        <f aca="false">IF('FINAL-SCORE'!AL151="","",'FINAL-SCORE'!AL151)</f>
        <v/>
      </c>
      <c r="U150" s="60" t="str">
        <f aca="false">IF('FINAL-SCORE'!AM151="","",'FINAL-SCORE'!AM151)</f>
        <v/>
      </c>
      <c r="V150" s="61" t="str">
        <f aca="false">IF('FINAL-SCORE'!AN151="","",'FINAL-SCORE'!AN151)</f>
        <v/>
      </c>
      <c r="W150" s="62" t="str">
        <f aca="false">IF('FINAL-SCORE'!AO151="","",'FINAL-SCORE'!AO151)</f>
        <v/>
      </c>
    </row>
    <row r="151" customFormat="false" ht="12" hidden="false" customHeight="false" outlineLevel="0" collapsed="false">
      <c r="A151" s="1" t="str">
        <f aca="false">IF('FINAL-SCORE'!W152="","",'FINAL-SCORE'!W152)</f>
        <v/>
      </c>
      <c r="B151" s="1" t="str">
        <f aca="false">IF('FINAL-SCORE'!X152="","",'FINAL-SCORE'!X152)</f>
        <v/>
      </c>
      <c r="C151" s="37" t="str">
        <f aca="false">IF(B151="","",IF(VLOOKUP(B151,PLAYER!B:G,2,FALSE())="","",VLOOKUP(B151,PLAYER!B:G,2,FALSE())))</f>
        <v/>
      </c>
      <c r="D151" s="37" t="str">
        <f aca="false">IF(B151="","",IF(VLOOKUP(B151,PLAYER!B:G,3,FALSE())="","",VLOOKUP(B151,PLAYER!B:G,3,FALSE())))</f>
        <v/>
      </c>
      <c r="E151" s="37" t="str">
        <f aca="false">IF(B151="","",IF(VLOOKUP(B151,PLAYER!B:G,4,FALSE())="","",VLOOKUP(B151,PLAYER!B:G,4,FALSE())))</f>
        <v/>
      </c>
      <c r="F151" s="37" t="str">
        <f aca="false">IF(B151="","",IF(VLOOKUP(B151,PLAYER!B:G,5,FALSE())="","",VLOOKUP(B151,PLAYER!B:G,5,FALSE())))</f>
        <v/>
      </c>
      <c r="G151" s="37" t="str">
        <f aca="false">IF(B151="","",IF(VLOOKUP(B151,PLAYER!B:G,6,FALSE())="","",VLOOKUP(B151,PLAYER!B:G,6,FALSE())))</f>
        <v/>
      </c>
      <c r="H151" s="58" t="str">
        <f aca="false">IF('FINAL-SCORE'!Y152="","",'FINAL-SCORE'!Y152)</f>
        <v/>
      </c>
      <c r="I151" s="58" t="str">
        <f aca="false">IF('FINAL-SCORE'!Z152="","",'FINAL-SCORE'!Z152)</f>
        <v/>
      </c>
      <c r="J151" s="58" t="str">
        <f aca="false">IF('FINAL-SCORE'!AA152="","",'FINAL-SCORE'!AA152)</f>
        <v/>
      </c>
      <c r="K151" s="58" t="str">
        <f aca="false">IF('FINAL-SCORE'!AB152="","",'FINAL-SCORE'!AB152)</f>
        <v/>
      </c>
      <c r="L151" s="58" t="str">
        <f aca="false">IF('FINAL-SCORE'!AC152="","",'FINAL-SCORE'!AC152)</f>
        <v/>
      </c>
      <c r="M151" s="58" t="str">
        <f aca="false">IF('FINAL-SCORE'!AE152="","",'FINAL-SCORE'!AE152)</f>
        <v/>
      </c>
      <c r="N151" s="58" t="str">
        <f aca="false">IF('FINAL-SCORE'!AF152="","",'FINAL-SCORE'!AF152)</f>
        <v/>
      </c>
      <c r="O151" s="58" t="str">
        <f aca="false">IF('FINAL-SCORE'!AG152="","",'FINAL-SCORE'!AG152)</f>
        <v/>
      </c>
      <c r="P151" s="58" t="str">
        <f aca="false">IF('FINAL-SCORE'!AH152="","",'FINAL-SCORE'!AH152)</f>
        <v/>
      </c>
      <c r="Q151" s="58" t="str">
        <f aca="false">IF('FINAL-SCORE'!AI152="","",'FINAL-SCORE'!AI152+'FINAL-SCORE'!AD152)</f>
        <v/>
      </c>
      <c r="R151" s="59" t="str">
        <f aca="false">IF('FINAL-SCORE'!AJ152="","",'FINAL-SCORE'!AJ152)</f>
        <v/>
      </c>
      <c r="S151" s="60" t="str">
        <f aca="false">IF('FINAL-SCORE'!AK152="","",'FINAL-SCORE'!AK152)</f>
        <v/>
      </c>
      <c r="T151" s="60" t="str">
        <f aca="false">IF('FINAL-SCORE'!AL152="","",'FINAL-SCORE'!AL152)</f>
        <v/>
      </c>
      <c r="U151" s="60" t="str">
        <f aca="false">IF('FINAL-SCORE'!AM152="","",'FINAL-SCORE'!AM152)</f>
        <v/>
      </c>
      <c r="V151" s="61" t="str">
        <f aca="false">IF('FINAL-SCORE'!AN152="","",'FINAL-SCORE'!AN152)</f>
        <v/>
      </c>
      <c r="W151" s="62" t="str">
        <f aca="false">IF('FINAL-SCORE'!AO152="","",'FINAL-SCORE'!AO152)</f>
        <v/>
      </c>
    </row>
    <row r="152" customFormat="false" ht="12" hidden="false" customHeight="false" outlineLevel="0" collapsed="false">
      <c r="A152" s="1" t="str">
        <f aca="false">IF('FINAL-SCORE'!W153="","",'FINAL-SCORE'!W153)</f>
        <v/>
      </c>
      <c r="B152" s="1" t="str">
        <f aca="false">IF('FINAL-SCORE'!X153="","",'FINAL-SCORE'!X153)</f>
        <v/>
      </c>
      <c r="C152" s="37" t="str">
        <f aca="false">IF(B152="","",IF(VLOOKUP(B152,PLAYER!B:G,2,FALSE())="","",VLOOKUP(B152,PLAYER!B:G,2,FALSE())))</f>
        <v/>
      </c>
      <c r="D152" s="37" t="str">
        <f aca="false">IF(B152="","",IF(VLOOKUP(B152,PLAYER!B:G,3,FALSE())="","",VLOOKUP(B152,PLAYER!B:G,3,FALSE())))</f>
        <v/>
      </c>
      <c r="E152" s="37" t="str">
        <f aca="false">IF(B152="","",IF(VLOOKUP(B152,PLAYER!B:G,4,FALSE())="","",VLOOKUP(B152,PLAYER!B:G,4,FALSE())))</f>
        <v/>
      </c>
      <c r="F152" s="37" t="str">
        <f aca="false">IF(B152="","",IF(VLOOKUP(B152,PLAYER!B:G,5,FALSE())="","",VLOOKUP(B152,PLAYER!B:G,5,FALSE())))</f>
        <v/>
      </c>
      <c r="G152" s="37" t="str">
        <f aca="false">IF(B152="","",IF(VLOOKUP(B152,PLAYER!B:G,6,FALSE())="","",VLOOKUP(B152,PLAYER!B:G,6,FALSE())))</f>
        <v/>
      </c>
      <c r="H152" s="58" t="str">
        <f aca="false">IF('FINAL-SCORE'!Y153="","",'FINAL-SCORE'!Y153)</f>
        <v/>
      </c>
      <c r="I152" s="58" t="str">
        <f aca="false">IF('FINAL-SCORE'!Z153="","",'FINAL-SCORE'!Z153)</f>
        <v/>
      </c>
      <c r="J152" s="58" t="str">
        <f aca="false">IF('FINAL-SCORE'!AA153="","",'FINAL-SCORE'!AA153)</f>
        <v/>
      </c>
      <c r="K152" s="58" t="str">
        <f aca="false">IF('FINAL-SCORE'!AB153="","",'FINAL-SCORE'!AB153)</f>
        <v/>
      </c>
      <c r="L152" s="58" t="str">
        <f aca="false">IF('FINAL-SCORE'!AC153="","",'FINAL-SCORE'!AC153)</f>
        <v/>
      </c>
      <c r="M152" s="58" t="str">
        <f aca="false">IF('FINAL-SCORE'!AE153="","",'FINAL-SCORE'!AE153)</f>
        <v/>
      </c>
      <c r="N152" s="58" t="str">
        <f aca="false">IF('FINAL-SCORE'!AF153="","",'FINAL-SCORE'!AF153)</f>
        <v/>
      </c>
      <c r="O152" s="58" t="str">
        <f aca="false">IF('FINAL-SCORE'!AG153="","",'FINAL-SCORE'!AG153)</f>
        <v/>
      </c>
      <c r="P152" s="58" t="str">
        <f aca="false">IF('FINAL-SCORE'!AH153="","",'FINAL-SCORE'!AH153)</f>
        <v/>
      </c>
      <c r="Q152" s="58" t="str">
        <f aca="false">IF('FINAL-SCORE'!AI153="","",'FINAL-SCORE'!AI153+'FINAL-SCORE'!AD153)</f>
        <v/>
      </c>
      <c r="R152" s="59" t="str">
        <f aca="false">IF('FINAL-SCORE'!AJ153="","",'FINAL-SCORE'!AJ153)</f>
        <v/>
      </c>
      <c r="S152" s="60" t="str">
        <f aca="false">IF('FINAL-SCORE'!AK153="","",'FINAL-SCORE'!AK153)</f>
        <v/>
      </c>
      <c r="T152" s="60" t="str">
        <f aca="false">IF('FINAL-SCORE'!AL153="","",'FINAL-SCORE'!AL153)</f>
        <v/>
      </c>
      <c r="U152" s="60" t="str">
        <f aca="false">IF('FINAL-SCORE'!AM153="","",'FINAL-SCORE'!AM153)</f>
        <v/>
      </c>
      <c r="V152" s="61" t="str">
        <f aca="false">IF('FINAL-SCORE'!AN153="","",'FINAL-SCORE'!AN153)</f>
        <v/>
      </c>
      <c r="W152" s="62" t="str">
        <f aca="false">IF('FINAL-SCORE'!AO153="","",'FINAL-SCORE'!AO153)</f>
        <v/>
      </c>
    </row>
    <row r="153" customFormat="false" ht="12" hidden="false" customHeight="false" outlineLevel="0" collapsed="false">
      <c r="A153" s="1" t="str">
        <f aca="false">IF('FINAL-SCORE'!W154="","",'FINAL-SCORE'!W154)</f>
        <v/>
      </c>
      <c r="B153" s="1" t="str">
        <f aca="false">IF('FINAL-SCORE'!X154="","",'FINAL-SCORE'!X154)</f>
        <v/>
      </c>
      <c r="C153" s="37" t="str">
        <f aca="false">IF(B153="","",IF(VLOOKUP(B153,PLAYER!B:G,2,FALSE())="","",VLOOKUP(B153,PLAYER!B:G,2,FALSE())))</f>
        <v/>
      </c>
      <c r="D153" s="37" t="str">
        <f aca="false">IF(B153="","",IF(VLOOKUP(B153,PLAYER!B:G,3,FALSE())="","",VLOOKUP(B153,PLAYER!B:G,3,FALSE())))</f>
        <v/>
      </c>
      <c r="E153" s="37" t="str">
        <f aca="false">IF(B153="","",IF(VLOOKUP(B153,PLAYER!B:G,4,FALSE())="","",VLOOKUP(B153,PLAYER!B:G,4,FALSE())))</f>
        <v/>
      </c>
      <c r="F153" s="37" t="str">
        <f aca="false">IF(B153="","",IF(VLOOKUP(B153,PLAYER!B:G,5,FALSE())="","",VLOOKUP(B153,PLAYER!B:G,5,FALSE())))</f>
        <v/>
      </c>
      <c r="G153" s="37" t="str">
        <f aca="false">IF(B153="","",IF(VLOOKUP(B153,PLAYER!B:G,6,FALSE())="","",VLOOKUP(B153,PLAYER!B:G,6,FALSE())))</f>
        <v/>
      </c>
      <c r="H153" s="58" t="str">
        <f aca="false">IF('FINAL-SCORE'!Y154="","",'FINAL-SCORE'!Y154)</f>
        <v/>
      </c>
      <c r="I153" s="58" t="str">
        <f aca="false">IF('FINAL-SCORE'!Z154="","",'FINAL-SCORE'!Z154)</f>
        <v/>
      </c>
      <c r="J153" s="58" t="str">
        <f aca="false">IF('FINAL-SCORE'!AA154="","",'FINAL-SCORE'!AA154)</f>
        <v/>
      </c>
      <c r="K153" s="58" t="str">
        <f aca="false">IF('FINAL-SCORE'!AB154="","",'FINAL-SCORE'!AB154)</f>
        <v/>
      </c>
      <c r="L153" s="58" t="str">
        <f aca="false">IF('FINAL-SCORE'!AC154="","",'FINAL-SCORE'!AC154)</f>
        <v/>
      </c>
      <c r="M153" s="58" t="str">
        <f aca="false">IF('FINAL-SCORE'!AE154="","",'FINAL-SCORE'!AE154)</f>
        <v/>
      </c>
      <c r="N153" s="58" t="str">
        <f aca="false">IF('FINAL-SCORE'!AF154="","",'FINAL-SCORE'!AF154)</f>
        <v/>
      </c>
      <c r="O153" s="58" t="str">
        <f aca="false">IF('FINAL-SCORE'!AG154="","",'FINAL-SCORE'!AG154)</f>
        <v/>
      </c>
      <c r="P153" s="58" t="str">
        <f aca="false">IF('FINAL-SCORE'!AH154="","",'FINAL-SCORE'!AH154)</f>
        <v/>
      </c>
      <c r="Q153" s="58" t="str">
        <f aca="false">IF('FINAL-SCORE'!AI154="","",'FINAL-SCORE'!AI154+'FINAL-SCORE'!AD154)</f>
        <v/>
      </c>
      <c r="R153" s="59" t="str">
        <f aca="false">IF('FINAL-SCORE'!AJ154="","",'FINAL-SCORE'!AJ154)</f>
        <v/>
      </c>
      <c r="S153" s="60" t="str">
        <f aca="false">IF('FINAL-SCORE'!AK154="","",'FINAL-SCORE'!AK154)</f>
        <v/>
      </c>
      <c r="T153" s="60" t="str">
        <f aca="false">IF('FINAL-SCORE'!AL154="","",'FINAL-SCORE'!AL154)</f>
        <v/>
      </c>
      <c r="U153" s="60" t="str">
        <f aca="false">IF('FINAL-SCORE'!AM154="","",'FINAL-SCORE'!AM154)</f>
        <v/>
      </c>
      <c r="V153" s="61" t="str">
        <f aca="false">IF('FINAL-SCORE'!AN154="","",'FINAL-SCORE'!AN154)</f>
        <v/>
      </c>
      <c r="W153" s="62" t="str">
        <f aca="false">IF('FINAL-SCORE'!AO154="","",'FINAL-SCORE'!AO154)</f>
        <v/>
      </c>
    </row>
    <row r="154" customFormat="false" ht="12" hidden="false" customHeight="false" outlineLevel="0" collapsed="false">
      <c r="A154" s="1" t="str">
        <f aca="false">IF('FINAL-SCORE'!W155="","",'FINAL-SCORE'!W155)</f>
        <v/>
      </c>
      <c r="B154" s="1" t="str">
        <f aca="false">IF('FINAL-SCORE'!X155="","",'FINAL-SCORE'!X155)</f>
        <v/>
      </c>
      <c r="C154" s="37" t="str">
        <f aca="false">IF(B154="","",IF(VLOOKUP(B154,PLAYER!B:G,2,FALSE())="","",VLOOKUP(B154,PLAYER!B:G,2,FALSE())))</f>
        <v/>
      </c>
      <c r="D154" s="37" t="str">
        <f aca="false">IF(B154="","",IF(VLOOKUP(B154,PLAYER!B:G,3,FALSE())="","",VLOOKUP(B154,PLAYER!B:G,3,FALSE())))</f>
        <v/>
      </c>
      <c r="E154" s="37" t="str">
        <f aca="false">IF(B154="","",IF(VLOOKUP(B154,PLAYER!B:G,4,FALSE())="","",VLOOKUP(B154,PLAYER!B:G,4,FALSE())))</f>
        <v/>
      </c>
      <c r="F154" s="37" t="str">
        <f aca="false">IF(B154="","",IF(VLOOKUP(B154,PLAYER!B:G,5,FALSE())="","",VLOOKUP(B154,PLAYER!B:G,5,FALSE())))</f>
        <v/>
      </c>
      <c r="G154" s="37" t="str">
        <f aca="false">IF(B154="","",IF(VLOOKUP(B154,PLAYER!B:G,6,FALSE())="","",VLOOKUP(B154,PLAYER!B:G,6,FALSE())))</f>
        <v/>
      </c>
      <c r="H154" s="58" t="str">
        <f aca="false">IF('FINAL-SCORE'!Y155="","",'FINAL-SCORE'!Y155)</f>
        <v/>
      </c>
      <c r="I154" s="58" t="str">
        <f aca="false">IF('FINAL-SCORE'!Z155="","",'FINAL-SCORE'!Z155)</f>
        <v/>
      </c>
      <c r="J154" s="58" t="str">
        <f aca="false">IF('FINAL-SCORE'!AA155="","",'FINAL-SCORE'!AA155)</f>
        <v/>
      </c>
      <c r="K154" s="58" t="str">
        <f aca="false">IF('FINAL-SCORE'!AB155="","",'FINAL-SCORE'!AB155)</f>
        <v/>
      </c>
      <c r="L154" s="58" t="str">
        <f aca="false">IF('FINAL-SCORE'!AC155="","",'FINAL-SCORE'!AC155)</f>
        <v/>
      </c>
      <c r="M154" s="58" t="str">
        <f aca="false">IF('FINAL-SCORE'!AE155="","",'FINAL-SCORE'!AE155)</f>
        <v/>
      </c>
      <c r="N154" s="58" t="str">
        <f aca="false">IF('FINAL-SCORE'!AF155="","",'FINAL-SCORE'!AF155)</f>
        <v/>
      </c>
      <c r="O154" s="58" t="str">
        <f aca="false">IF('FINAL-SCORE'!AG155="","",'FINAL-SCORE'!AG155)</f>
        <v/>
      </c>
      <c r="P154" s="58" t="str">
        <f aca="false">IF('FINAL-SCORE'!AH155="","",'FINAL-SCORE'!AH155)</f>
        <v/>
      </c>
      <c r="Q154" s="58" t="str">
        <f aca="false">IF('FINAL-SCORE'!AI155="","",'FINAL-SCORE'!AI155+'FINAL-SCORE'!AD155)</f>
        <v/>
      </c>
      <c r="R154" s="59" t="str">
        <f aca="false">IF('FINAL-SCORE'!AJ155="","",'FINAL-SCORE'!AJ155)</f>
        <v/>
      </c>
      <c r="S154" s="60" t="str">
        <f aca="false">IF('FINAL-SCORE'!AK155="","",'FINAL-SCORE'!AK155)</f>
        <v/>
      </c>
      <c r="T154" s="60" t="str">
        <f aca="false">IF('FINAL-SCORE'!AL155="","",'FINAL-SCORE'!AL155)</f>
        <v/>
      </c>
      <c r="U154" s="60" t="str">
        <f aca="false">IF('FINAL-SCORE'!AM155="","",'FINAL-SCORE'!AM155)</f>
        <v/>
      </c>
      <c r="V154" s="61" t="str">
        <f aca="false">IF('FINAL-SCORE'!AN155="","",'FINAL-SCORE'!AN155)</f>
        <v/>
      </c>
      <c r="W154" s="62" t="str">
        <f aca="false">IF('FINAL-SCORE'!AO155="","",'FINAL-SCORE'!AO155)</f>
        <v/>
      </c>
    </row>
    <row r="155" customFormat="false" ht="12" hidden="false" customHeight="false" outlineLevel="0" collapsed="false">
      <c r="A155" s="1" t="str">
        <f aca="false">IF('FINAL-SCORE'!W156="","",'FINAL-SCORE'!W156)</f>
        <v/>
      </c>
      <c r="B155" s="1" t="str">
        <f aca="false">IF('FINAL-SCORE'!X156="","",'FINAL-SCORE'!X156)</f>
        <v/>
      </c>
      <c r="C155" s="37" t="str">
        <f aca="false">IF(B155="","",IF(VLOOKUP(B155,PLAYER!B:G,2,FALSE())="","",VLOOKUP(B155,PLAYER!B:G,2,FALSE())))</f>
        <v/>
      </c>
      <c r="D155" s="37" t="str">
        <f aca="false">IF(B155="","",IF(VLOOKUP(B155,PLAYER!B:G,3,FALSE())="","",VLOOKUP(B155,PLAYER!B:G,3,FALSE())))</f>
        <v/>
      </c>
      <c r="E155" s="37" t="str">
        <f aca="false">IF(B155="","",IF(VLOOKUP(B155,PLAYER!B:G,4,FALSE())="","",VLOOKUP(B155,PLAYER!B:G,4,FALSE())))</f>
        <v/>
      </c>
      <c r="F155" s="37" t="str">
        <f aca="false">IF(B155="","",IF(VLOOKUP(B155,PLAYER!B:G,5,FALSE())="","",VLOOKUP(B155,PLAYER!B:G,5,FALSE())))</f>
        <v/>
      </c>
      <c r="G155" s="37" t="str">
        <f aca="false">IF(B155="","",IF(VLOOKUP(B155,PLAYER!B:G,6,FALSE())="","",VLOOKUP(B155,PLAYER!B:G,6,FALSE())))</f>
        <v/>
      </c>
      <c r="H155" s="58" t="str">
        <f aca="false">IF('FINAL-SCORE'!Y156="","",'FINAL-SCORE'!Y156)</f>
        <v/>
      </c>
      <c r="I155" s="58" t="str">
        <f aca="false">IF('FINAL-SCORE'!Z156="","",'FINAL-SCORE'!Z156)</f>
        <v/>
      </c>
      <c r="J155" s="58" t="str">
        <f aca="false">IF('FINAL-SCORE'!AA156="","",'FINAL-SCORE'!AA156)</f>
        <v/>
      </c>
      <c r="K155" s="58" t="str">
        <f aca="false">IF('FINAL-SCORE'!AB156="","",'FINAL-SCORE'!AB156)</f>
        <v/>
      </c>
      <c r="L155" s="58" t="str">
        <f aca="false">IF('FINAL-SCORE'!AC156="","",'FINAL-SCORE'!AC156)</f>
        <v/>
      </c>
      <c r="M155" s="58" t="str">
        <f aca="false">IF('FINAL-SCORE'!AE156="","",'FINAL-SCORE'!AE156)</f>
        <v/>
      </c>
      <c r="N155" s="58" t="str">
        <f aca="false">IF('FINAL-SCORE'!AF156="","",'FINAL-SCORE'!AF156)</f>
        <v/>
      </c>
      <c r="O155" s="58" t="str">
        <f aca="false">IF('FINAL-SCORE'!AG156="","",'FINAL-SCORE'!AG156)</f>
        <v/>
      </c>
      <c r="P155" s="58" t="str">
        <f aca="false">IF('FINAL-SCORE'!AH156="","",'FINAL-SCORE'!AH156)</f>
        <v/>
      </c>
      <c r="Q155" s="58" t="str">
        <f aca="false">IF('FINAL-SCORE'!AI156="","",'FINAL-SCORE'!AI156+'FINAL-SCORE'!AD156)</f>
        <v/>
      </c>
      <c r="R155" s="59" t="str">
        <f aca="false">IF('FINAL-SCORE'!AJ156="","",'FINAL-SCORE'!AJ156)</f>
        <v/>
      </c>
      <c r="S155" s="60" t="str">
        <f aca="false">IF('FINAL-SCORE'!AK156="","",'FINAL-SCORE'!AK156)</f>
        <v/>
      </c>
      <c r="T155" s="60" t="str">
        <f aca="false">IF('FINAL-SCORE'!AL156="","",'FINAL-SCORE'!AL156)</f>
        <v/>
      </c>
      <c r="U155" s="60" t="str">
        <f aca="false">IF('FINAL-SCORE'!AM156="","",'FINAL-SCORE'!AM156)</f>
        <v/>
      </c>
      <c r="V155" s="61" t="str">
        <f aca="false">IF('FINAL-SCORE'!AN156="","",'FINAL-SCORE'!AN156)</f>
        <v/>
      </c>
      <c r="W155" s="62" t="str">
        <f aca="false">IF('FINAL-SCORE'!AO156="","",'FINAL-SCORE'!AO156)</f>
        <v/>
      </c>
    </row>
    <row r="156" customFormat="false" ht="12" hidden="false" customHeight="false" outlineLevel="0" collapsed="false">
      <c r="A156" s="1" t="str">
        <f aca="false">IF('FINAL-SCORE'!W157="","",'FINAL-SCORE'!W157)</f>
        <v/>
      </c>
      <c r="B156" s="1" t="str">
        <f aca="false">IF('FINAL-SCORE'!X157="","",'FINAL-SCORE'!X157)</f>
        <v/>
      </c>
      <c r="C156" s="37" t="str">
        <f aca="false">IF(B156="","",IF(VLOOKUP(B156,PLAYER!B:G,2,FALSE())="","",VLOOKUP(B156,PLAYER!B:G,2,FALSE())))</f>
        <v/>
      </c>
      <c r="D156" s="37" t="str">
        <f aca="false">IF(B156="","",IF(VLOOKUP(B156,PLAYER!B:G,3,FALSE())="","",VLOOKUP(B156,PLAYER!B:G,3,FALSE())))</f>
        <v/>
      </c>
      <c r="E156" s="37" t="str">
        <f aca="false">IF(B156="","",IF(VLOOKUP(B156,PLAYER!B:G,4,FALSE())="","",VLOOKUP(B156,PLAYER!B:G,4,FALSE())))</f>
        <v/>
      </c>
      <c r="F156" s="37" t="str">
        <f aca="false">IF(B156="","",IF(VLOOKUP(B156,PLAYER!B:G,5,FALSE())="","",VLOOKUP(B156,PLAYER!B:G,5,FALSE())))</f>
        <v/>
      </c>
      <c r="G156" s="37" t="str">
        <f aca="false">IF(B156="","",IF(VLOOKUP(B156,PLAYER!B:G,6,FALSE())="","",VLOOKUP(B156,PLAYER!B:G,6,FALSE())))</f>
        <v/>
      </c>
      <c r="H156" s="58" t="str">
        <f aca="false">IF('FINAL-SCORE'!Y157="","",'FINAL-SCORE'!Y157)</f>
        <v/>
      </c>
      <c r="I156" s="58" t="str">
        <f aca="false">IF('FINAL-SCORE'!Z157="","",'FINAL-SCORE'!Z157)</f>
        <v/>
      </c>
      <c r="J156" s="58" t="str">
        <f aca="false">IF('FINAL-SCORE'!AA157="","",'FINAL-SCORE'!AA157)</f>
        <v/>
      </c>
      <c r="K156" s="58" t="str">
        <f aca="false">IF('FINAL-SCORE'!AB157="","",'FINAL-SCORE'!AB157)</f>
        <v/>
      </c>
      <c r="L156" s="58" t="str">
        <f aca="false">IF('FINAL-SCORE'!AC157="","",'FINAL-SCORE'!AC157)</f>
        <v/>
      </c>
      <c r="M156" s="58" t="str">
        <f aca="false">IF('FINAL-SCORE'!AE157="","",'FINAL-SCORE'!AE157)</f>
        <v/>
      </c>
      <c r="N156" s="58" t="str">
        <f aca="false">IF('FINAL-SCORE'!AF157="","",'FINAL-SCORE'!AF157)</f>
        <v/>
      </c>
      <c r="O156" s="58" t="str">
        <f aca="false">IF('FINAL-SCORE'!AG157="","",'FINAL-SCORE'!AG157)</f>
        <v/>
      </c>
      <c r="P156" s="58" t="str">
        <f aca="false">IF('FINAL-SCORE'!AH157="","",'FINAL-SCORE'!AH157)</f>
        <v/>
      </c>
      <c r="Q156" s="58" t="str">
        <f aca="false">IF('FINAL-SCORE'!AI157="","",'FINAL-SCORE'!AI157+'FINAL-SCORE'!AD157)</f>
        <v/>
      </c>
      <c r="R156" s="59" t="str">
        <f aca="false">IF('FINAL-SCORE'!AJ157="","",'FINAL-SCORE'!AJ157)</f>
        <v/>
      </c>
      <c r="S156" s="60" t="str">
        <f aca="false">IF('FINAL-SCORE'!AK157="","",'FINAL-SCORE'!AK157)</f>
        <v/>
      </c>
      <c r="T156" s="60" t="str">
        <f aca="false">IF('FINAL-SCORE'!AL157="","",'FINAL-SCORE'!AL157)</f>
        <v/>
      </c>
      <c r="U156" s="60" t="str">
        <f aca="false">IF('FINAL-SCORE'!AM157="","",'FINAL-SCORE'!AM157)</f>
        <v/>
      </c>
      <c r="V156" s="61" t="str">
        <f aca="false">IF('FINAL-SCORE'!AN157="","",'FINAL-SCORE'!AN157)</f>
        <v/>
      </c>
      <c r="W156" s="62" t="str">
        <f aca="false">IF('FINAL-SCORE'!AO157="","",'FINAL-SCORE'!AO157)</f>
        <v/>
      </c>
    </row>
    <row r="157" customFormat="false" ht="12" hidden="false" customHeight="false" outlineLevel="0" collapsed="false">
      <c r="A157" s="1" t="str">
        <f aca="false">IF('FINAL-SCORE'!W158="","",'FINAL-SCORE'!W158)</f>
        <v/>
      </c>
      <c r="B157" s="1" t="str">
        <f aca="false">IF('FINAL-SCORE'!X158="","",'FINAL-SCORE'!X158)</f>
        <v/>
      </c>
      <c r="C157" s="37" t="str">
        <f aca="false">IF(B157="","",IF(VLOOKUP(B157,PLAYER!B:G,2,FALSE())="","",VLOOKUP(B157,PLAYER!B:G,2,FALSE())))</f>
        <v/>
      </c>
      <c r="D157" s="37" t="str">
        <f aca="false">IF(B157="","",IF(VLOOKUP(B157,PLAYER!B:G,3,FALSE())="","",VLOOKUP(B157,PLAYER!B:G,3,FALSE())))</f>
        <v/>
      </c>
      <c r="E157" s="37" t="str">
        <f aca="false">IF(B157="","",IF(VLOOKUP(B157,PLAYER!B:G,4,FALSE())="","",VLOOKUP(B157,PLAYER!B:G,4,FALSE())))</f>
        <v/>
      </c>
      <c r="F157" s="37" t="str">
        <f aca="false">IF(B157="","",IF(VLOOKUP(B157,PLAYER!B:G,5,FALSE())="","",VLOOKUP(B157,PLAYER!B:G,5,FALSE())))</f>
        <v/>
      </c>
      <c r="G157" s="37" t="str">
        <f aca="false">IF(B157="","",IF(VLOOKUP(B157,PLAYER!B:G,6,FALSE())="","",VLOOKUP(B157,PLAYER!B:G,6,FALSE())))</f>
        <v/>
      </c>
      <c r="H157" s="58" t="str">
        <f aca="false">IF('FINAL-SCORE'!Y158="","",'FINAL-SCORE'!Y158)</f>
        <v/>
      </c>
      <c r="I157" s="58" t="str">
        <f aca="false">IF('FINAL-SCORE'!Z158="","",'FINAL-SCORE'!Z158)</f>
        <v/>
      </c>
      <c r="J157" s="58" t="str">
        <f aca="false">IF('FINAL-SCORE'!AA158="","",'FINAL-SCORE'!AA158)</f>
        <v/>
      </c>
      <c r="K157" s="58" t="str">
        <f aca="false">IF('FINAL-SCORE'!AB158="","",'FINAL-SCORE'!AB158)</f>
        <v/>
      </c>
      <c r="L157" s="58" t="str">
        <f aca="false">IF('FINAL-SCORE'!AC158="","",'FINAL-SCORE'!AC158)</f>
        <v/>
      </c>
      <c r="M157" s="58" t="str">
        <f aca="false">IF('FINAL-SCORE'!AE158="","",'FINAL-SCORE'!AE158)</f>
        <v/>
      </c>
      <c r="N157" s="58" t="str">
        <f aca="false">IF('FINAL-SCORE'!AF158="","",'FINAL-SCORE'!AF158)</f>
        <v/>
      </c>
      <c r="O157" s="58" t="str">
        <f aca="false">IF('FINAL-SCORE'!AG158="","",'FINAL-SCORE'!AG158)</f>
        <v/>
      </c>
      <c r="P157" s="58" t="str">
        <f aca="false">IF('FINAL-SCORE'!AH158="","",'FINAL-SCORE'!AH158)</f>
        <v/>
      </c>
      <c r="Q157" s="58" t="str">
        <f aca="false">IF('FINAL-SCORE'!AI158="","",'FINAL-SCORE'!AI158+'FINAL-SCORE'!AD158)</f>
        <v/>
      </c>
      <c r="R157" s="59" t="str">
        <f aca="false">IF('FINAL-SCORE'!AJ158="","",'FINAL-SCORE'!AJ158)</f>
        <v/>
      </c>
      <c r="S157" s="60" t="str">
        <f aca="false">IF('FINAL-SCORE'!AK158="","",'FINAL-SCORE'!AK158)</f>
        <v/>
      </c>
      <c r="T157" s="60" t="str">
        <f aca="false">IF('FINAL-SCORE'!AL158="","",'FINAL-SCORE'!AL158)</f>
        <v/>
      </c>
      <c r="U157" s="60" t="str">
        <f aca="false">IF('FINAL-SCORE'!AM158="","",'FINAL-SCORE'!AM158)</f>
        <v/>
      </c>
      <c r="V157" s="61" t="str">
        <f aca="false">IF('FINAL-SCORE'!AN158="","",'FINAL-SCORE'!AN158)</f>
        <v/>
      </c>
      <c r="W157" s="62" t="str">
        <f aca="false">IF('FINAL-SCORE'!AO158="","",'FINAL-SCORE'!AO158)</f>
        <v/>
      </c>
    </row>
    <row r="158" customFormat="false" ht="12" hidden="false" customHeight="false" outlineLevel="0" collapsed="false">
      <c r="A158" s="1" t="str">
        <f aca="false">IF('FINAL-SCORE'!W159="","",'FINAL-SCORE'!W159)</f>
        <v/>
      </c>
      <c r="B158" s="1" t="str">
        <f aca="false">IF('FINAL-SCORE'!X159="","",'FINAL-SCORE'!X159)</f>
        <v/>
      </c>
      <c r="C158" s="37" t="str">
        <f aca="false">IF(B158="","",IF(VLOOKUP(B158,PLAYER!B:G,2,FALSE())="","",VLOOKUP(B158,PLAYER!B:G,2,FALSE())))</f>
        <v/>
      </c>
      <c r="D158" s="37" t="str">
        <f aca="false">IF(B158="","",IF(VLOOKUP(B158,PLAYER!B:G,3,FALSE())="","",VLOOKUP(B158,PLAYER!B:G,3,FALSE())))</f>
        <v/>
      </c>
      <c r="E158" s="37" t="str">
        <f aca="false">IF(B158="","",IF(VLOOKUP(B158,PLAYER!B:G,4,FALSE())="","",VLOOKUP(B158,PLAYER!B:G,4,FALSE())))</f>
        <v/>
      </c>
      <c r="F158" s="37" t="str">
        <f aca="false">IF(B158="","",IF(VLOOKUP(B158,PLAYER!B:G,5,FALSE())="","",VLOOKUP(B158,PLAYER!B:G,5,FALSE())))</f>
        <v/>
      </c>
      <c r="G158" s="37" t="str">
        <f aca="false">IF(B158="","",IF(VLOOKUP(B158,PLAYER!B:G,6,FALSE())="","",VLOOKUP(B158,PLAYER!B:G,6,FALSE())))</f>
        <v/>
      </c>
      <c r="H158" s="58" t="str">
        <f aca="false">IF('FINAL-SCORE'!Y159="","",'FINAL-SCORE'!Y159)</f>
        <v/>
      </c>
      <c r="I158" s="58" t="str">
        <f aca="false">IF('FINAL-SCORE'!Z159="","",'FINAL-SCORE'!Z159)</f>
        <v/>
      </c>
      <c r="J158" s="58" t="str">
        <f aca="false">IF('FINAL-SCORE'!AA159="","",'FINAL-SCORE'!AA159)</f>
        <v/>
      </c>
      <c r="K158" s="58" t="str">
        <f aca="false">IF('FINAL-SCORE'!AB159="","",'FINAL-SCORE'!AB159)</f>
        <v/>
      </c>
      <c r="L158" s="58" t="str">
        <f aca="false">IF('FINAL-SCORE'!AC159="","",'FINAL-SCORE'!AC159)</f>
        <v/>
      </c>
      <c r="M158" s="58" t="str">
        <f aca="false">IF('FINAL-SCORE'!AE159="","",'FINAL-SCORE'!AE159)</f>
        <v/>
      </c>
      <c r="N158" s="58" t="str">
        <f aca="false">IF('FINAL-SCORE'!AF159="","",'FINAL-SCORE'!AF159)</f>
        <v/>
      </c>
      <c r="O158" s="58" t="str">
        <f aca="false">IF('FINAL-SCORE'!AG159="","",'FINAL-SCORE'!AG159)</f>
        <v/>
      </c>
      <c r="P158" s="58" t="str">
        <f aca="false">IF('FINAL-SCORE'!AH159="","",'FINAL-SCORE'!AH159)</f>
        <v/>
      </c>
      <c r="Q158" s="58" t="str">
        <f aca="false">IF('FINAL-SCORE'!AI159="","",'FINAL-SCORE'!AI159+'FINAL-SCORE'!AD159)</f>
        <v/>
      </c>
      <c r="R158" s="59" t="str">
        <f aca="false">IF('FINAL-SCORE'!AJ159="","",'FINAL-SCORE'!AJ159)</f>
        <v/>
      </c>
      <c r="S158" s="60" t="str">
        <f aca="false">IF('FINAL-SCORE'!AK159="","",'FINAL-SCORE'!AK159)</f>
        <v/>
      </c>
      <c r="T158" s="60" t="str">
        <f aca="false">IF('FINAL-SCORE'!AL159="","",'FINAL-SCORE'!AL159)</f>
        <v/>
      </c>
      <c r="U158" s="60" t="str">
        <f aca="false">IF('FINAL-SCORE'!AM159="","",'FINAL-SCORE'!AM159)</f>
        <v/>
      </c>
      <c r="V158" s="61" t="str">
        <f aca="false">IF('FINAL-SCORE'!AN159="","",'FINAL-SCORE'!AN159)</f>
        <v/>
      </c>
      <c r="W158" s="62" t="str">
        <f aca="false">IF('FINAL-SCORE'!AO159="","",'FINAL-SCORE'!AO159)</f>
        <v/>
      </c>
    </row>
    <row r="159" customFormat="false" ht="12" hidden="false" customHeight="false" outlineLevel="0" collapsed="false">
      <c r="A159" s="1" t="str">
        <f aca="false">IF('FINAL-SCORE'!W160="","",'FINAL-SCORE'!W160)</f>
        <v/>
      </c>
      <c r="B159" s="1" t="str">
        <f aca="false">IF('FINAL-SCORE'!X160="","",'FINAL-SCORE'!X160)</f>
        <v/>
      </c>
      <c r="C159" s="37" t="str">
        <f aca="false">IF(B159="","",IF(VLOOKUP(B159,PLAYER!B:G,2,FALSE())="","",VLOOKUP(B159,PLAYER!B:G,2,FALSE())))</f>
        <v/>
      </c>
      <c r="D159" s="37" t="str">
        <f aca="false">IF(B159="","",IF(VLOOKUP(B159,PLAYER!B:G,3,FALSE())="","",VLOOKUP(B159,PLAYER!B:G,3,FALSE())))</f>
        <v/>
      </c>
      <c r="E159" s="37" t="str">
        <f aca="false">IF(B159="","",IF(VLOOKUP(B159,PLAYER!B:G,4,FALSE())="","",VLOOKUP(B159,PLAYER!B:G,4,FALSE())))</f>
        <v/>
      </c>
      <c r="F159" s="37" t="str">
        <f aca="false">IF(B159="","",IF(VLOOKUP(B159,PLAYER!B:G,5,FALSE())="","",VLOOKUP(B159,PLAYER!B:G,5,FALSE())))</f>
        <v/>
      </c>
      <c r="G159" s="37" t="str">
        <f aca="false">IF(B159="","",IF(VLOOKUP(B159,PLAYER!B:G,6,FALSE())="","",VLOOKUP(B159,PLAYER!B:G,6,FALSE())))</f>
        <v/>
      </c>
      <c r="H159" s="58" t="str">
        <f aca="false">IF('FINAL-SCORE'!Y160="","",'FINAL-SCORE'!Y160)</f>
        <v/>
      </c>
      <c r="I159" s="58" t="str">
        <f aca="false">IF('FINAL-SCORE'!Z160="","",'FINAL-SCORE'!Z160)</f>
        <v/>
      </c>
      <c r="J159" s="58" t="str">
        <f aca="false">IF('FINAL-SCORE'!AA160="","",'FINAL-SCORE'!AA160)</f>
        <v/>
      </c>
      <c r="K159" s="58" t="str">
        <f aca="false">IF('FINAL-SCORE'!AB160="","",'FINAL-SCORE'!AB160)</f>
        <v/>
      </c>
      <c r="L159" s="58" t="str">
        <f aca="false">IF('FINAL-SCORE'!AC160="","",'FINAL-SCORE'!AC160)</f>
        <v/>
      </c>
      <c r="M159" s="58" t="str">
        <f aca="false">IF('FINAL-SCORE'!AE160="","",'FINAL-SCORE'!AE160)</f>
        <v/>
      </c>
      <c r="N159" s="58" t="str">
        <f aca="false">IF('FINAL-SCORE'!AF160="","",'FINAL-SCORE'!AF160)</f>
        <v/>
      </c>
      <c r="O159" s="58" t="str">
        <f aca="false">IF('FINAL-SCORE'!AG160="","",'FINAL-SCORE'!AG160)</f>
        <v/>
      </c>
      <c r="P159" s="58" t="str">
        <f aca="false">IF('FINAL-SCORE'!AH160="","",'FINAL-SCORE'!AH160)</f>
        <v/>
      </c>
      <c r="Q159" s="58" t="str">
        <f aca="false">IF('FINAL-SCORE'!AI160="","",'FINAL-SCORE'!AI160+'FINAL-SCORE'!AD160)</f>
        <v/>
      </c>
      <c r="R159" s="59" t="str">
        <f aca="false">IF('FINAL-SCORE'!AJ160="","",'FINAL-SCORE'!AJ160)</f>
        <v/>
      </c>
      <c r="S159" s="60" t="str">
        <f aca="false">IF('FINAL-SCORE'!AK160="","",'FINAL-SCORE'!AK160)</f>
        <v/>
      </c>
      <c r="T159" s="60" t="str">
        <f aca="false">IF('FINAL-SCORE'!AL160="","",'FINAL-SCORE'!AL160)</f>
        <v/>
      </c>
      <c r="U159" s="60" t="str">
        <f aca="false">IF('FINAL-SCORE'!AM160="","",'FINAL-SCORE'!AM160)</f>
        <v/>
      </c>
      <c r="V159" s="61" t="str">
        <f aca="false">IF('FINAL-SCORE'!AN160="","",'FINAL-SCORE'!AN160)</f>
        <v/>
      </c>
      <c r="W159" s="62" t="str">
        <f aca="false">IF('FINAL-SCORE'!AO160="","",'FINAL-SCORE'!AO160)</f>
        <v/>
      </c>
    </row>
    <row r="160" customFormat="false" ht="12" hidden="false" customHeight="false" outlineLevel="0" collapsed="false">
      <c r="A160" s="1" t="str">
        <f aca="false">IF('FINAL-SCORE'!W161="","",'FINAL-SCORE'!W161)</f>
        <v/>
      </c>
      <c r="B160" s="1" t="str">
        <f aca="false">IF('FINAL-SCORE'!X161="","",'FINAL-SCORE'!X161)</f>
        <v/>
      </c>
      <c r="C160" s="37" t="str">
        <f aca="false">IF(B160="","",IF(VLOOKUP(B160,PLAYER!B:G,2,FALSE())="","",VLOOKUP(B160,PLAYER!B:G,2,FALSE())))</f>
        <v/>
      </c>
      <c r="D160" s="37" t="str">
        <f aca="false">IF(B160="","",IF(VLOOKUP(B160,PLAYER!B:G,3,FALSE())="","",VLOOKUP(B160,PLAYER!B:G,3,FALSE())))</f>
        <v/>
      </c>
      <c r="E160" s="37" t="str">
        <f aca="false">IF(B160="","",IF(VLOOKUP(B160,PLAYER!B:G,4,FALSE())="","",VLOOKUP(B160,PLAYER!B:G,4,FALSE())))</f>
        <v/>
      </c>
      <c r="F160" s="37" t="str">
        <f aca="false">IF(B160="","",IF(VLOOKUP(B160,PLAYER!B:G,5,FALSE())="","",VLOOKUP(B160,PLAYER!B:G,5,FALSE())))</f>
        <v/>
      </c>
      <c r="G160" s="37" t="str">
        <f aca="false">IF(B160="","",IF(VLOOKUP(B160,PLAYER!B:G,6,FALSE())="","",VLOOKUP(B160,PLAYER!B:G,6,FALSE())))</f>
        <v/>
      </c>
      <c r="H160" s="58" t="str">
        <f aca="false">IF('FINAL-SCORE'!Y161="","",'FINAL-SCORE'!Y161)</f>
        <v/>
      </c>
      <c r="I160" s="58" t="str">
        <f aca="false">IF('FINAL-SCORE'!Z161="","",'FINAL-SCORE'!Z161)</f>
        <v/>
      </c>
      <c r="J160" s="58" t="str">
        <f aca="false">IF('FINAL-SCORE'!AA161="","",'FINAL-SCORE'!AA161)</f>
        <v/>
      </c>
      <c r="K160" s="58" t="str">
        <f aca="false">IF('FINAL-SCORE'!AB161="","",'FINAL-SCORE'!AB161)</f>
        <v/>
      </c>
      <c r="L160" s="58" t="str">
        <f aca="false">IF('FINAL-SCORE'!AC161="","",'FINAL-SCORE'!AC161)</f>
        <v/>
      </c>
      <c r="M160" s="58" t="str">
        <f aca="false">IF('FINAL-SCORE'!AE161="","",'FINAL-SCORE'!AE161)</f>
        <v/>
      </c>
      <c r="N160" s="58" t="str">
        <f aca="false">IF('FINAL-SCORE'!AF161="","",'FINAL-SCORE'!AF161)</f>
        <v/>
      </c>
      <c r="O160" s="58" t="str">
        <f aca="false">IF('FINAL-SCORE'!AG161="","",'FINAL-SCORE'!AG161)</f>
        <v/>
      </c>
      <c r="P160" s="58" t="str">
        <f aca="false">IF('FINAL-SCORE'!AH161="","",'FINAL-SCORE'!AH161)</f>
        <v/>
      </c>
      <c r="Q160" s="58" t="str">
        <f aca="false">IF('FINAL-SCORE'!AI161="","",'FINAL-SCORE'!AI161+'FINAL-SCORE'!AD161)</f>
        <v/>
      </c>
      <c r="R160" s="59" t="str">
        <f aca="false">IF('FINAL-SCORE'!AJ161="","",'FINAL-SCORE'!AJ161)</f>
        <v/>
      </c>
      <c r="S160" s="60" t="str">
        <f aca="false">IF('FINAL-SCORE'!AK161="","",'FINAL-SCORE'!AK161)</f>
        <v/>
      </c>
      <c r="T160" s="60" t="str">
        <f aca="false">IF('FINAL-SCORE'!AL161="","",'FINAL-SCORE'!AL161)</f>
        <v/>
      </c>
      <c r="U160" s="60" t="str">
        <f aca="false">IF('FINAL-SCORE'!AM161="","",'FINAL-SCORE'!AM161)</f>
        <v/>
      </c>
      <c r="V160" s="61" t="str">
        <f aca="false">IF('FINAL-SCORE'!AN161="","",'FINAL-SCORE'!AN161)</f>
        <v/>
      </c>
      <c r="W160" s="62" t="str">
        <f aca="false">IF('FINAL-SCORE'!AO161="","",'FINAL-SCORE'!AO161)</f>
        <v/>
      </c>
    </row>
    <row r="161" customFormat="false" ht="12" hidden="false" customHeight="false" outlineLevel="0" collapsed="false">
      <c r="A161" s="1" t="str">
        <f aca="false">IF('FINAL-SCORE'!W162="","",'FINAL-SCORE'!W162)</f>
        <v/>
      </c>
      <c r="B161" s="1" t="str">
        <f aca="false">IF('FINAL-SCORE'!X162="","",'FINAL-SCORE'!X162)</f>
        <v/>
      </c>
      <c r="C161" s="37" t="str">
        <f aca="false">IF(B161="","",IF(VLOOKUP(B161,PLAYER!B:G,2,FALSE())="","",VLOOKUP(B161,PLAYER!B:G,2,FALSE())))</f>
        <v/>
      </c>
      <c r="D161" s="37" t="str">
        <f aca="false">IF(B161="","",IF(VLOOKUP(B161,PLAYER!B:G,3,FALSE())="","",VLOOKUP(B161,PLAYER!B:G,3,FALSE())))</f>
        <v/>
      </c>
      <c r="E161" s="37" t="str">
        <f aca="false">IF(B161="","",IF(VLOOKUP(B161,PLAYER!B:G,4,FALSE())="","",VLOOKUP(B161,PLAYER!B:G,4,FALSE())))</f>
        <v/>
      </c>
      <c r="F161" s="37" t="str">
        <f aca="false">IF(B161="","",IF(VLOOKUP(B161,PLAYER!B:G,5,FALSE())="","",VLOOKUP(B161,PLAYER!B:G,5,FALSE())))</f>
        <v/>
      </c>
      <c r="G161" s="37" t="str">
        <f aca="false">IF(B161="","",IF(VLOOKUP(B161,PLAYER!B:G,6,FALSE())="","",VLOOKUP(B161,PLAYER!B:G,6,FALSE())))</f>
        <v/>
      </c>
      <c r="H161" s="58" t="str">
        <f aca="false">IF('FINAL-SCORE'!Y162="","",'FINAL-SCORE'!Y162)</f>
        <v/>
      </c>
      <c r="I161" s="58" t="str">
        <f aca="false">IF('FINAL-SCORE'!Z162="","",'FINAL-SCORE'!Z162)</f>
        <v/>
      </c>
      <c r="J161" s="58" t="str">
        <f aca="false">IF('FINAL-SCORE'!AA162="","",'FINAL-SCORE'!AA162)</f>
        <v/>
      </c>
      <c r="K161" s="58" t="str">
        <f aca="false">IF('FINAL-SCORE'!AB162="","",'FINAL-SCORE'!AB162)</f>
        <v/>
      </c>
      <c r="L161" s="58" t="str">
        <f aca="false">IF('FINAL-SCORE'!AC162="","",'FINAL-SCORE'!AC162)</f>
        <v/>
      </c>
      <c r="M161" s="58" t="str">
        <f aca="false">IF('FINAL-SCORE'!AE162="","",'FINAL-SCORE'!AE162)</f>
        <v/>
      </c>
      <c r="N161" s="58" t="str">
        <f aca="false">IF('FINAL-SCORE'!AF162="","",'FINAL-SCORE'!AF162)</f>
        <v/>
      </c>
      <c r="O161" s="58" t="str">
        <f aca="false">IF('FINAL-SCORE'!AG162="","",'FINAL-SCORE'!AG162)</f>
        <v/>
      </c>
      <c r="P161" s="58" t="str">
        <f aca="false">IF('FINAL-SCORE'!AH162="","",'FINAL-SCORE'!AH162)</f>
        <v/>
      </c>
      <c r="Q161" s="58" t="str">
        <f aca="false">IF('FINAL-SCORE'!AI162="","",'FINAL-SCORE'!AI162+'FINAL-SCORE'!AD162)</f>
        <v/>
      </c>
      <c r="R161" s="59" t="str">
        <f aca="false">IF('FINAL-SCORE'!AJ162="","",'FINAL-SCORE'!AJ162)</f>
        <v/>
      </c>
      <c r="S161" s="60" t="str">
        <f aca="false">IF('FINAL-SCORE'!AK162="","",'FINAL-SCORE'!AK162)</f>
        <v/>
      </c>
      <c r="T161" s="60" t="str">
        <f aca="false">IF('FINAL-SCORE'!AL162="","",'FINAL-SCORE'!AL162)</f>
        <v/>
      </c>
      <c r="U161" s="60" t="str">
        <f aca="false">IF('FINAL-SCORE'!AM162="","",'FINAL-SCORE'!AM162)</f>
        <v/>
      </c>
      <c r="V161" s="61" t="str">
        <f aca="false">IF('FINAL-SCORE'!AN162="","",'FINAL-SCORE'!AN162)</f>
        <v/>
      </c>
      <c r="W161" s="62" t="str">
        <f aca="false">IF('FINAL-SCORE'!AO162="","",'FINAL-SCORE'!AO162)</f>
        <v/>
      </c>
    </row>
    <row r="162" customFormat="false" ht="12" hidden="false" customHeight="false" outlineLevel="0" collapsed="false">
      <c r="A162" s="1" t="str">
        <f aca="false">IF('FINAL-SCORE'!W163="","",'FINAL-SCORE'!W163)</f>
        <v/>
      </c>
      <c r="B162" s="1" t="str">
        <f aca="false">IF('FINAL-SCORE'!X163="","",'FINAL-SCORE'!X163)</f>
        <v/>
      </c>
      <c r="C162" s="37" t="str">
        <f aca="false">IF(B162="","",IF(VLOOKUP(B162,PLAYER!B:G,2,FALSE())="","",VLOOKUP(B162,PLAYER!B:G,2,FALSE())))</f>
        <v/>
      </c>
      <c r="D162" s="37" t="str">
        <f aca="false">IF(B162="","",IF(VLOOKUP(B162,PLAYER!B:G,3,FALSE())="","",VLOOKUP(B162,PLAYER!B:G,3,FALSE())))</f>
        <v/>
      </c>
      <c r="E162" s="37" t="str">
        <f aca="false">IF(B162="","",IF(VLOOKUP(B162,PLAYER!B:G,4,FALSE())="","",VLOOKUP(B162,PLAYER!B:G,4,FALSE())))</f>
        <v/>
      </c>
      <c r="F162" s="37" t="str">
        <f aca="false">IF(B162="","",IF(VLOOKUP(B162,PLAYER!B:G,5,FALSE())="","",VLOOKUP(B162,PLAYER!B:G,5,FALSE())))</f>
        <v/>
      </c>
      <c r="G162" s="37" t="str">
        <f aca="false">IF(B162="","",IF(VLOOKUP(B162,PLAYER!B:G,6,FALSE())="","",VLOOKUP(B162,PLAYER!B:G,6,FALSE())))</f>
        <v/>
      </c>
      <c r="H162" s="58" t="str">
        <f aca="false">IF('FINAL-SCORE'!Y163="","",'FINAL-SCORE'!Y163)</f>
        <v/>
      </c>
      <c r="I162" s="58" t="str">
        <f aca="false">IF('FINAL-SCORE'!Z163="","",'FINAL-SCORE'!Z163)</f>
        <v/>
      </c>
      <c r="J162" s="58" t="str">
        <f aca="false">IF('FINAL-SCORE'!AA163="","",'FINAL-SCORE'!AA163)</f>
        <v/>
      </c>
      <c r="K162" s="58" t="str">
        <f aca="false">IF('FINAL-SCORE'!AB163="","",'FINAL-SCORE'!AB163)</f>
        <v/>
      </c>
      <c r="L162" s="58" t="str">
        <f aca="false">IF('FINAL-SCORE'!AC163="","",'FINAL-SCORE'!AC163)</f>
        <v/>
      </c>
      <c r="M162" s="58" t="str">
        <f aca="false">IF('FINAL-SCORE'!AE163="","",'FINAL-SCORE'!AE163)</f>
        <v/>
      </c>
      <c r="N162" s="58" t="str">
        <f aca="false">IF('FINAL-SCORE'!AF163="","",'FINAL-SCORE'!AF163)</f>
        <v/>
      </c>
      <c r="O162" s="58" t="str">
        <f aca="false">IF('FINAL-SCORE'!AG163="","",'FINAL-SCORE'!AG163)</f>
        <v/>
      </c>
      <c r="P162" s="58" t="str">
        <f aca="false">IF('FINAL-SCORE'!AH163="","",'FINAL-SCORE'!AH163)</f>
        <v/>
      </c>
      <c r="Q162" s="58" t="str">
        <f aca="false">IF('FINAL-SCORE'!AI163="","",'FINAL-SCORE'!AI163+'FINAL-SCORE'!AD163)</f>
        <v/>
      </c>
      <c r="R162" s="59" t="str">
        <f aca="false">IF('FINAL-SCORE'!AJ163="","",'FINAL-SCORE'!AJ163)</f>
        <v/>
      </c>
      <c r="S162" s="60" t="str">
        <f aca="false">IF('FINAL-SCORE'!AK163="","",'FINAL-SCORE'!AK163)</f>
        <v/>
      </c>
      <c r="T162" s="60" t="str">
        <f aca="false">IF('FINAL-SCORE'!AL163="","",'FINAL-SCORE'!AL163)</f>
        <v/>
      </c>
      <c r="U162" s="60" t="str">
        <f aca="false">IF('FINAL-SCORE'!AM163="","",'FINAL-SCORE'!AM163)</f>
        <v/>
      </c>
      <c r="V162" s="61" t="str">
        <f aca="false">IF('FINAL-SCORE'!AN163="","",'FINAL-SCORE'!AN163)</f>
        <v/>
      </c>
      <c r="W162" s="62" t="str">
        <f aca="false">IF('FINAL-SCORE'!AO163="","",'FINAL-SCORE'!AO163)</f>
        <v/>
      </c>
    </row>
    <row r="163" customFormat="false" ht="12" hidden="false" customHeight="false" outlineLevel="0" collapsed="false">
      <c r="A163" s="1" t="str">
        <f aca="false">IF('FINAL-SCORE'!W164="","",'FINAL-SCORE'!W164)</f>
        <v/>
      </c>
      <c r="B163" s="1" t="str">
        <f aca="false">IF('FINAL-SCORE'!X164="","",'FINAL-SCORE'!X164)</f>
        <v/>
      </c>
      <c r="C163" s="37" t="str">
        <f aca="false">IF(B163="","",IF(VLOOKUP(B163,PLAYER!B:G,2,FALSE())="","",VLOOKUP(B163,PLAYER!B:G,2,FALSE())))</f>
        <v/>
      </c>
      <c r="D163" s="37" t="str">
        <f aca="false">IF(B163="","",IF(VLOOKUP(B163,PLAYER!B:G,3,FALSE())="","",VLOOKUP(B163,PLAYER!B:G,3,FALSE())))</f>
        <v/>
      </c>
      <c r="E163" s="37" t="str">
        <f aca="false">IF(B163="","",IF(VLOOKUP(B163,PLAYER!B:G,4,FALSE())="","",VLOOKUP(B163,PLAYER!B:G,4,FALSE())))</f>
        <v/>
      </c>
      <c r="F163" s="37" t="str">
        <f aca="false">IF(B163="","",IF(VLOOKUP(B163,PLAYER!B:G,5,FALSE())="","",VLOOKUP(B163,PLAYER!B:G,5,FALSE())))</f>
        <v/>
      </c>
      <c r="G163" s="37" t="str">
        <f aca="false">IF(B163="","",IF(VLOOKUP(B163,PLAYER!B:G,6,FALSE())="","",VLOOKUP(B163,PLAYER!B:G,6,FALSE())))</f>
        <v/>
      </c>
      <c r="H163" s="58" t="str">
        <f aca="false">IF('FINAL-SCORE'!Y164="","",'FINAL-SCORE'!Y164)</f>
        <v/>
      </c>
      <c r="I163" s="58" t="str">
        <f aca="false">IF('FINAL-SCORE'!Z164="","",'FINAL-SCORE'!Z164)</f>
        <v/>
      </c>
      <c r="J163" s="58" t="str">
        <f aca="false">IF('FINAL-SCORE'!AA164="","",'FINAL-SCORE'!AA164)</f>
        <v/>
      </c>
      <c r="K163" s="58" t="str">
        <f aca="false">IF('FINAL-SCORE'!AB164="","",'FINAL-SCORE'!AB164)</f>
        <v/>
      </c>
      <c r="L163" s="58" t="str">
        <f aca="false">IF('FINAL-SCORE'!AC164="","",'FINAL-SCORE'!AC164)</f>
        <v/>
      </c>
      <c r="M163" s="58" t="str">
        <f aca="false">IF('FINAL-SCORE'!AE164="","",'FINAL-SCORE'!AE164)</f>
        <v/>
      </c>
      <c r="N163" s="58" t="str">
        <f aca="false">IF('FINAL-SCORE'!AF164="","",'FINAL-SCORE'!AF164)</f>
        <v/>
      </c>
      <c r="O163" s="58" t="str">
        <f aca="false">IF('FINAL-SCORE'!AG164="","",'FINAL-SCORE'!AG164)</f>
        <v/>
      </c>
      <c r="P163" s="58" t="str">
        <f aca="false">IF('FINAL-SCORE'!AH164="","",'FINAL-SCORE'!AH164)</f>
        <v/>
      </c>
      <c r="Q163" s="58" t="str">
        <f aca="false">IF('FINAL-SCORE'!AI164="","",'FINAL-SCORE'!AI164+'FINAL-SCORE'!AD164)</f>
        <v/>
      </c>
      <c r="R163" s="59" t="str">
        <f aca="false">IF('FINAL-SCORE'!AJ164="","",'FINAL-SCORE'!AJ164)</f>
        <v/>
      </c>
      <c r="S163" s="60" t="str">
        <f aca="false">IF('FINAL-SCORE'!AK164="","",'FINAL-SCORE'!AK164)</f>
        <v/>
      </c>
      <c r="T163" s="60" t="str">
        <f aca="false">IF('FINAL-SCORE'!AL164="","",'FINAL-SCORE'!AL164)</f>
        <v/>
      </c>
      <c r="U163" s="60" t="str">
        <f aca="false">IF('FINAL-SCORE'!AM164="","",'FINAL-SCORE'!AM164)</f>
        <v/>
      </c>
      <c r="V163" s="61" t="str">
        <f aca="false">IF('FINAL-SCORE'!AN164="","",'FINAL-SCORE'!AN164)</f>
        <v/>
      </c>
      <c r="W163" s="62" t="str">
        <f aca="false">IF('FINAL-SCORE'!AO164="","",'FINAL-SCORE'!AO164)</f>
        <v/>
      </c>
    </row>
    <row r="164" customFormat="false" ht="12" hidden="false" customHeight="false" outlineLevel="0" collapsed="false">
      <c r="A164" s="1" t="str">
        <f aca="false">IF('FINAL-SCORE'!W165="","",'FINAL-SCORE'!W165)</f>
        <v/>
      </c>
      <c r="B164" s="1" t="str">
        <f aca="false">IF('FINAL-SCORE'!X165="","",'FINAL-SCORE'!X165)</f>
        <v/>
      </c>
      <c r="C164" s="37" t="str">
        <f aca="false">IF(B164="","",IF(VLOOKUP(B164,PLAYER!B:G,2,FALSE())="","",VLOOKUP(B164,PLAYER!B:G,2,FALSE())))</f>
        <v/>
      </c>
      <c r="D164" s="37" t="str">
        <f aca="false">IF(B164="","",IF(VLOOKUP(B164,PLAYER!B:G,3,FALSE())="","",VLOOKUP(B164,PLAYER!B:G,3,FALSE())))</f>
        <v/>
      </c>
      <c r="E164" s="37" t="str">
        <f aca="false">IF(B164="","",IF(VLOOKUP(B164,PLAYER!B:G,4,FALSE())="","",VLOOKUP(B164,PLAYER!B:G,4,FALSE())))</f>
        <v/>
      </c>
      <c r="F164" s="37" t="str">
        <f aca="false">IF(B164="","",IF(VLOOKUP(B164,PLAYER!B:G,5,FALSE())="","",VLOOKUP(B164,PLAYER!B:G,5,FALSE())))</f>
        <v/>
      </c>
      <c r="G164" s="37" t="str">
        <f aca="false">IF(B164="","",IF(VLOOKUP(B164,PLAYER!B:G,6,FALSE())="","",VLOOKUP(B164,PLAYER!B:G,6,FALSE())))</f>
        <v/>
      </c>
      <c r="H164" s="58" t="str">
        <f aca="false">IF('FINAL-SCORE'!Y165="","",'FINAL-SCORE'!Y165)</f>
        <v/>
      </c>
      <c r="I164" s="58" t="str">
        <f aca="false">IF('FINAL-SCORE'!Z165="","",'FINAL-SCORE'!Z165)</f>
        <v/>
      </c>
      <c r="J164" s="58" t="str">
        <f aca="false">IF('FINAL-SCORE'!AA165="","",'FINAL-SCORE'!AA165)</f>
        <v/>
      </c>
      <c r="K164" s="58" t="str">
        <f aca="false">IF('FINAL-SCORE'!AB165="","",'FINAL-SCORE'!AB165)</f>
        <v/>
      </c>
      <c r="L164" s="58" t="str">
        <f aca="false">IF('FINAL-SCORE'!AC165="","",'FINAL-SCORE'!AC165)</f>
        <v/>
      </c>
      <c r="M164" s="58" t="str">
        <f aca="false">IF('FINAL-SCORE'!AE165="","",'FINAL-SCORE'!AE165)</f>
        <v/>
      </c>
      <c r="N164" s="58" t="str">
        <f aca="false">IF('FINAL-SCORE'!AF165="","",'FINAL-SCORE'!AF165)</f>
        <v/>
      </c>
      <c r="O164" s="58" t="str">
        <f aca="false">IF('FINAL-SCORE'!AG165="","",'FINAL-SCORE'!AG165)</f>
        <v/>
      </c>
      <c r="P164" s="58" t="str">
        <f aca="false">IF('FINAL-SCORE'!AH165="","",'FINAL-SCORE'!AH165)</f>
        <v/>
      </c>
      <c r="Q164" s="58" t="str">
        <f aca="false">IF('FINAL-SCORE'!AI165="","",'FINAL-SCORE'!AI165+'FINAL-SCORE'!AD165)</f>
        <v/>
      </c>
      <c r="R164" s="59" t="str">
        <f aca="false">IF('FINAL-SCORE'!AJ165="","",'FINAL-SCORE'!AJ165)</f>
        <v/>
      </c>
      <c r="S164" s="60" t="str">
        <f aca="false">IF('FINAL-SCORE'!AK165="","",'FINAL-SCORE'!AK165)</f>
        <v/>
      </c>
      <c r="T164" s="60" t="str">
        <f aca="false">IF('FINAL-SCORE'!AL165="","",'FINAL-SCORE'!AL165)</f>
        <v/>
      </c>
      <c r="U164" s="60" t="str">
        <f aca="false">IF('FINAL-SCORE'!AM165="","",'FINAL-SCORE'!AM165)</f>
        <v/>
      </c>
      <c r="V164" s="61" t="str">
        <f aca="false">IF('FINAL-SCORE'!AN165="","",'FINAL-SCORE'!AN165)</f>
        <v/>
      </c>
      <c r="W164" s="62" t="str">
        <f aca="false">IF('FINAL-SCORE'!AO165="","",'FINAL-SCORE'!AO165)</f>
        <v/>
      </c>
    </row>
    <row r="165" customFormat="false" ht="12" hidden="false" customHeight="false" outlineLevel="0" collapsed="false">
      <c r="A165" s="1" t="str">
        <f aca="false">IF('FINAL-SCORE'!W166="","",'FINAL-SCORE'!W166)</f>
        <v/>
      </c>
      <c r="B165" s="1" t="str">
        <f aca="false">IF('FINAL-SCORE'!X166="","",'FINAL-SCORE'!X166)</f>
        <v/>
      </c>
      <c r="C165" s="37" t="str">
        <f aca="false">IF(B165="","",IF(VLOOKUP(B165,PLAYER!B:G,2,FALSE())="","",VLOOKUP(B165,PLAYER!B:G,2,FALSE())))</f>
        <v/>
      </c>
      <c r="D165" s="37" t="str">
        <f aca="false">IF(B165="","",IF(VLOOKUP(B165,PLAYER!B:G,3,FALSE())="","",VLOOKUP(B165,PLAYER!B:G,3,FALSE())))</f>
        <v/>
      </c>
      <c r="E165" s="37" t="str">
        <f aca="false">IF(B165="","",IF(VLOOKUP(B165,PLAYER!B:G,4,FALSE())="","",VLOOKUP(B165,PLAYER!B:G,4,FALSE())))</f>
        <v/>
      </c>
      <c r="F165" s="37" t="str">
        <f aca="false">IF(B165="","",IF(VLOOKUP(B165,PLAYER!B:G,5,FALSE())="","",VLOOKUP(B165,PLAYER!B:G,5,FALSE())))</f>
        <v/>
      </c>
      <c r="G165" s="37" t="str">
        <f aca="false">IF(B165="","",IF(VLOOKUP(B165,PLAYER!B:G,6,FALSE())="","",VLOOKUP(B165,PLAYER!B:G,6,FALSE())))</f>
        <v/>
      </c>
      <c r="H165" s="58" t="str">
        <f aca="false">IF('FINAL-SCORE'!Y166="","",'FINAL-SCORE'!Y166)</f>
        <v/>
      </c>
      <c r="I165" s="58" t="str">
        <f aca="false">IF('FINAL-SCORE'!Z166="","",'FINAL-SCORE'!Z166)</f>
        <v/>
      </c>
      <c r="J165" s="58" t="str">
        <f aca="false">IF('FINAL-SCORE'!AA166="","",'FINAL-SCORE'!AA166)</f>
        <v/>
      </c>
      <c r="K165" s="58" t="str">
        <f aca="false">IF('FINAL-SCORE'!AB166="","",'FINAL-SCORE'!AB166)</f>
        <v/>
      </c>
      <c r="L165" s="58" t="str">
        <f aca="false">IF('FINAL-SCORE'!AC166="","",'FINAL-SCORE'!AC166)</f>
        <v/>
      </c>
      <c r="M165" s="58" t="str">
        <f aca="false">IF('FINAL-SCORE'!AE166="","",'FINAL-SCORE'!AE166)</f>
        <v/>
      </c>
      <c r="N165" s="58" t="str">
        <f aca="false">IF('FINAL-SCORE'!AF166="","",'FINAL-SCORE'!AF166)</f>
        <v/>
      </c>
      <c r="O165" s="58" t="str">
        <f aca="false">IF('FINAL-SCORE'!AG166="","",'FINAL-SCORE'!AG166)</f>
        <v/>
      </c>
      <c r="P165" s="58" t="str">
        <f aca="false">IF('FINAL-SCORE'!AH166="","",'FINAL-SCORE'!AH166)</f>
        <v/>
      </c>
      <c r="Q165" s="58" t="str">
        <f aca="false">IF('FINAL-SCORE'!AI166="","",'FINAL-SCORE'!AI166+'FINAL-SCORE'!AD166)</f>
        <v/>
      </c>
      <c r="R165" s="59" t="str">
        <f aca="false">IF('FINAL-SCORE'!AJ166="","",'FINAL-SCORE'!AJ166)</f>
        <v/>
      </c>
      <c r="S165" s="60" t="str">
        <f aca="false">IF('FINAL-SCORE'!AK166="","",'FINAL-SCORE'!AK166)</f>
        <v/>
      </c>
      <c r="T165" s="60" t="str">
        <f aca="false">IF('FINAL-SCORE'!AL166="","",'FINAL-SCORE'!AL166)</f>
        <v/>
      </c>
      <c r="U165" s="60" t="str">
        <f aca="false">IF('FINAL-SCORE'!AM166="","",'FINAL-SCORE'!AM166)</f>
        <v/>
      </c>
      <c r="V165" s="61" t="str">
        <f aca="false">IF('FINAL-SCORE'!AN166="","",'FINAL-SCORE'!AN166)</f>
        <v/>
      </c>
      <c r="W165" s="62" t="str">
        <f aca="false">IF('FINAL-SCORE'!AO166="","",'FINAL-SCORE'!AO166)</f>
        <v/>
      </c>
    </row>
    <row r="166" customFormat="false" ht="12" hidden="false" customHeight="false" outlineLevel="0" collapsed="false">
      <c r="A166" s="1" t="str">
        <f aca="false">IF('FINAL-SCORE'!W167="","",'FINAL-SCORE'!W167)</f>
        <v/>
      </c>
      <c r="B166" s="1" t="str">
        <f aca="false">IF('FINAL-SCORE'!X167="","",'FINAL-SCORE'!X167)</f>
        <v/>
      </c>
      <c r="C166" s="37" t="str">
        <f aca="false">IF(B166="","",IF(VLOOKUP(B166,PLAYER!B:G,2,FALSE())="","",VLOOKUP(B166,PLAYER!B:G,2,FALSE())))</f>
        <v/>
      </c>
      <c r="D166" s="37" t="str">
        <f aca="false">IF(B166="","",IF(VLOOKUP(B166,PLAYER!B:G,3,FALSE())="","",VLOOKUP(B166,PLAYER!B:G,3,FALSE())))</f>
        <v/>
      </c>
      <c r="E166" s="37" t="str">
        <f aca="false">IF(B166="","",IF(VLOOKUP(B166,PLAYER!B:G,4,FALSE())="","",VLOOKUP(B166,PLAYER!B:G,4,FALSE())))</f>
        <v/>
      </c>
      <c r="F166" s="37" t="str">
        <f aca="false">IF(B166="","",IF(VLOOKUP(B166,PLAYER!B:G,5,FALSE())="","",VLOOKUP(B166,PLAYER!B:G,5,FALSE())))</f>
        <v/>
      </c>
      <c r="G166" s="37" t="str">
        <f aca="false">IF(B166="","",IF(VLOOKUP(B166,PLAYER!B:G,6,FALSE())="","",VLOOKUP(B166,PLAYER!B:G,6,FALSE())))</f>
        <v/>
      </c>
      <c r="H166" s="58" t="str">
        <f aca="false">IF('FINAL-SCORE'!Y167="","",'FINAL-SCORE'!Y167)</f>
        <v/>
      </c>
      <c r="I166" s="58" t="str">
        <f aca="false">IF('FINAL-SCORE'!Z167="","",'FINAL-SCORE'!Z167)</f>
        <v/>
      </c>
      <c r="J166" s="58" t="str">
        <f aca="false">IF('FINAL-SCORE'!AA167="","",'FINAL-SCORE'!AA167)</f>
        <v/>
      </c>
      <c r="K166" s="58" t="str">
        <f aca="false">IF('FINAL-SCORE'!AB167="","",'FINAL-SCORE'!AB167)</f>
        <v/>
      </c>
      <c r="L166" s="58" t="str">
        <f aca="false">IF('FINAL-SCORE'!AC167="","",'FINAL-SCORE'!AC167)</f>
        <v/>
      </c>
      <c r="M166" s="58" t="str">
        <f aca="false">IF('FINAL-SCORE'!AE167="","",'FINAL-SCORE'!AE167)</f>
        <v/>
      </c>
      <c r="N166" s="58" t="str">
        <f aca="false">IF('FINAL-SCORE'!AF167="","",'FINAL-SCORE'!AF167)</f>
        <v/>
      </c>
      <c r="O166" s="58" t="str">
        <f aca="false">IF('FINAL-SCORE'!AG167="","",'FINAL-SCORE'!AG167)</f>
        <v/>
      </c>
      <c r="P166" s="58" t="str">
        <f aca="false">IF('FINAL-SCORE'!AH167="","",'FINAL-SCORE'!AH167)</f>
        <v/>
      </c>
      <c r="Q166" s="58" t="str">
        <f aca="false">IF('FINAL-SCORE'!AI167="","",'FINAL-SCORE'!AI167+'FINAL-SCORE'!AD167)</f>
        <v/>
      </c>
      <c r="R166" s="59" t="str">
        <f aca="false">IF('FINAL-SCORE'!AJ167="","",'FINAL-SCORE'!AJ167)</f>
        <v/>
      </c>
      <c r="S166" s="60" t="str">
        <f aca="false">IF('FINAL-SCORE'!AK167="","",'FINAL-SCORE'!AK167)</f>
        <v/>
      </c>
      <c r="T166" s="60" t="str">
        <f aca="false">IF('FINAL-SCORE'!AL167="","",'FINAL-SCORE'!AL167)</f>
        <v/>
      </c>
      <c r="U166" s="60" t="str">
        <f aca="false">IF('FINAL-SCORE'!AM167="","",'FINAL-SCORE'!AM167)</f>
        <v/>
      </c>
      <c r="V166" s="61" t="str">
        <f aca="false">IF('FINAL-SCORE'!AN167="","",'FINAL-SCORE'!AN167)</f>
        <v/>
      </c>
      <c r="W166" s="62" t="str">
        <f aca="false">IF('FINAL-SCORE'!AO167="","",'FINAL-SCORE'!AO167)</f>
        <v/>
      </c>
    </row>
    <row r="167" customFormat="false" ht="12" hidden="false" customHeight="false" outlineLevel="0" collapsed="false">
      <c r="A167" s="1" t="str">
        <f aca="false">IF('FINAL-SCORE'!W168="","",'FINAL-SCORE'!W168)</f>
        <v/>
      </c>
      <c r="B167" s="1" t="str">
        <f aca="false">IF('FINAL-SCORE'!X168="","",'FINAL-SCORE'!X168)</f>
        <v/>
      </c>
      <c r="C167" s="37" t="str">
        <f aca="false">IF(B167="","",IF(VLOOKUP(B167,PLAYER!B:G,2,FALSE())="","",VLOOKUP(B167,PLAYER!B:G,2,FALSE())))</f>
        <v/>
      </c>
      <c r="D167" s="37" t="str">
        <f aca="false">IF(B167="","",IF(VLOOKUP(B167,PLAYER!B:G,3,FALSE())="","",VLOOKUP(B167,PLAYER!B:G,3,FALSE())))</f>
        <v/>
      </c>
      <c r="E167" s="37" t="str">
        <f aca="false">IF(B167="","",IF(VLOOKUP(B167,PLAYER!B:G,4,FALSE())="","",VLOOKUP(B167,PLAYER!B:G,4,FALSE())))</f>
        <v/>
      </c>
      <c r="F167" s="37" t="str">
        <f aca="false">IF(B167="","",IF(VLOOKUP(B167,PLAYER!B:G,5,FALSE())="","",VLOOKUP(B167,PLAYER!B:G,5,FALSE())))</f>
        <v/>
      </c>
      <c r="G167" s="37" t="str">
        <f aca="false">IF(B167="","",IF(VLOOKUP(B167,PLAYER!B:G,6,FALSE())="","",VLOOKUP(B167,PLAYER!B:G,6,FALSE())))</f>
        <v/>
      </c>
      <c r="H167" s="58" t="str">
        <f aca="false">IF('FINAL-SCORE'!Y168="","",'FINAL-SCORE'!Y168)</f>
        <v/>
      </c>
      <c r="I167" s="58" t="str">
        <f aca="false">IF('FINAL-SCORE'!Z168="","",'FINAL-SCORE'!Z168)</f>
        <v/>
      </c>
      <c r="J167" s="58" t="str">
        <f aca="false">IF('FINAL-SCORE'!AA168="","",'FINAL-SCORE'!AA168)</f>
        <v/>
      </c>
      <c r="K167" s="58" t="str">
        <f aca="false">IF('FINAL-SCORE'!AB168="","",'FINAL-SCORE'!AB168)</f>
        <v/>
      </c>
      <c r="L167" s="58" t="str">
        <f aca="false">IF('FINAL-SCORE'!AC168="","",'FINAL-SCORE'!AC168)</f>
        <v/>
      </c>
      <c r="M167" s="58" t="str">
        <f aca="false">IF('FINAL-SCORE'!AE168="","",'FINAL-SCORE'!AE168)</f>
        <v/>
      </c>
      <c r="N167" s="58" t="str">
        <f aca="false">IF('FINAL-SCORE'!AF168="","",'FINAL-SCORE'!AF168)</f>
        <v/>
      </c>
      <c r="O167" s="58" t="str">
        <f aca="false">IF('FINAL-SCORE'!AG168="","",'FINAL-SCORE'!AG168)</f>
        <v/>
      </c>
      <c r="P167" s="58" t="str">
        <f aca="false">IF('FINAL-SCORE'!AH168="","",'FINAL-SCORE'!AH168)</f>
        <v/>
      </c>
      <c r="Q167" s="58" t="str">
        <f aca="false">IF('FINAL-SCORE'!AI168="","",'FINAL-SCORE'!AI168+'FINAL-SCORE'!AD168)</f>
        <v/>
      </c>
      <c r="R167" s="59" t="str">
        <f aca="false">IF('FINAL-SCORE'!AJ168="","",'FINAL-SCORE'!AJ168)</f>
        <v/>
      </c>
      <c r="S167" s="60" t="str">
        <f aca="false">IF('FINAL-SCORE'!AK168="","",'FINAL-SCORE'!AK168)</f>
        <v/>
      </c>
      <c r="T167" s="60" t="str">
        <f aca="false">IF('FINAL-SCORE'!AL168="","",'FINAL-SCORE'!AL168)</f>
        <v/>
      </c>
      <c r="U167" s="60" t="str">
        <f aca="false">IF('FINAL-SCORE'!AM168="","",'FINAL-SCORE'!AM168)</f>
        <v/>
      </c>
      <c r="V167" s="61" t="str">
        <f aca="false">IF('FINAL-SCORE'!AN168="","",'FINAL-SCORE'!AN168)</f>
        <v/>
      </c>
      <c r="W167" s="62" t="str">
        <f aca="false">IF('FINAL-SCORE'!AO168="","",'FINAL-SCORE'!AO168)</f>
        <v/>
      </c>
    </row>
    <row r="168" customFormat="false" ht="12" hidden="false" customHeight="false" outlineLevel="0" collapsed="false">
      <c r="A168" s="1" t="str">
        <f aca="false">IF('FINAL-SCORE'!W169="","",'FINAL-SCORE'!W169)</f>
        <v/>
      </c>
      <c r="B168" s="1" t="str">
        <f aca="false">IF('FINAL-SCORE'!X169="","",'FINAL-SCORE'!X169)</f>
        <v/>
      </c>
      <c r="C168" s="37" t="str">
        <f aca="false">IF(B168="","",IF(VLOOKUP(B168,PLAYER!B:G,2,FALSE())="","",VLOOKUP(B168,PLAYER!B:G,2,FALSE())))</f>
        <v/>
      </c>
      <c r="D168" s="37" t="str">
        <f aca="false">IF(B168="","",IF(VLOOKUP(B168,PLAYER!B:G,3,FALSE())="","",VLOOKUP(B168,PLAYER!B:G,3,FALSE())))</f>
        <v/>
      </c>
      <c r="E168" s="37" t="str">
        <f aca="false">IF(B168="","",IF(VLOOKUP(B168,PLAYER!B:G,4,FALSE())="","",VLOOKUP(B168,PLAYER!B:G,4,FALSE())))</f>
        <v/>
      </c>
      <c r="F168" s="37" t="str">
        <f aca="false">IF(B168="","",IF(VLOOKUP(B168,PLAYER!B:G,5,FALSE())="","",VLOOKUP(B168,PLAYER!B:G,5,FALSE())))</f>
        <v/>
      </c>
      <c r="G168" s="37" t="str">
        <f aca="false">IF(B168="","",IF(VLOOKUP(B168,PLAYER!B:G,6,FALSE())="","",VLOOKUP(B168,PLAYER!B:G,6,FALSE())))</f>
        <v/>
      </c>
      <c r="H168" s="58" t="str">
        <f aca="false">IF('FINAL-SCORE'!Y169="","",'FINAL-SCORE'!Y169)</f>
        <v/>
      </c>
      <c r="I168" s="58" t="str">
        <f aca="false">IF('FINAL-SCORE'!Z169="","",'FINAL-SCORE'!Z169)</f>
        <v/>
      </c>
      <c r="J168" s="58" t="str">
        <f aca="false">IF('FINAL-SCORE'!AA169="","",'FINAL-SCORE'!AA169)</f>
        <v/>
      </c>
      <c r="K168" s="58" t="str">
        <f aca="false">IF('FINAL-SCORE'!AB169="","",'FINAL-SCORE'!AB169)</f>
        <v/>
      </c>
      <c r="L168" s="58" t="str">
        <f aca="false">IF('FINAL-SCORE'!AC169="","",'FINAL-SCORE'!AC169)</f>
        <v/>
      </c>
      <c r="M168" s="58" t="str">
        <f aca="false">IF('FINAL-SCORE'!AE169="","",'FINAL-SCORE'!AE169)</f>
        <v/>
      </c>
      <c r="N168" s="58" t="str">
        <f aca="false">IF('FINAL-SCORE'!AF169="","",'FINAL-SCORE'!AF169)</f>
        <v/>
      </c>
      <c r="O168" s="58" t="str">
        <f aca="false">IF('FINAL-SCORE'!AG169="","",'FINAL-SCORE'!AG169)</f>
        <v/>
      </c>
      <c r="P168" s="58" t="str">
        <f aca="false">IF('FINAL-SCORE'!AH169="","",'FINAL-SCORE'!AH169)</f>
        <v/>
      </c>
      <c r="Q168" s="58" t="str">
        <f aca="false">IF('FINAL-SCORE'!AI169="","",'FINAL-SCORE'!AI169+'FINAL-SCORE'!AD169)</f>
        <v/>
      </c>
      <c r="R168" s="59" t="str">
        <f aca="false">IF('FINAL-SCORE'!AJ169="","",'FINAL-SCORE'!AJ169)</f>
        <v/>
      </c>
      <c r="S168" s="60" t="str">
        <f aca="false">IF('FINAL-SCORE'!AK169="","",'FINAL-SCORE'!AK169)</f>
        <v/>
      </c>
      <c r="T168" s="60" t="str">
        <f aca="false">IF('FINAL-SCORE'!AL169="","",'FINAL-SCORE'!AL169)</f>
        <v/>
      </c>
      <c r="U168" s="60" t="str">
        <f aca="false">IF('FINAL-SCORE'!AM169="","",'FINAL-SCORE'!AM169)</f>
        <v/>
      </c>
      <c r="V168" s="61" t="str">
        <f aca="false">IF('FINAL-SCORE'!AN169="","",'FINAL-SCORE'!AN169)</f>
        <v/>
      </c>
      <c r="W168" s="62" t="str">
        <f aca="false">IF('FINAL-SCORE'!AO169="","",'FINAL-SCORE'!AO169)</f>
        <v/>
      </c>
    </row>
    <row r="169" customFormat="false" ht="12" hidden="false" customHeight="false" outlineLevel="0" collapsed="false">
      <c r="A169" s="1" t="str">
        <f aca="false">IF('FINAL-SCORE'!W170="","",'FINAL-SCORE'!W170)</f>
        <v/>
      </c>
      <c r="B169" s="1" t="str">
        <f aca="false">IF('FINAL-SCORE'!X170="","",'FINAL-SCORE'!X170)</f>
        <v/>
      </c>
      <c r="C169" s="37" t="str">
        <f aca="false">IF(B169="","",IF(VLOOKUP(B169,PLAYER!B:G,2,FALSE())="","",VLOOKUP(B169,PLAYER!B:G,2,FALSE())))</f>
        <v/>
      </c>
      <c r="D169" s="37" t="str">
        <f aca="false">IF(B169="","",IF(VLOOKUP(B169,PLAYER!B:G,3,FALSE())="","",VLOOKUP(B169,PLAYER!B:G,3,FALSE())))</f>
        <v/>
      </c>
      <c r="E169" s="37" t="str">
        <f aca="false">IF(B169="","",IF(VLOOKUP(B169,PLAYER!B:G,4,FALSE())="","",VLOOKUP(B169,PLAYER!B:G,4,FALSE())))</f>
        <v/>
      </c>
      <c r="F169" s="37" t="str">
        <f aca="false">IF(B169="","",IF(VLOOKUP(B169,PLAYER!B:G,5,FALSE())="","",VLOOKUP(B169,PLAYER!B:G,5,FALSE())))</f>
        <v/>
      </c>
      <c r="G169" s="37" t="str">
        <f aca="false">IF(B169="","",IF(VLOOKUP(B169,PLAYER!B:G,6,FALSE())="","",VLOOKUP(B169,PLAYER!B:G,6,FALSE())))</f>
        <v/>
      </c>
      <c r="H169" s="58" t="str">
        <f aca="false">IF('FINAL-SCORE'!Y170="","",'FINAL-SCORE'!Y170)</f>
        <v/>
      </c>
      <c r="I169" s="58" t="str">
        <f aca="false">IF('FINAL-SCORE'!Z170="","",'FINAL-SCORE'!Z170)</f>
        <v/>
      </c>
      <c r="J169" s="58" t="str">
        <f aca="false">IF('FINAL-SCORE'!AA170="","",'FINAL-SCORE'!AA170)</f>
        <v/>
      </c>
      <c r="K169" s="58" t="str">
        <f aca="false">IF('FINAL-SCORE'!AB170="","",'FINAL-SCORE'!AB170)</f>
        <v/>
      </c>
      <c r="L169" s="58" t="str">
        <f aca="false">IF('FINAL-SCORE'!AC170="","",'FINAL-SCORE'!AC170)</f>
        <v/>
      </c>
      <c r="M169" s="58" t="str">
        <f aca="false">IF('FINAL-SCORE'!AE170="","",'FINAL-SCORE'!AE170)</f>
        <v/>
      </c>
      <c r="N169" s="58" t="str">
        <f aca="false">IF('FINAL-SCORE'!AF170="","",'FINAL-SCORE'!AF170)</f>
        <v/>
      </c>
      <c r="O169" s="58" t="str">
        <f aca="false">IF('FINAL-SCORE'!AG170="","",'FINAL-SCORE'!AG170)</f>
        <v/>
      </c>
      <c r="P169" s="58" t="str">
        <f aca="false">IF('FINAL-SCORE'!AH170="","",'FINAL-SCORE'!AH170)</f>
        <v/>
      </c>
      <c r="Q169" s="58" t="str">
        <f aca="false">IF('FINAL-SCORE'!AI170="","",'FINAL-SCORE'!AI170+'FINAL-SCORE'!AD170)</f>
        <v/>
      </c>
      <c r="R169" s="59" t="str">
        <f aca="false">IF('FINAL-SCORE'!AJ170="","",'FINAL-SCORE'!AJ170)</f>
        <v/>
      </c>
      <c r="S169" s="60" t="str">
        <f aca="false">IF('FINAL-SCORE'!AK170="","",'FINAL-SCORE'!AK170)</f>
        <v/>
      </c>
      <c r="T169" s="60" t="str">
        <f aca="false">IF('FINAL-SCORE'!AL170="","",'FINAL-SCORE'!AL170)</f>
        <v/>
      </c>
      <c r="U169" s="60" t="str">
        <f aca="false">IF('FINAL-SCORE'!AM170="","",'FINAL-SCORE'!AM170)</f>
        <v/>
      </c>
      <c r="V169" s="61" t="str">
        <f aca="false">IF('FINAL-SCORE'!AN170="","",'FINAL-SCORE'!AN170)</f>
        <v/>
      </c>
      <c r="W169" s="62" t="str">
        <f aca="false">IF('FINAL-SCORE'!AO170="","",'FINAL-SCORE'!AO170)</f>
        <v/>
      </c>
    </row>
    <row r="170" customFormat="false" ht="12" hidden="false" customHeight="false" outlineLevel="0" collapsed="false">
      <c r="A170" s="1" t="str">
        <f aca="false">IF('FINAL-SCORE'!W171="","",'FINAL-SCORE'!W171)</f>
        <v/>
      </c>
      <c r="B170" s="1" t="str">
        <f aca="false">IF('FINAL-SCORE'!X171="","",'FINAL-SCORE'!X171)</f>
        <v/>
      </c>
      <c r="C170" s="37" t="str">
        <f aca="false">IF(B170="","",IF(VLOOKUP(B170,PLAYER!B:G,2,FALSE())="","",VLOOKUP(B170,PLAYER!B:G,2,FALSE())))</f>
        <v/>
      </c>
      <c r="D170" s="37" t="str">
        <f aca="false">IF(B170="","",IF(VLOOKUP(B170,PLAYER!B:G,3,FALSE())="","",VLOOKUP(B170,PLAYER!B:G,3,FALSE())))</f>
        <v/>
      </c>
      <c r="E170" s="37" t="str">
        <f aca="false">IF(B170="","",IF(VLOOKUP(B170,PLAYER!B:G,4,FALSE())="","",VLOOKUP(B170,PLAYER!B:G,4,FALSE())))</f>
        <v/>
      </c>
      <c r="F170" s="37" t="str">
        <f aca="false">IF(B170="","",IF(VLOOKUP(B170,PLAYER!B:G,5,FALSE())="","",VLOOKUP(B170,PLAYER!B:G,5,FALSE())))</f>
        <v/>
      </c>
      <c r="G170" s="37" t="str">
        <f aca="false">IF(B170="","",IF(VLOOKUP(B170,PLAYER!B:G,6,FALSE())="","",VLOOKUP(B170,PLAYER!B:G,6,FALSE())))</f>
        <v/>
      </c>
      <c r="H170" s="58" t="str">
        <f aca="false">IF('FINAL-SCORE'!Y171="","",'FINAL-SCORE'!Y171)</f>
        <v/>
      </c>
      <c r="I170" s="58" t="str">
        <f aca="false">IF('FINAL-SCORE'!Z171="","",'FINAL-SCORE'!Z171)</f>
        <v/>
      </c>
      <c r="J170" s="58" t="str">
        <f aca="false">IF('FINAL-SCORE'!AA171="","",'FINAL-SCORE'!AA171)</f>
        <v/>
      </c>
      <c r="K170" s="58" t="str">
        <f aca="false">IF('FINAL-SCORE'!AB171="","",'FINAL-SCORE'!AB171)</f>
        <v/>
      </c>
      <c r="L170" s="58" t="str">
        <f aca="false">IF('FINAL-SCORE'!AC171="","",'FINAL-SCORE'!AC171)</f>
        <v/>
      </c>
      <c r="M170" s="58" t="str">
        <f aca="false">IF('FINAL-SCORE'!AE171="","",'FINAL-SCORE'!AE171)</f>
        <v/>
      </c>
      <c r="N170" s="58" t="str">
        <f aca="false">IF('FINAL-SCORE'!AF171="","",'FINAL-SCORE'!AF171)</f>
        <v/>
      </c>
      <c r="O170" s="58" t="str">
        <f aca="false">IF('FINAL-SCORE'!AG171="","",'FINAL-SCORE'!AG171)</f>
        <v/>
      </c>
      <c r="P170" s="58" t="str">
        <f aca="false">IF('FINAL-SCORE'!AH171="","",'FINAL-SCORE'!AH171)</f>
        <v/>
      </c>
      <c r="Q170" s="58" t="str">
        <f aca="false">IF('FINAL-SCORE'!AI171="","",'FINAL-SCORE'!AI171+'FINAL-SCORE'!AD171)</f>
        <v/>
      </c>
      <c r="R170" s="59" t="str">
        <f aca="false">IF('FINAL-SCORE'!AJ171="","",'FINAL-SCORE'!AJ171)</f>
        <v/>
      </c>
      <c r="S170" s="60" t="str">
        <f aca="false">IF('FINAL-SCORE'!AK171="","",'FINAL-SCORE'!AK171)</f>
        <v/>
      </c>
      <c r="T170" s="60" t="str">
        <f aca="false">IF('FINAL-SCORE'!AL171="","",'FINAL-SCORE'!AL171)</f>
        <v/>
      </c>
      <c r="U170" s="60" t="str">
        <f aca="false">IF('FINAL-SCORE'!AM171="","",'FINAL-SCORE'!AM171)</f>
        <v/>
      </c>
      <c r="V170" s="61" t="str">
        <f aca="false">IF('FINAL-SCORE'!AN171="","",'FINAL-SCORE'!AN171)</f>
        <v/>
      </c>
      <c r="W170" s="62" t="str">
        <f aca="false">IF('FINAL-SCORE'!AO171="","",'FINAL-SCORE'!AO171)</f>
        <v/>
      </c>
    </row>
    <row r="171" customFormat="false" ht="12" hidden="false" customHeight="false" outlineLevel="0" collapsed="false">
      <c r="A171" s="1" t="str">
        <f aca="false">IF('FINAL-SCORE'!W172="","",'FINAL-SCORE'!W172)</f>
        <v/>
      </c>
      <c r="B171" s="1" t="str">
        <f aca="false">IF('FINAL-SCORE'!X172="","",'FINAL-SCORE'!X172)</f>
        <v/>
      </c>
      <c r="C171" s="37" t="str">
        <f aca="false">IF(B171="","",IF(VLOOKUP(B171,PLAYER!B:G,2,FALSE())="","",VLOOKUP(B171,PLAYER!B:G,2,FALSE())))</f>
        <v/>
      </c>
      <c r="D171" s="37" t="str">
        <f aca="false">IF(B171="","",IF(VLOOKUP(B171,PLAYER!B:G,3,FALSE())="","",VLOOKUP(B171,PLAYER!B:G,3,FALSE())))</f>
        <v/>
      </c>
      <c r="E171" s="37" t="str">
        <f aca="false">IF(B171="","",IF(VLOOKUP(B171,PLAYER!B:G,4,FALSE())="","",VLOOKUP(B171,PLAYER!B:G,4,FALSE())))</f>
        <v/>
      </c>
      <c r="F171" s="37" t="str">
        <f aca="false">IF(B171="","",IF(VLOOKUP(B171,PLAYER!B:G,5,FALSE())="","",VLOOKUP(B171,PLAYER!B:G,5,FALSE())))</f>
        <v/>
      </c>
      <c r="G171" s="37" t="str">
        <f aca="false">IF(B171="","",IF(VLOOKUP(B171,PLAYER!B:G,6,FALSE())="","",VLOOKUP(B171,PLAYER!B:G,6,FALSE())))</f>
        <v/>
      </c>
      <c r="H171" s="58" t="str">
        <f aca="false">IF('FINAL-SCORE'!Y172="","",'FINAL-SCORE'!Y172)</f>
        <v/>
      </c>
      <c r="I171" s="58" t="str">
        <f aca="false">IF('FINAL-SCORE'!Z172="","",'FINAL-SCORE'!Z172)</f>
        <v/>
      </c>
      <c r="J171" s="58" t="str">
        <f aca="false">IF('FINAL-SCORE'!AA172="","",'FINAL-SCORE'!AA172)</f>
        <v/>
      </c>
      <c r="K171" s="58" t="str">
        <f aca="false">IF('FINAL-SCORE'!AB172="","",'FINAL-SCORE'!AB172)</f>
        <v/>
      </c>
      <c r="L171" s="58" t="str">
        <f aca="false">IF('FINAL-SCORE'!AC172="","",'FINAL-SCORE'!AC172)</f>
        <v/>
      </c>
      <c r="M171" s="58" t="str">
        <f aca="false">IF('FINAL-SCORE'!AE172="","",'FINAL-SCORE'!AE172)</f>
        <v/>
      </c>
      <c r="N171" s="58" t="str">
        <f aca="false">IF('FINAL-SCORE'!AF172="","",'FINAL-SCORE'!AF172)</f>
        <v/>
      </c>
      <c r="O171" s="58" t="str">
        <f aca="false">IF('FINAL-SCORE'!AG172="","",'FINAL-SCORE'!AG172)</f>
        <v/>
      </c>
      <c r="P171" s="58" t="str">
        <f aca="false">IF('FINAL-SCORE'!AH172="","",'FINAL-SCORE'!AH172)</f>
        <v/>
      </c>
      <c r="Q171" s="58" t="str">
        <f aca="false">IF('FINAL-SCORE'!AI172="","",'FINAL-SCORE'!AI172+'FINAL-SCORE'!AD172)</f>
        <v/>
      </c>
      <c r="R171" s="59" t="str">
        <f aca="false">IF('FINAL-SCORE'!AJ172="","",'FINAL-SCORE'!AJ172)</f>
        <v/>
      </c>
      <c r="S171" s="60" t="str">
        <f aca="false">IF('FINAL-SCORE'!AK172="","",'FINAL-SCORE'!AK172)</f>
        <v/>
      </c>
      <c r="T171" s="60" t="str">
        <f aca="false">IF('FINAL-SCORE'!AL172="","",'FINAL-SCORE'!AL172)</f>
        <v/>
      </c>
      <c r="U171" s="60" t="str">
        <f aca="false">IF('FINAL-SCORE'!AM172="","",'FINAL-SCORE'!AM172)</f>
        <v/>
      </c>
      <c r="V171" s="61" t="str">
        <f aca="false">IF('FINAL-SCORE'!AN172="","",'FINAL-SCORE'!AN172)</f>
        <v/>
      </c>
      <c r="W171" s="62" t="str">
        <f aca="false">IF('FINAL-SCORE'!AO172="","",'FINAL-SCORE'!AO172)</f>
        <v/>
      </c>
    </row>
    <row r="172" customFormat="false" ht="12" hidden="false" customHeight="false" outlineLevel="0" collapsed="false">
      <c r="A172" s="1" t="str">
        <f aca="false">IF('FINAL-SCORE'!W173="","",'FINAL-SCORE'!W173)</f>
        <v/>
      </c>
      <c r="B172" s="1" t="str">
        <f aca="false">IF('FINAL-SCORE'!X173="","",'FINAL-SCORE'!X173)</f>
        <v/>
      </c>
      <c r="C172" s="37" t="str">
        <f aca="false">IF(B172="","",IF(VLOOKUP(B172,PLAYER!B:G,2,FALSE())="","",VLOOKUP(B172,PLAYER!B:G,2,FALSE())))</f>
        <v/>
      </c>
      <c r="D172" s="37" t="str">
        <f aca="false">IF(B172="","",IF(VLOOKUP(B172,PLAYER!B:G,3,FALSE())="","",VLOOKUP(B172,PLAYER!B:G,3,FALSE())))</f>
        <v/>
      </c>
      <c r="E172" s="37" t="str">
        <f aca="false">IF(B172="","",IF(VLOOKUP(B172,PLAYER!B:G,4,FALSE())="","",VLOOKUP(B172,PLAYER!B:G,4,FALSE())))</f>
        <v/>
      </c>
      <c r="F172" s="37" t="str">
        <f aca="false">IF(B172="","",IF(VLOOKUP(B172,PLAYER!B:G,5,FALSE())="","",VLOOKUP(B172,PLAYER!B:G,5,FALSE())))</f>
        <v/>
      </c>
      <c r="G172" s="37" t="str">
        <f aca="false">IF(B172="","",IF(VLOOKUP(B172,PLAYER!B:G,6,FALSE())="","",VLOOKUP(B172,PLAYER!B:G,6,FALSE())))</f>
        <v/>
      </c>
      <c r="H172" s="58" t="str">
        <f aca="false">IF('FINAL-SCORE'!Y173="","",'FINAL-SCORE'!Y173)</f>
        <v/>
      </c>
      <c r="I172" s="58" t="str">
        <f aca="false">IF('FINAL-SCORE'!Z173="","",'FINAL-SCORE'!Z173)</f>
        <v/>
      </c>
      <c r="J172" s="58" t="str">
        <f aca="false">IF('FINAL-SCORE'!AA173="","",'FINAL-SCORE'!AA173)</f>
        <v/>
      </c>
      <c r="K172" s="58" t="str">
        <f aca="false">IF('FINAL-SCORE'!AB173="","",'FINAL-SCORE'!AB173)</f>
        <v/>
      </c>
      <c r="L172" s="58" t="str">
        <f aca="false">IF('FINAL-SCORE'!AC173="","",'FINAL-SCORE'!AC173)</f>
        <v/>
      </c>
      <c r="M172" s="58" t="str">
        <f aca="false">IF('FINAL-SCORE'!AE173="","",'FINAL-SCORE'!AE173)</f>
        <v/>
      </c>
      <c r="N172" s="58" t="str">
        <f aca="false">IF('FINAL-SCORE'!AF173="","",'FINAL-SCORE'!AF173)</f>
        <v/>
      </c>
      <c r="O172" s="58" t="str">
        <f aca="false">IF('FINAL-SCORE'!AG173="","",'FINAL-SCORE'!AG173)</f>
        <v/>
      </c>
      <c r="P172" s="58" t="str">
        <f aca="false">IF('FINAL-SCORE'!AH173="","",'FINAL-SCORE'!AH173)</f>
        <v/>
      </c>
      <c r="Q172" s="58" t="str">
        <f aca="false">IF('FINAL-SCORE'!AI173="","",'FINAL-SCORE'!AI173+'FINAL-SCORE'!AD173)</f>
        <v/>
      </c>
      <c r="R172" s="59" t="str">
        <f aca="false">IF('FINAL-SCORE'!AJ173="","",'FINAL-SCORE'!AJ173)</f>
        <v/>
      </c>
      <c r="S172" s="60" t="str">
        <f aca="false">IF('FINAL-SCORE'!AK173="","",'FINAL-SCORE'!AK173)</f>
        <v/>
      </c>
      <c r="T172" s="60" t="str">
        <f aca="false">IF('FINAL-SCORE'!AL173="","",'FINAL-SCORE'!AL173)</f>
        <v/>
      </c>
      <c r="U172" s="60" t="str">
        <f aca="false">IF('FINAL-SCORE'!AM173="","",'FINAL-SCORE'!AM173)</f>
        <v/>
      </c>
      <c r="V172" s="61" t="str">
        <f aca="false">IF('FINAL-SCORE'!AN173="","",'FINAL-SCORE'!AN173)</f>
        <v/>
      </c>
      <c r="W172" s="62" t="str">
        <f aca="false">IF('FINAL-SCORE'!AO173="","",'FINAL-SCORE'!AO173)</f>
        <v/>
      </c>
    </row>
    <row r="173" customFormat="false" ht="12" hidden="false" customHeight="false" outlineLevel="0" collapsed="false">
      <c r="A173" s="1" t="str">
        <f aca="false">IF('FINAL-SCORE'!W174="","",'FINAL-SCORE'!W174)</f>
        <v/>
      </c>
      <c r="B173" s="1" t="str">
        <f aca="false">IF('FINAL-SCORE'!X174="","",'FINAL-SCORE'!X174)</f>
        <v/>
      </c>
      <c r="C173" s="37" t="str">
        <f aca="false">IF(B173="","",IF(VLOOKUP(B173,PLAYER!B:G,2,FALSE())="","",VLOOKUP(B173,PLAYER!B:G,2,FALSE())))</f>
        <v/>
      </c>
      <c r="D173" s="37" t="str">
        <f aca="false">IF(B173="","",IF(VLOOKUP(B173,PLAYER!B:G,3,FALSE())="","",VLOOKUP(B173,PLAYER!B:G,3,FALSE())))</f>
        <v/>
      </c>
      <c r="E173" s="37" t="str">
        <f aca="false">IF(B173="","",IF(VLOOKUP(B173,PLAYER!B:G,4,FALSE())="","",VLOOKUP(B173,PLAYER!B:G,4,FALSE())))</f>
        <v/>
      </c>
      <c r="F173" s="37" t="str">
        <f aca="false">IF(B173="","",IF(VLOOKUP(B173,PLAYER!B:G,5,FALSE())="","",VLOOKUP(B173,PLAYER!B:G,5,FALSE())))</f>
        <v/>
      </c>
      <c r="G173" s="37" t="str">
        <f aca="false">IF(B173="","",IF(VLOOKUP(B173,PLAYER!B:G,6,FALSE())="","",VLOOKUP(B173,PLAYER!B:G,6,FALSE())))</f>
        <v/>
      </c>
      <c r="H173" s="58" t="str">
        <f aca="false">IF('FINAL-SCORE'!Y174="","",'FINAL-SCORE'!Y174)</f>
        <v/>
      </c>
      <c r="I173" s="58" t="str">
        <f aca="false">IF('FINAL-SCORE'!Z174="","",'FINAL-SCORE'!Z174)</f>
        <v/>
      </c>
      <c r="J173" s="58" t="str">
        <f aca="false">IF('FINAL-SCORE'!AA174="","",'FINAL-SCORE'!AA174)</f>
        <v/>
      </c>
      <c r="K173" s="58" t="str">
        <f aca="false">IF('FINAL-SCORE'!AB174="","",'FINAL-SCORE'!AB174)</f>
        <v/>
      </c>
      <c r="L173" s="58" t="str">
        <f aca="false">IF('FINAL-SCORE'!AC174="","",'FINAL-SCORE'!AC174)</f>
        <v/>
      </c>
      <c r="M173" s="58" t="str">
        <f aca="false">IF('FINAL-SCORE'!AE174="","",'FINAL-SCORE'!AE174)</f>
        <v/>
      </c>
      <c r="N173" s="58" t="str">
        <f aca="false">IF('FINAL-SCORE'!AF174="","",'FINAL-SCORE'!AF174)</f>
        <v/>
      </c>
      <c r="O173" s="58" t="str">
        <f aca="false">IF('FINAL-SCORE'!AG174="","",'FINAL-SCORE'!AG174)</f>
        <v/>
      </c>
      <c r="P173" s="58" t="str">
        <f aca="false">IF('FINAL-SCORE'!AH174="","",'FINAL-SCORE'!AH174)</f>
        <v/>
      </c>
      <c r="Q173" s="58" t="str">
        <f aca="false">IF('FINAL-SCORE'!AI174="","",'FINAL-SCORE'!AI174+'FINAL-SCORE'!AD174)</f>
        <v/>
      </c>
      <c r="R173" s="59" t="str">
        <f aca="false">IF('FINAL-SCORE'!AJ174="","",'FINAL-SCORE'!AJ174)</f>
        <v/>
      </c>
      <c r="S173" s="60" t="str">
        <f aca="false">IF('FINAL-SCORE'!AK174="","",'FINAL-SCORE'!AK174)</f>
        <v/>
      </c>
      <c r="T173" s="60" t="str">
        <f aca="false">IF('FINAL-SCORE'!AL174="","",'FINAL-SCORE'!AL174)</f>
        <v/>
      </c>
      <c r="U173" s="60" t="str">
        <f aca="false">IF('FINAL-SCORE'!AM174="","",'FINAL-SCORE'!AM174)</f>
        <v/>
      </c>
      <c r="V173" s="61" t="str">
        <f aca="false">IF('FINAL-SCORE'!AN174="","",'FINAL-SCORE'!AN174)</f>
        <v/>
      </c>
      <c r="W173" s="62" t="str">
        <f aca="false">IF('FINAL-SCORE'!AO174="","",'FINAL-SCORE'!AO174)</f>
        <v/>
      </c>
    </row>
    <row r="174" customFormat="false" ht="12" hidden="false" customHeight="false" outlineLevel="0" collapsed="false">
      <c r="A174" s="1" t="str">
        <f aca="false">IF('FINAL-SCORE'!W175="","",'FINAL-SCORE'!W175)</f>
        <v/>
      </c>
      <c r="B174" s="1" t="str">
        <f aca="false">IF('FINAL-SCORE'!X175="","",'FINAL-SCORE'!X175)</f>
        <v/>
      </c>
      <c r="C174" s="37" t="str">
        <f aca="false">IF(B174="","",IF(VLOOKUP(B174,PLAYER!B:G,2,FALSE())="","",VLOOKUP(B174,PLAYER!B:G,2,FALSE())))</f>
        <v/>
      </c>
      <c r="D174" s="37" t="str">
        <f aca="false">IF(B174="","",IF(VLOOKUP(B174,PLAYER!B:G,3,FALSE())="","",VLOOKUP(B174,PLAYER!B:G,3,FALSE())))</f>
        <v/>
      </c>
      <c r="E174" s="37" t="str">
        <f aca="false">IF(B174="","",IF(VLOOKUP(B174,PLAYER!B:G,4,FALSE())="","",VLOOKUP(B174,PLAYER!B:G,4,FALSE())))</f>
        <v/>
      </c>
      <c r="F174" s="37" t="str">
        <f aca="false">IF(B174="","",IF(VLOOKUP(B174,PLAYER!B:G,5,FALSE())="","",VLOOKUP(B174,PLAYER!B:G,5,FALSE())))</f>
        <v/>
      </c>
      <c r="G174" s="37" t="str">
        <f aca="false">IF(B174="","",IF(VLOOKUP(B174,PLAYER!B:G,6,FALSE())="","",VLOOKUP(B174,PLAYER!B:G,6,FALSE())))</f>
        <v/>
      </c>
      <c r="H174" s="58" t="str">
        <f aca="false">IF('FINAL-SCORE'!Y175="","",'FINAL-SCORE'!Y175)</f>
        <v/>
      </c>
      <c r="I174" s="58" t="str">
        <f aca="false">IF('FINAL-SCORE'!Z175="","",'FINAL-SCORE'!Z175)</f>
        <v/>
      </c>
      <c r="J174" s="58" t="str">
        <f aca="false">IF('FINAL-SCORE'!AA175="","",'FINAL-SCORE'!AA175)</f>
        <v/>
      </c>
      <c r="K174" s="58" t="str">
        <f aca="false">IF('FINAL-SCORE'!AB175="","",'FINAL-SCORE'!AB175)</f>
        <v/>
      </c>
      <c r="L174" s="58" t="str">
        <f aca="false">IF('FINAL-SCORE'!AC175="","",'FINAL-SCORE'!AC175)</f>
        <v/>
      </c>
      <c r="M174" s="58" t="str">
        <f aca="false">IF('FINAL-SCORE'!AE175="","",'FINAL-SCORE'!AE175)</f>
        <v/>
      </c>
      <c r="N174" s="58" t="str">
        <f aca="false">IF('FINAL-SCORE'!AF175="","",'FINAL-SCORE'!AF175)</f>
        <v/>
      </c>
      <c r="O174" s="58" t="str">
        <f aca="false">IF('FINAL-SCORE'!AG175="","",'FINAL-SCORE'!AG175)</f>
        <v/>
      </c>
      <c r="P174" s="58" t="str">
        <f aca="false">IF('FINAL-SCORE'!AH175="","",'FINAL-SCORE'!AH175)</f>
        <v/>
      </c>
      <c r="Q174" s="58" t="str">
        <f aca="false">IF('FINAL-SCORE'!AI175="","",'FINAL-SCORE'!AI175+'FINAL-SCORE'!AD175)</f>
        <v/>
      </c>
      <c r="R174" s="59" t="str">
        <f aca="false">IF('FINAL-SCORE'!AJ175="","",'FINAL-SCORE'!AJ175)</f>
        <v/>
      </c>
      <c r="S174" s="60" t="str">
        <f aca="false">IF('FINAL-SCORE'!AK175="","",'FINAL-SCORE'!AK175)</f>
        <v/>
      </c>
      <c r="T174" s="60" t="str">
        <f aca="false">IF('FINAL-SCORE'!AL175="","",'FINAL-SCORE'!AL175)</f>
        <v/>
      </c>
      <c r="U174" s="60" t="str">
        <f aca="false">IF('FINAL-SCORE'!AM175="","",'FINAL-SCORE'!AM175)</f>
        <v/>
      </c>
      <c r="V174" s="61" t="str">
        <f aca="false">IF('FINAL-SCORE'!AN175="","",'FINAL-SCORE'!AN175)</f>
        <v/>
      </c>
      <c r="W174" s="62" t="str">
        <f aca="false">IF('FINAL-SCORE'!AO175="","",'FINAL-SCORE'!AO175)</f>
        <v/>
      </c>
    </row>
    <row r="175" customFormat="false" ht="12" hidden="false" customHeight="false" outlineLevel="0" collapsed="false">
      <c r="A175" s="1" t="str">
        <f aca="false">IF('FINAL-SCORE'!W176="","",'FINAL-SCORE'!W176)</f>
        <v/>
      </c>
      <c r="B175" s="1" t="str">
        <f aca="false">IF('FINAL-SCORE'!X176="","",'FINAL-SCORE'!X176)</f>
        <v/>
      </c>
      <c r="C175" s="37" t="str">
        <f aca="false">IF(B175="","",IF(VLOOKUP(B175,PLAYER!B:G,2,FALSE())="","",VLOOKUP(B175,PLAYER!B:G,2,FALSE())))</f>
        <v/>
      </c>
      <c r="D175" s="37" t="str">
        <f aca="false">IF(B175="","",IF(VLOOKUP(B175,PLAYER!B:G,3,FALSE())="","",VLOOKUP(B175,PLAYER!B:G,3,FALSE())))</f>
        <v/>
      </c>
      <c r="E175" s="37" t="str">
        <f aca="false">IF(B175="","",IF(VLOOKUP(B175,PLAYER!B:G,4,FALSE())="","",VLOOKUP(B175,PLAYER!B:G,4,FALSE())))</f>
        <v/>
      </c>
      <c r="F175" s="37" t="str">
        <f aca="false">IF(B175="","",IF(VLOOKUP(B175,PLAYER!B:G,5,FALSE())="","",VLOOKUP(B175,PLAYER!B:G,5,FALSE())))</f>
        <v/>
      </c>
      <c r="G175" s="37" t="str">
        <f aca="false">IF(B175="","",IF(VLOOKUP(B175,PLAYER!B:G,6,FALSE())="","",VLOOKUP(B175,PLAYER!B:G,6,FALSE())))</f>
        <v/>
      </c>
      <c r="H175" s="58" t="str">
        <f aca="false">IF('FINAL-SCORE'!Y176="","",'FINAL-SCORE'!Y176)</f>
        <v/>
      </c>
      <c r="I175" s="58" t="str">
        <f aca="false">IF('FINAL-SCORE'!Z176="","",'FINAL-SCORE'!Z176)</f>
        <v/>
      </c>
      <c r="J175" s="58" t="str">
        <f aca="false">IF('FINAL-SCORE'!AA176="","",'FINAL-SCORE'!AA176)</f>
        <v/>
      </c>
      <c r="K175" s="58" t="str">
        <f aca="false">IF('FINAL-SCORE'!AB176="","",'FINAL-SCORE'!AB176)</f>
        <v/>
      </c>
      <c r="L175" s="58" t="str">
        <f aca="false">IF('FINAL-SCORE'!AC176="","",'FINAL-SCORE'!AC176)</f>
        <v/>
      </c>
      <c r="M175" s="58" t="str">
        <f aca="false">IF('FINAL-SCORE'!AE176="","",'FINAL-SCORE'!AE176)</f>
        <v/>
      </c>
      <c r="N175" s="58" t="str">
        <f aca="false">IF('FINAL-SCORE'!AF176="","",'FINAL-SCORE'!AF176)</f>
        <v/>
      </c>
      <c r="O175" s="58" t="str">
        <f aca="false">IF('FINAL-SCORE'!AG176="","",'FINAL-SCORE'!AG176)</f>
        <v/>
      </c>
      <c r="P175" s="58" t="str">
        <f aca="false">IF('FINAL-SCORE'!AH176="","",'FINAL-SCORE'!AH176)</f>
        <v/>
      </c>
      <c r="Q175" s="58" t="str">
        <f aca="false">IF('FINAL-SCORE'!AI176="","",'FINAL-SCORE'!AI176+'FINAL-SCORE'!AD176)</f>
        <v/>
      </c>
      <c r="R175" s="59" t="str">
        <f aca="false">IF('FINAL-SCORE'!AJ176="","",'FINAL-SCORE'!AJ176)</f>
        <v/>
      </c>
      <c r="S175" s="60" t="str">
        <f aca="false">IF('FINAL-SCORE'!AK176="","",'FINAL-SCORE'!AK176)</f>
        <v/>
      </c>
      <c r="T175" s="60" t="str">
        <f aca="false">IF('FINAL-SCORE'!AL176="","",'FINAL-SCORE'!AL176)</f>
        <v/>
      </c>
      <c r="U175" s="60" t="str">
        <f aca="false">IF('FINAL-SCORE'!AM176="","",'FINAL-SCORE'!AM176)</f>
        <v/>
      </c>
      <c r="V175" s="61" t="str">
        <f aca="false">IF('FINAL-SCORE'!AN176="","",'FINAL-SCORE'!AN176)</f>
        <v/>
      </c>
      <c r="W175" s="62" t="str">
        <f aca="false">IF('FINAL-SCORE'!AO176="","",'FINAL-SCORE'!AO176)</f>
        <v/>
      </c>
    </row>
    <row r="176" customFormat="false" ht="12" hidden="false" customHeight="false" outlineLevel="0" collapsed="false">
      <c r="A176" s="1" t="str">
        <f aca="false">IF('FINAL-SCORE'!W177="","",'FINAL-SCORE'!W177)</f>
        <v/>
      </c>
      <c r="B176" s="1" t="str">
        <f aca="false">IF('FINAL-SCORE'!X177="","",'FINAL-SCORE'!X177)</f>
        <v/>
      </c>
      <c r="C176" s="37" t="str">
        <f aca="false">IF(B176="","",IF(VLOOKUP(B176,PLAYER!B:G,2,FALSE())="","",VLOOKUP(B176,PLAYER!B:G,2,FALSE())))</f>
        <v/>
      </c>
      <c r="D176" s="37" t="str">
        <f aca="false">IF(B176="","",IF(VLOOKUP(B176,PLAYER!B:G,3,FALSE())="","",VLOOKUP(B176,PLAYER!B:G,3,FALSE())))</f>
        <v/>
      </c>
      <c r="E176" s="37" t="str">
        <f aca="false">IF(B176="","",IF(VLOOKUP(B176,PLAYER!B:G,4,FALSE())="","",VLOOKUP(B176,PLAYER!B:G,4,FALSE())))</f>
        <v/>
      </c>
      <c r="F176" s="37" t="str">
        <f aca="false">IF(B176="","",IF(VLOOKUP(B176,PLAYER!B:G,5,FALSE())="","",VLOOKUP(B176,PLAYER!B:G,5,FALSE())))</f>
        <v/>
      </c>
      <c r="G176" s="37" t="str">
        <f aca="false">IF(B176="","",IF(VLOOKUP(B176,PLAYER!B:G,6,FALSE())="","",VLOOKUP(B176,PLAYER!B:G,6,FALSE())))</f>
        <v/>
      </c>
      <c r="H176" s="58" t="str">
        <f aca="false">IF('FINAL-SCORE'!Y177="","",'FINAL-SCORE'!Y177)</f>
        <v/>
      </c>
      <c r="I176" s="58" t="str">
        <f aca="false">IF('FINAL-SCORE'!Z177="","",'FINAL-SCORE'!Z177)</f>
        <v/>
      </c>
      <c r="J176" s="58" t="str">
        <f aca="false">IF('FINAL-SCORE'!AA177="","",'FINAL-SCORE'!AA177)</f>
        <v/>
      </c>
      <c r="K176" s="58" t="str">
        <f aca="false">IF('FINAL-SCORE'!AB177="","",'FINAL-SCORE'!AB177)</f>
        <v/>
      </c>
      <c r="L176" s="58" t="str">
        <f aca="false">IF('FINAL-SCORE'!AC177="","",'FINAL-SCORE'!AC177)</f>
        <v/>
      </c>
      <c r="M176" s="58" t="str">
        <f aca="false">IF('FINAL-SCORE'!AE177="","",'FINAL-SCORE'!AE177)</f>
        <v/>
      </c>
      <c r="N176" s="58" t="str">
        <f aca="false">IF('FINAL-SCORE'!AF177="","",'FINAL-SCORE'!AF177)</f>
        <v/>
      </c>
      <c r="O176" s="58" t="str">
        <f aca="false">IF('FINAL-SCORE'!AG177="","",'FINAL-SCORE'!AG177)</f>
        <v/>
      </c>
      <c r="P176" s="58" t="str">
        <f aca="false">IF('FINAL-SCORE'!AH177="","",'FINAL-SCORE'!AH177)</f>
        <v/>
      </c>
      <c r="Q176" s="58" t="str">
        <f aca="false">IF('FINAL-SCORE'!AI177="","",'FINAL-SCORE'!AI177+'FINAL-SCORE'!AD177)</f>
        <v/>
      </c>
      <c r="R176" s="59" t="str">
        <f aca="false">IF('FINAL-SCORE'!AJ177="","",'FINAL-SCORE'!AJ177)</f>
        <v/>
      </c>
      <c r="S176" s="60" t="str">
        <f aca="false">IF('FINAL-SCORE'!AK177="","",'FINAL-SCORE'!AK177)</f>
        <v/>
      </c>
      <c r="T176" s="60" t="str">
        <f aca="false">IF('FINAL-SCORE'!AL177="","",'FINAL-SCORE'!AL177)</f>
        <v/>
      </c>
      <c r="U176" s="60" t="str">
        <f aca="false">IF('FINAL-SCORE'!AM177="","",'FINAL-SCORE'!AM177)</f>
        <v/>
      </c>
      <c r="V176" s="61" t="str">
        <f aca="false">IF('FINAL-SCORE'!AN177="","",'FINAL-SCORE'!AN177)</f>
        <v/>
      </c>
      <c r="W176" s="62" t="str">
        <f aca="false">IF('FINAL-SCORE'!AO177="","",'FINAL-SCORE'!AO177)</f>
        <v/>
      </c>
    </row>
    <row r="177" customFormat="false" ht="12" hidden="false" customHeight="false" outlineLevel="0" collapsed="false">
      <c r="A177" s="1" t="str">
        <f aca="false">IF('FINAL-SCORE'!W178="","",'FINAL-SCORE'!W178)</f>
        <v/>
      </c>
      <c r="B177" s="1" t="str">
        <f aca="false">IF('FINAL-SCORE'!X178="","",'FINAL-SCORE'!X178)</f>
        <v/>
      </c>
      <c r="C177" s="37" t="str">
        <f aca="false">IF(B177="","",IF(VLOOKUP(B177,PLAYER!B:G,2,FALSE())="","",VLOOKUP(B177,PLAYER!B:G,2,FALSE())))</f>
        <v/>
      </c>
      <c r="D177" s="37" t="str">
        <f aca="false">IF(B177="","",IF(VLOOKUP(B177,PLAYER!B:G,3,FALSE())="","",VLOOKUP(B177,PLAYER!B:G,3,FALSE())))</f>
        <v/>
      </c>
      <c r="E177" s="37" t="str">
        <f aca="false">IF(B177="","",IF(VLOOKUP(B177,PLAYER!B:G,4,FALSE())="","",VLOOKUP(B177,PLAYER!B:G,4,FALSE())))</f>
        <v/>
      </c>
      <c r="F177" s="37" t="str">
        <f aca="false">IF(B177="","",IF(VLOOKUP(B177,PLAYER!B:G,5,FALSE())="","",VLOOKUP(B177,PLAYER!B:G,5,FALSE())))</f>
        <v/>
      </c>
      <c r="G177" s="37" t="str">
        <f aca="false">IF(B177="","",IF(VLOOKUP(B177,PLAYER!B:G,6,FALSE())="","",VLOOKUP(B177,PLAYER!B:G,6,FALSE())))</f>
        <v/>
      </c>
      <c r="H177" s="58" t="str">
        <f aca="false">IF('FINAL-SCORE'!Y178="","",'FINAL-SCORE'!Y178)</f>
        <v/>
      </c>
      <c r="I177" s="58" t="str">
        <f aca="false">IF('FINAL-SCORE'!Z178="","",'FINAL-SCORE'!Z178)</f>
        <v/>
      </c>
      <c r="J177" s="58" t="str">
        <f aca="false">IF('FINAL-SCORE'!AA178="","",'FINAL-SCORE'!AA178)</f>
        <v/>
      </c>
      <c r="K177" s="58" t="str">
        <f aca="false">IF('FINAL-SCORE'!AB178="","",'FINAL-SCORE'!AB178)</f>
        <v/>
      </c>
      <c r="L177" s="58" t="str">
        <f aca="false">IF('FINAL-SCORE'!AC178="","",'FINAL-SCORE'!AC178)</f>
        <v/>
      </c>
      <c r="M177" s="58" t="str">
        <f aca="false">IF('FINAL-SCORE'!AE178="","",'FINAL-SCORE'!AE178)</f>
        <v/>
      </c>
      <c r="N177" s="58" t="str">
        <f aca="false">IF('FINAL-SCORE'!AF178="","",'FINAL-SCORE'!AF178)</f>
        <v/>
      </c>
      <c r="O177" s="58" t="str">
        <f aca="false">IF('FINAL-SCORE'!AG178="","",'FINAL-SCORE'!AG178)</f>
        <v/>
      </c>
      <c r="P177" s="58" t="str">
        <f aca="false">IF('FINAL-SCORE'!AH178="","",'FINAL-SCORE'!AH178)</f>
        <v/>
      </c>
      <c r="Q177" s="58" t="str">
        <f aca="false">IF('FINAL-SCORE'!AI178="","",'FINAL-SCORE'!AI178+'FINAL-SCORE'!AD178)</f>
        <v/>
      </c>
      <c r="R177" s="59" t="str">
        <f aca="false">IF('FINAL-SCORE'!AJ178="","",'FINAL-SCORE'!AJ178)</f>
        <v/>
      </c>
      <c r="S177" s="60" t="str">
        <f aca="false">IF('FINAL-SCORE'!AK178="","",'FINAL-SCORE'!AK178)</f>
        <v/>
      </c>
      <c r="T177" s="60" t="str">
        <f aca="false">IF('FINAL-SCORE'!AL178="","",'FINAL-SCORE'!AL178)</f>
        <v/>
      </c>
      <c r="U177" s="60" t="str">
        <f aca="false">IF('FINAL-SCORE'!AM178="","",'FINAL-SCORE'!AM178)</f>
        <v/>
      </c>
      <c r="V177" s="61" t="str">
        <f aca="false">IF('FINAL-SCORE'!AN178="","",'FINAL-SCORE'!AN178)</f>
        <v/>
      </c>
      <c r="W177" s="62" t="str">
        <f aca="false">IF('FINAL-SCORE'!AO178="","",'FINAL-SCORE'!AO178)</f>
        <v/>
      </c>
    </row>
    <row r="178" customFormat="false" ht="12" hidden="false" customHeight="false" outlineLevel="0" collapsed="false">
      <c r="A178" s="1" t="str">
        <f aca="false">IF('FINAL-SCORE'!W179="","",'FINAL-SCORE'!W179)</f>
        <v/>
      </c>
      <c r="B178" s="1" t="str">
        <f aca="false">IF('FINAL-SCORE'!X179="","",'FINAL-SCORE'!X179)</f>
        <v/>
      </c>
      <c r="C178" s="37" t="str">
        <f aca="false">IF(B178="","",IF(VLOOKUP(B178,PLAYER!B:G,2,FALSE())="","",VLOOKUP(B178,PLAYER!B:G,2,FALSE())))</f>
        <v/>
      </c>
      <c r="D178" s="37" t="str">
        <f aca="false">IF(B178="","",IF(VLOOKUP(B178,PLAYER!B:G,3,FALSE())="","",VLOOKUP(B178,PLAYER!B:G,3,FALSE())))</f>
        <v/>
      </c>
      <c r="E178" s="37" t="str">
        <f aca="false">IF(B178="","",IF(VLOOKUP(B178,PLAYER!B:G,4,FALSE())="","",VLOOKUP(B178,PLAYER!B:G,4,FALSE())))</f>
        <v/>
      </c>
      <c r="F178" s="37" t="str">
        <f aca="false">IF(B178="","",IF(VLOOKUP(B178,PLAYER!B:G,5,FALSE())="","",VLOOKUP(B178,PLAYER!B:G,5,FALSE())))</f>
        <v/>
      </c>
      <c r="G178" s="37" t="str">
        <f aca="false">IF(B178="","",IF(VLOOKUP(B178,PLAYER!B:G,6,FALSE())="","",VLOOKUP(B178,PLAYER!B:G,6,FALSE())))</f>
        <v/>
      </c>
      <c r="H178" s="58" t="str">
        <f aca="false">IF('FINAL-SCORE'!Y179="","",'FINAL-SCORE'!Y179)</f>
        <v/>
      </c>
      <c r="I178" s="58" t="str">
        <f aca="false">IF('FINAL-SCORE'!Z179="","",'FINAL-SCORE'!Z179)</f>
        <v/>
      </c>
      <c r="J178" s="58" t="str">
        <f aca="false">IF('FINAL-SCORE'!AA179="","",'FINAL-SCORE'!AA179)</f>
        <v/>
      </c>
      <c r="K178" s="58" t="str">
        <f aca="false">IF('FINAL-SCORE'!AB179="","",'FINAL-SCORE'!AB179)</f>
        <v/>
      </c>
      <c r="L178" s="58" t="str">
        <f aca="false">IF('FINAL-SCORE'!AC179="","",'FINAL-SCORE'!AC179)</f>
        <v/>
      </c>
      <c r="M178" s="58" t="str">
        <f aca="false">IF('FINAL-SCORE'!AE179="","",'FINAL-SCORE'!AE179)</f>
        <v/>
      </c>
      <c r="N178" s="58" t="str">
        <f aca="false">IF('FINAL-SCORE'!AF179="","",'FINAL-SCORE'!AF179)</f>
        <v/>
      </c>
      <c r="O178" s="58" t="str">
        <f aca="false">IF('FINAL-SCORE'!AG179="","",'FINAL-SCORE'!AG179)</f>
        <v/>
      </c>
      <c r="P178" s="58" t="str">
        <f aca="false">IF('FINAL-SCORE'!AH179="","",'FINAL-SCORE'!AH179)</f>
        <v/>
      </c>
      <c r="Q178" s="58" t="str">
        <f aca="false">IF('FINAL-SCORE'!AI179="","",'FINAL-SCORE'!AI179+'FINAL-SCORE'!AD179)</f>
        <v/>
      </c>
      <c r="R178" s="59" t="str">
        <f aca="false">IF('FINAL-SCORE'!AJ179="","",'FINAL-SCORE'!AJ179)</f>
        <v/>
      </c>
      <c r="S178" s="60" t="str">
        <f aca="false">IF('FINAL-SCORE'!AK179="","",'FINAL-SCORE'!AK179)</f>
        <v/>
      </c>
      <c r="T178" s="60" t="str">
        <f aca="false">IF('FINAL-SCORE'!AL179="","",'FINAL-SCORE'!AL179)</f>
        <v/>
      </c>
      <c r="U178" s="60" t="str">
        <f aca="false">IF('FINAL-SCORE'!AM179="","",'FINAL-SCORE'!AM179)</f>
        <v/>
      </c>
      <c r="V178" s="61" t="str">
        <f aca="false">IF('FINAL-SCORE'!AN179="","",'FINAL-SCORE'!AN179)</f>
        <v/>
      </c>
      <c r="W178" s="62" t="str">
        <f aca="false">IF('FINAL-SCORE'!AO179="","",'FINAL-SCORE'!AO179)</f>
        <v/>
      </c>
    </row>
    <row r="179" customFormat="false" ht="12" hidden="false" customHeight="false" outlineLevel="0" collapsed="false">
      <c r="A179" s="1" t="str">
        <f aca="false">IF('FINAL-SCORE'!W180="","",'FINAL-SCORE'!W180)</f>
        <v/>
      </c>
      <c r="B179" s="1" t="str">
        <f aca="false">IF('FINAL-SCORE'!X180="","",'FINAL-SCORE'!X180)</f>
        <v/>
      </c>
      <c r="C179" s="37" t="str">
        <f aca="false">IF(B179="","",IF(VLOOKUP(B179,PLAYER!B:G,2,FALSE())="","",VLOOKUP(B179,PLAYER!B:G,2,FALSE())))</f>
        <v/>
      </c>
      <c r="D179" s="37" t="str">
        <f aca="false">IF(B179="","",IF(VLOOKUP(B179,PLAYER!B:G,3,FALSE())="","",VLOOKUP(B179,PLAYER!B:G,3,FALSE())))</f>
        <v/>
      </c>
      <c r="E179" s="37" t="str">
        <f aca="false">IF(B179="","",IF(VLOOKUP(B179,PLAYER!B:G,4,FALSE())="","",VLOOKUP(B179,PLAYER!B:G,4,FALSE())))</f>
        <v/>
      </c>
      <c r="F179" s="37" t="str">
        <f aca="false">IF(B179="","",IF(VLOOKUP(B179,PLAYER!B:G,5,FALSE())="","",VLOOKUP(B179,PLAYER!B:G,5,FALSE())))</f>
        <v/>
      </c>
      <c r="G179" s="37" t="str">
        <f aca="false">IF(B179="","",IF(VLOOKUP(B179,PLAYER!B:G,6,FALSE())="","",VLOOKUP(B179,PLAYER!B:G,6,FALSE())))</f>
        <v/>
      </c>
      <c r="H179" s="58" t="str">
        <f aca="false">IF('FINAL-SCORE'!Y180="","",'FINAL-SCORE'!Y180)</f>
        <v/>
      </c>
      <c r="I179" s="58" t="str">
        <f aca="false">IF('FINAL-SCORE'!Z180="","",'FINAL-SCORE'!Z180)</f>
        <v/>
      </c>
      <c r="J179" s="58" t="str">
        <f aca="false">IF('FINAL-SCORE'!AA180="","",'FINAL-SCORE'!AA180)</f>
        <v/>
      </c>
      <c r="K179" s="58" t="str">
        <f aca="false">IF('FINAL-SCORE'!AB180="","",'FINAL-SCORE'!AB180)</f>
        <v/>
      </c>
      <c r="L179" s="58" t="str">
        <f aca="false">IF('FINAL-SCORE'!AC180="","",'FINAL-SCORE'!AC180)</f>
        <v/>
      </c>
      <c r="M179" s="58" t="str">
        <f aca="false">IF('FINAL-SCORE'!AE180="","",'FINAL-SCORE'!AE180)</f>
        <v/>
      </c>
      <c r="N179" s="58" t="str">
        <f aca="false">IF('FINAL-SCORE'!AF180="","",'FINAL-SCORE'!AF180)</f>
        <v/>
      </c>
      <c r="O179" s="58" t="str">
        <f aca="false">IF('FINAL-SCORE'!AG180="","",'FINAL-SCORE'!AG180)</f>
        <v/>
      </c>
      <c r="P179" s="58" t="str">
        <f aca="false">IF('FINAL-SCORE'!AH180="","",'FINAL-SCORE'!AH180)</f>
        <v/>
      </c>
      <c r="Q179" s="58" t="str">
        <f aca="false">IF('FINAL-SCORE'!AI180="","",'FINAL-SCORE'!AI180+'FINAL-SCORE'!AD180)</f>
        <v/>
      </c>
      <c r="R179" s="59" t="str">
        <f aca="false">IF('FINAL-SCORE'!AJ180="","",'FINAL-SCORE'!AJ180)</f>
        <v/>
      </c>
      <c r="S179" s="60" t="str">
        <f aca="false">IF('FINAL-SCORE'!AK180="","",'FINAL-SCORE'!AK180)</f>
        <v/>
      </c>
      <c r="T179" s="60" t="str">
        <f aca="false">IF('FINAL-SCORE'!AL180="","",'FINAL-SCORE'!AL180)</f>
        <v/>
      </c>
      <c r="U179" s="60" t="str">
        <f aca="false">IF('FINAL-SCORE'!AM180="","",'FINAL-SCORE'!AM180)</f>
        <v/>
      </c>
      <c r="V179" s="61" t="str">
        <f aca="false">IF('FINAL-SCORE'!AN180="","",'FINAL-SCORE'!AN180)</f>
        <v/>
      </c>
      <c r="W179" s="62" t="str">
        <f aca="false">IF('FINAL-SCORE'!AO180="","",'FINAL-SCORE'!AO180)</f>
        <v/>
      </c>
    </row>
    <row r="180" customFormat="false" ht="12" hidden="false" customHeight="false" outlineLevel="0" collapsed="false">
      <c r="A180" s="1" t="str">
        <f aca="false">IF('FINAL-SCORE'!W181="","",'FINAL-SCORE'!W181)</f>
        <v/>
      </c>
      <c r="B180" s="1" t="str">
        <f aca="false">IF('FINAL-SCORE'!X181="","",'FINAL-SCORE'!X181)</f>
        <v/>
      </c>
      <c r="C180" s="37" t="str">
        <f aca="false">IF(B180="","",IF(VLOOKUP(B180,PLAYER!B:G,2,FALSE())="","",VLOOKUP(B180,PLAYER!B:G,2,FALSE())))</f>
        <v/>
      </c>
      <c r="D180" s="37" t="str">
        <f aca="false">IF(B180="","",IF(VLOOKUP(B180,PLAYER!B:G,3,FALSE())="","",VLOOKUP(B180,PLAYER!B:G,3,FALSE())))</f>
        <v/>
      </c>
      <c r="E180" s="37" t="str">
        <f aca="false">IF(B180="","",IF(VLOOKUP(B180,PLAYER!B:G,4,FALSE())="","",VLOOKUP(B180,PLAYER!B:G,4,FALSE())))</f>
        <v/>
      </c>
      <c r="F180" s="37" t="str">
        <f aca="false">IF(B180="","",IF(VLOOKUP(B180,PLAYER!B:G,5,FALSE())="","",VLOOKUP(B180,PLAYER!B:G,5,FALSE())))</f>
        <v/>
      </c>
      <c r="G180" s="37" t="str">
        <f aca="false">IF(B180="","",IF(VLOOKUP(B180,PLAYER!B:G,6,FALSE())="","",VLOOKUP(B180,PLAYER!B:G,6,FALSE())))</f>
        <v/>
      </c>
      <c r="H180" s="58" t="str">
        <f aca="false">IF('FINAL-SCORE'!Y181="","",'FINAL-SCORE'!Y181)</f>
        <v/>
      </c>
      <c r="I180" s="58" t="str">
        <f aca="false">IF('FINAL-SCORE'!Z181="","",'FINAL-SCORE'!Z181)</f>
        <v/>
      </c>
      <c r="J180" s="58" t="str">
        <f aca="false">IF('FINAL-SCORE'!AA181="","",'FINAL-SCORE'!AA181)</f>
        <v/>
      </c>
      <c r="K180" s="58" t="str">
        <f aca="false">IF('FINAL-SCORE'!AB181="","",'FINAL-SCORE'!AB181)</f>
        <v/>
      </c>
      <c r="L180" s="58" t="str">
        <f aca="false">IF('FINAL-SCORE'!AC181="","",'FINAL-SCORE'!AC181)</f>
        <v/>
      </c>
      <c r="M180" s="58" t="str">
        <f aca="false">IF('FINAL-SCORE'!AE181="","",'FINAL-SCORE'!AE181)</f>
        <v/>
      </c>
      <c r="N180" s="58" t="str">
        <f aca="false">IF('FINAL-SCORE'!AF181="","",'FINAL-SCORE'!AF181)</f>
        <v/>
      </c>
      <c r="O180" s="58" t="str">
        <f aca="false">IF('FINAL-SCORE'!AG181="","",'FINAL-SCORE'!AG181)</f>
        <v/>
      </c>
      <c r="P180" s="58" t="str">
        <f aca="false">IF('FINAL-SCORE'!AH181="","",'FINAL-SCORE'!AH181)</f>
        <v/>
      </c>
      <c r="Q180" s="58" t="str">
        <f aca="false">IF('FINAL-SCORE'!AI181="","",'FINAL-SCORE'!AI181+'FINAL-SCORE'!AD181)</f>
        <v/>
      </c>
      <c r="R180" s="59" t="str">
        <f aca="false">IF('FINAL-SCORE'!AJ181="","",'FINAL-SCORE'!AJ181)</f>
        <v/>
      </c>
      <c r="S180" s="60" t="str">
        <f aca="false">IF('FINAL-SCORE'!AK181="","",'FINAL-SCORE'!AK181)</f>
        <v/>
      </c>
      <c r="T180" s="60" t="str">
        <f aca="false">IF('FINAL-SCORE'!AL181="","",'FINAL-SCORE'!AL181)</f>
        <v/>
      </c>
      <c r="U180" s="60" t="str">
        <f aca="false">IF('FINAL-SCORE'!AM181="","",'FINAL-SCORE'!AM181)</f>
        <v/>
      </c>
      <c r="V180" s="61" t="str">
        <f aca="false">IF('FINAL-SCORE'!AN181="","",'FINAL-SCORE'!AN181)</f>
        <v/>
      </c>
      <c r="W180" s="62" t="str">
        <f aca="false">IF('FINAL-SCORE'!AO181="","",'FINAL-SCORE'!AO181)</f>
        <v/>
      </c>
    </row>
    <row r="181" customFormat="false" ht="12" hidden="false" customHeight="false" outlineLevel="0" collapsed="false">
      <c r="A181" s="1" t="str">
        <f aca="false">IF('FINAL-SCORE'!W182="","",'FINAL-SCORE'!W182)</f>
        <v/>
      </c>
      <c r="B181" s="1" t="str">
        <f aca="false">IF('FINAL-SCORE'!X182="","",'FINAL-SCORE'!X182)</f>
        <v/>
      </c>
      <c r="C181" s="37" t="str">
        <f aca="false">IF(B181="","",IF(VLOOKUP(B181,PLAYER!B:G,2,FALSE())="","",VLOOKUP(B181,PLAYER!B:G,2,FALSE())))</f>
        <v/>
      </c>
      <c r="D181" s="37" t="str">
        <f aca="false">IF(B181="","",IF(VLOOKUP(B181,PLAYER!B:G,3,FALSE())="","",VLOOKUP(B181,PLAYER!B:G,3,FALSE())))</f>
        <v/>
      </c>
      <c r="E181" s="37" t="str">
        <f aca="false">IF(B181="","",IF(VLOOKUP(B181,PLAYER!B:G,4,FALSE())="","",VLOOKUP(B181,PLAYER!B:G,4,FALSE())))</f>
        <v/>
      </c>
      <c r="F181" s="37" t="str">
        <f aca="false">IF(B181="","",IF(VLOOKUP(B181,PLAYER!B:G,5,FALSE())="","",VLOOKUP(B181,PLAYER!B:G,5,FALSE())))</f>
        <v/>
      </c>
      <c r="G181" s="37" t="str">
        <f aca="false">IF(B181="","",IF(VLOOKUP(B181,PLAYER!B:G,6,FALSE())="","",VLOOKUP(B181,PLAYER!B:G,6,FALSE())))</f>
        <v/>
      </c>
      <c r="H181" s="58" t="str">
        <f aca="false">IF('FINAL-SCORE'!Y182="","",'FINAL-SCORE'!Y182)</f>
        <v/>
      </c>
      <c r="I181" s="58" t="str">
        <f aca="false">IF('FINAL-SCORE'!Z182="","",'FINAL-SCORE'!Z182)</f>
        <v/>
      </c>
      <c r="J181" s="58" t="str">
        <f aca="false">IF('FINAL-SCORE'!AA182="","",'FINAL-SCORE'!AA182)</f>
        <v/>
      </c>
      <c r="K181" s="58" t="str">
        <f aca="false">IF('FINAL-SCORE'!AB182="","",'FINAL-SCORE'!AB182)</f>
        <v/>
      </c>
      <c r="L181" s="58" t="str">
        <f aca="false">IF('FINAL-SCORE'!AC182="","",'FINAL-SCORE'!AC182)</f>
        <v/>
      </c>
      <c r="M181" s="58" t="str">
        <f aca="false">IF('FINAL-SCORE'!AE182="","",'FINAL-SCORE'!AE182)</f>
        <v/>
      </c>
      <c r="N181" s="58" t="str">
        <f aca="false">IF('FINAL-SCORE'!AF182="","",'FINAL-SCORE'!AF182)</f>
        <v/>
      </c>
      <c r="O181" s="58" t="str">
        <f aca="false">IF('FINAL-SCORE'!AG182="","",'FINAL-SCORE'!AG182)</f>
        <v/>
      </c>
      <c r="P181" s="58" t="str">
        <f aca="false">IF('FINAL-SCORE'!AH182="","",'FINAL-SCORE'!AH182)</f>
        <v/>
      </c>
      <c r="Q181" s="58" t="str">
        <f aca="false">IF('FINAL-SCORE'!AI182="","",'FINAL-SCORE'!AI182+'FINAL-SCORE'!AD182)</f>
        <v/>
      </c>
      <c r="R181" s="59" t="str">
        <f aca="false">IF('FINAL-SCORE'!AJ182="","",'FINAL-SCORE'!AJ182)</f>
        <v/>
      </c>
      <c r="S181" s="60" t="str">
        <f aca="false">IF('FINAL-SCORE'!AK182="","",'FINAL-SCORE'!AK182)</f>
        <v/>
      </c>
      <c r="T181" s="60" t="str">
        <f aca="false">IF('FINAL-SCORE'!AL182="","",'FINAL-SCORE'!AL182)</f>
        <v/>
      </c>
      <c r="U181" s="60" t="str">
        <f aca="false">IF('FINAL-SCORE'!AM182="","",'FINAL-SCORE'!AM182)</f>
        <v/>
      </c>
      <c r="V181" s="61" t="str">
        <f aca="false">IF('FINAL-SCORE'!AN182="","",'FINAL-SCORE'!AN182)</f>
        <v/>
      </c>
      <c r="W181" s="62" t="str">
        <f aca="false">IF('FINAL-SCORE'!AO182="","",'FINAL-SCORE'!AO182)</f>
        <v/>
      </c>
    </row>
    <row r="182" customFormat="false" ht="12" hidden="false" customHeight="false" outlineLevel="0" collapsed="false">
      <c r="A182" s="1" t="str">
        <f aca="false">IF('FINAL-SCORE'!W183="","",'FINAL-SCORE'!W183)</f>
        <v/>
      </c>
      <c r="B182" s="1" t="str">
        <f aca="false">IF('FINAL-SCORE'!X183="","",'FINAL-SCORE'!X183)</f>
        <v/>
      </c>
      <c r="C182" s="37" t="str">
        <f aca="false">IF(B182="","",IF(VLOOKUP(B182,PLAYER!B:G,2,FALSE())="","",VLOOKUP(B182,PLAYER!B:G,2,FALSE())))</f>
        <v/>
      </c>
      <c r="D182" s="37" t="str">
        <f aca="false">IF(B182="","",IF(VLOOKUP(B182,PLAYER!B:G,3,FALSE())="","",VLOOKUP(B182,PLAYER!B:G,3,FALSE())))</f>
        <v/>
      </c>
      <c r="E182" s="37" t="str">
        <f aca="false">IF(B182="","",IF(VLOOKUP(B182,PLAYER!B:G,4,FALSE())="","",VLOOKUP(B182,PLAYER!B:G,4,FALSE())))</f>
        <v/>
      </c>
      <c r="F182" s="37" t="str">
        <f aca="false">IF(B182="","",IF(VLOOKUP(B182,PLAYER!B:G,5,FALSE())="","",VLOOKUP(B182,PLAYER!B:G,5,FALSE())))</f>
        <v/>
      </c>
      <c r="G182" s="37" t="str">
        <f aca="false">IF(B182="","",IF(VLOOKUP(B182,PLAYER!B:G,6,FALSE())="","",VLOOKUP(B182,PLAYER!B:G,6,FALSE())))</f>
        <v/>
      </c>
      <c r="H182" s="58" t="str">
        <f aca="false">IF('FINAL-SCORE'!Y183="","",'FINAL-SCORE'!Y183)</f>
        <v/>
      </c>
      <c r="I182" s="58" t="str">
        <f aca="false">IF('FINAL-SCORE'!Z183="","",'FINAL-SCORE'!Z183)</f>
        <v/>
      </c>
      <c r="J182" s="58" t="str">
        <f aca="false">IF('FINAL-SCORE'!AA183="","",'FINAL-SCORE'!AA183)</f>
        <v/>
      </c>
      <c r="K182" s="58" t="str">
        <f aca="false">IF('FINAL-SCORE'!AB183="","",'FINAL-SCORE'!AB183)</f>
        <v/>
      </c>
      <c r="L182" s="58" t="str">
        <f aca="false">IF('FINAL-SCORE'!AC183="","",'FINAL-SCORE'!AC183)</f>
        <v/>
      </c>
      <c r="M182" s="58" t="str">
        <f aca="false">IF('FINAL-SCORE'!AE183="","",'FINAL-SCORE'!AE183)</f>
        <v/>
      </c>
      <c r="N182" s="58" t="str">
        <f aca="false">IF('FINAL-SCORE'!AF183="","",'FINAL-SCORE'!AF183)</f>
        <v/>
      </c>
      <c r="O182" s="58" t="str">
        <f aca="false">IF('FINAL-SCORE'!AG183="","",'FINAL-SCORE'!AG183)</f>
        <v/>
      </c>
      <c r="P182" s="58" t="str">
        <f aca="false">IF('FINAL-SCORE'!AH183="","",'FINAL-SCORE'!AH183)</f>
        <v/>
      </c>
      <c r="Q182" s="58" t="str">
        <f aca="false">IF('FINAL-SCORE'!AI183="","",'FINAL-SCORE'!AI183+'FINAL-SCORE'!AD183)</f>
        <v/>
      </c>
      <c r="R182" s="59" t="str">
        <f aca="false">IF('FINAL-SCORE'!AJ183="","",'FINAL-SCORE'!AJ183)</f>
        <v/>
      </c>
      <c r="S182" s="60" t="str">
        <f aca="false">IF('FINAL-SCORE'!AK183="","",'FINAL-SCORE'!AK183)</f>
        <v/>
      </c>
      <c r="T182" s="60" t="str">
        <f aca="false">IF('FINAL-SCORE'!AL183="","",'FINAL-SCORE'!AL183)</f>
        <v/>
      </c>
      <c r="U182" s="60" t="str">
        <f aca="false">IF('FINAL-SCORE'!AM183="","",'FINAL-SCORE'!AM183)</f>
        <v/>
      </c>
      <c r="V182" s="61" t="str">
        <f aca="false">IF('FINAL-SCORE'!AN183="","",'FINAL-SCORE'!AN183)</f>
        <v/>
      </c>
      <c r="W182" s="62" t="str">
        <f aca="false">IF('FINAL-SCORE'!AO183="","",'FINAL-SCORE'!AO183)</f>
        <v/>
      </c>
    </row>
    <row r="183" customFormat="false" ht="12" hidden="false" customHeight="false" outlineLevel="0" collapsed="false">
      <c r="A183" s="1" t="str">
        <f aca="false">IF('FINAL-SCORE'!W184="","",'FINAL-SCORE'!W184)</f>
        <v/>
      </c>
      <c r="B183" s="1" t="str">
        <f aca="false">IF('FINAL-SCORE'!X184="","",'FINAL-SCORE'!X184)</f>
        <v/>
      </c>
      <c r="C183" s="37" t="str">
        <f aca="false">IF(B183="","",IF(VLOOKUP(B183,PLAYER!B:G,2,FALSE())="","",VLOOKUP(B183,PLAYER!B:G,2,FALSE())))</f>
        <v/>
      </c>
      <c r="D183" s="37" t="str">
        <f aca="false">IF(B183="","",IF(VLOOKUP(B183,PLAYER!B:G,3,FALSE())="","",VLOOKUP(B183,PLAYER!B:G,3,FALSE())))</f>
        <v/>
      </c>
      <c r="E183" s="37" t="str">
        <f aca="false">IF(B183="","",IF(VLOOKUP(B183,PLAYER!B:G,4,FALSE())="","",VLOOKUP(B183,PLAYER!B:G,4,FALSE())))</f>
        <v/>
      </c>
      <c r="F183" s="37" t="str">
        <f aca="false">IF(B183="","",IF(VLOOKUP(B183,PLAYER!B:G,5,FALSE())="","",VLOOKUP(B183,PLAYER!B:G,5,FALSE())))</f>
        <v/>
      </c>
      <c r="G183" s="37" t="str">
        <f aca="false">IF(B183="","",IF(VLOOKUP(B183,PLAYER!B:G,6,FALSE())="","",VLOOKUP(B183,PLAYER!B:G,6,FALSE())))</f>
        <v/>
      </c>
      <c r="H183" s="58" t="str">
        <f aca="false">IF('FINAL-SCORE'!Y184="","",'FINAL-SCORE'!Y184)</f>
        <v/>
      </c>
      <c r="I183" s="58" t="str">
        <f aca="false">IF('FINAL-SCORE'!Z184="","",'FINAL-SCORE'!Z184)</f>
        <v/>
      </c>
      <c r="J183" s="58" t="str">
        <f aca="false">IF('FINAL-SCORE'!AA184="","",'FINAL-SCORE'!AA184)</f>
        <v/>
      </c>
      <c r="K183" s="58" t="str">
        <f aca="false">IF('FINAL-SCORE'!AB184="","",'FINAL-SCORE'!AB184)</f>
        <v/>
      </c>
      <c r="L183" s="58" t="str">
        <f aca="false">IF('FINAL-SCORE'!AC184="","",'FINAL-SCORE'!AC184)</f>
        <v/>
      </c>
      <c r="M183" s="58" t="str">
        <f aca="false">IF('FINAL-SCORE'!AE184="","",'FINAL-SCORE'!AE184)</f>
        <v/>
      </c>
      <c r="N183" s="58" t="str">
        <f aca="false">IF('FINAL-SCORE'!AF184="","",'FINAL-SCORE'!AF184)</f>
        <v/>
      </c>
      <c r="O183" s="58" t="str">
        <f aca="false">IF('FINAL-SCORE'!AG184="","",'FINAL-SCORE'!AG184)</f>
        <v/>
      </c>
      <c r="P183" s="58" t="str">
        <f aca="false">IF('FINAL-SCORE'!AH184="","",'FINAL-SCORE'!AH184)</f>
        <v/>
      </c>
      <c r="Q183" s="58" t="str">
        <f aca="false">IF('FINAL-SCORE'!AI184="","",'FINAL-SCORE'!AI184+'FINAL-SCORE'!AD184)</f>
        <v/>
      </c>
      <c r="R183" s="59" t="str">
        <f aca="false">IF('FINAL-SCORE'!AJ184="","",'FINAL-SCORE'!AJ184)</f>
        <v/>
      </c>
      <c r="S183" s="60" t="str">
        <f aca="false">IF('FINAL-SCORE'!AK184="","",'FINAL-SCORE'!AK184)</f>
        <v/>
      </c>
      <c r="T183" s="60" t="str">
        <f aca="false">IF('FINAL-SCORE'!AL184="","",'FINAL-SCORE'!AL184)</f>
        <v/>
      </c>
      <c r="U183" s="60" t="str">
        <f aca="false">IF('FINAL-SCORE'!AM184="","",'FINAL-SCORE'!AM184)</f>
        <v/>
      </c>
      <c r="V183" s="61" t="str">
        <f aca="false">IF('FINAL-SCORE'!AN184="","",'FINAL-SCORE'!AN184)</f>
        <v/>
      </c>
      <c r="W183" s="62" t="str">
        <f aca="false">IF('FINAL-SCORE'!AO184="","",'FINAL-SCORE'!AO184)</f>
        <v/>
      </c>
    </row>
    <row r="184" customFormat="false" ht="12" hidden="false" customHeight="false" outlineLevel="0" collapsed="false">
      <c r="A184" s="1" t="str">
        <f aca="false">IF('FINAL-SCORE'!W185="","",'FINAL-SCORE'!W185)</f>
        <v/>
      </c>
      <c r="B184" s="1" t="str">
        <f aca="false">IF('FINAL-SCORE'!X185="","",'FINAL-SCORE'!X185)</f>
        <v/>
      </c>
      <c r="C184" s="37" t="str">
        <f aca="false">IF(B184="","",IF(VLOOKUP(B184,PLAYER!B:G,2,FALSE())="","",VLOOKUP(B184,PLAYER!B:G,2,FALSE())))</f>
        <v/>
      </c>
      <c r="D184" s="37" t="str">
        <f aca="false">IF(B184="","",IF(VLOOKUP(B184,PLAYER!B:G,3,FALSE())="","",VLOOKUP(B184,PLAYER!B:G,3,FALSE())))</f>
        <v/>
      </c>
      <c r="E184" s="37" t="str">
        <f aca="false">IF(B184="","",IF(VLOOKUP(B184,PLAYER!B:G,4,FALSE())="","",VLOOKUP(B184,PLAYER!B:G,4,FALSE())))</f>
        <v/>
      </c>
      <c r="F184" s="37" t="str">
        <f aca="false">IF(B184="","",IF(VLOOKUP(B184,PLAYER!B:G,5,FALSE())="","",VLOOKUP(B184,PLAYER!B:G,5,FALSE())))</f>
        <v/>
      </c>
      <c r="G184" s="37" t="str">
        <f aca="false">IF(B184="","",IF(VLOOKUP(B184,PLAYER!B:G,6,FALSE())="","",VLOOKUP(B184,PLAYER!B:G,6,FALSE())))</f>
        <v/>
      </c>
      <c r="H184" s="58" t="str">
        <f aca="false">IF('FINAL-SCORE'!Y185="","",'FINAL-SCORE'!Y185)</f>
        <v/>
      </c>
      <c r="I184" s="58" t="str">
        <f aca="false">IF('FINAL-SCORE'!Z185="","",'FINAL-SCORE'!Z185)</f>
        <v/>
      </c>
      <c r="J184" s="58" t="str">
        <f aca="false">IF('FINAL-SCORE'!AA185="","",'FINAL-SCORE'!AA185)</f>
        <v/>
      </c>
      <c r="K184" s="58" t="str">
        <f aca="false">IF('FINAL-SCORE'!AB185="","",'FINAL-SCORE'!AB185)</f>
        <v/>
      </c>
      <c r="L184" s="58" t="str">
        <f aca="false">IF('FINAL-SCORE'!AC185="","",'FINAL-SCORE'!AC185)</f>
        <v/>
      </c>
      <c r="M184" s="58" t="str">
        <f aca="false">IF('FINAL-SCORE'!AE185="","",'FINAL-SCORE'!AE185)</f>
        <v/>
      </c>
      <c r="N184" s="58" t="str">
        <f aca="false">IF('FINAL-SCORE'!AF185="","",'FINAL-SCORE'!AF185)</f>
        <v/>
      </c>
      <c r="O184" s="58" t="str">
        <f aca="false">IF('FINAL-SCORE'!AG185="","",'FINAL-SCORE'!AG185)</f>
        <v/>
      </c>
      <c r="P184" s="58" t="str">
        <f aca="false">IF('FINAL-SCORE'!AH185="","",'FINAL-SCORE'!AH185)</f>
        <v/>
      </c>
      <c r="Q184" s="58" t="str">
        <f aca="false">IF('FINAL-SCORE'!AI185="","",'FINAL-SCORE'!AI185+'FINAL-SCORE'!AD185)</f>
        <v/>
      </c>
      <c r="R184" s="59" t="str">
        <f aca="false">IF('FINAL-SCORE'!AJ185="","",'FINAL-SCORE'!AJ185)</f>
        <v/>
      </c>
      <c r="S184" s="60" t="str">
        <f aca="false">IF('FINAL-SCORE'!AK185="","",'FINAL-SCORE'!AK185)</f>
        <v/>
      </c>
      <c r="T184" s="60" t="str">
        <f aca="false">IF('FINAL-SCORE'!AL185="","",'FINAL-SCORE'!AL185)</f>
        <v/>
      </c>
      <c r="U184" s="60" t="str">
        <f aca="false">IF('FINAL-SCORE'!AM185="","",'FINAL-SCORE'!AM185)</f>
        <v/>
      </c>
      <c r="V184" s="61" t="str">
        <f aca="false">IF('FINAL-SCORE'!AN185="","",'FINAL-SCORE'!AN185)</f>
        <v/>
      </c>
      <c r="W184" s="62" t="str">
        <f aca="false">IF('FINAL-SCORE'!AO185="","",'FINAL-SCORE'!AO185)</f>
        <v/>
      </c>
    </row>
    <row r="185" customFormat="false" ht="12" hidden="false" customHeight="false" outlineLevel="0" collapsed="false">
      <c r="A185" s="1" t="str">
        <f aca="false">IF('FINAL-SCORE'!W186="","",'FINAL-SCORE'!W186)</f>
        <v/>
      </c>
      <c r="B185" s="1" t="str">
        <f aca="false">IF('FINAL-SCORE'!X186="","",'FINAL-SCORE'!X186)</f>
        <v/>
      </c>
      <c r="C185" s="37" t="str">
        <f aca="false">IF(B185="","",IF(VLOOKUP(B185,PLAYER!B:G,2,FALSE())="","",VLOOKUP(B185,PLAYER!B:G,2,FALSE())))</f>
        <v/>
      </c>
      <c r="D185" s="37" t="str">
        <f aca="false">IF(B185="","",IF(VLOOKUP(B185,PLAYER!B:G,3,FALSE())="","",VLOOKUP(B185,PLAYER!B:G,3,FALSE())))</f>
        <v/>
      </c>
      <c r="E185" s="37" t="str">
        <f aca="false">IF(B185="","",IF(VLOOKUP(B185,PLAYER!B:G,4,FALSE())="","",VLOOKUP(B185,PLAYER!B:G,4,FALSE())))</f>
        <v/>
      </c>
      <c r="F185" s="37" t="str">
        <f aca="false">IF(B185="","",IF(VLOOKUP(B185,PLAYER!B:G,5,FALSE())="","",VLOOKUP(B185,PLAYER!B:G,5,FALSE())))</f>
        <v/>
      </c>
      <c r="G185" s="37" t="str">
        <f aca="false">IF(B185="","",IF(VLOOKUP(B185,PLAYER!B:G,6,FALSE())="","",VLOOKUP(B185,PLAYER!B:G,6,FALSE())))</f>
        <v/>
      </c>
      <c r="H185" s="58" t="str">
        <f aca="false">IF('FINAL-SCORE'!Y186="","",'FINAL-SCORE'!Y186)</f>
        <v/>
      </c>
      <c r="I185" s="58" t="str">
        <f aca="false">IF('FINAL-SCORE'!Z186="","",'FINAL-SCORE'!Z186)</f>
        <v/>
      </c>
      <c r="J185" s="58" t="str">
        <f aca="false">IF('FINAL-SCORE'!AA186="","",'FINAL-SCORE'!AA186)</f>
        <v/>
      </c>
      <c r="K185" s="58" t="str">
        <f aca="false">IF('FINAL-SCORE'!AB186="","",'FINAL-SCORE'!AB186)</f>
        <v/>
      </c>
      <c r="L185" s="58" t="str">
        <f aca="false">IF('FINAL-SCORE'!AC186="","",'FINAL-SCORE'!AC186)</f>
        <v/>
      </c>
      <c r="M185" s="58" t="str">
        <f aca="false">IF('FINAL-SCORE'!AE186="","",'FINAL-SCORE'!AE186)</f>
        <v/>
      </c>
      <c r="N185" s="58" t="str">
        <f aca="false">IF('FINAL-SCORE'!AF186="","",'FINAL-SCORE'!AF186)</f>
        <v/>
      </c>
      <c r="O185" s="58" t="str">
        <f aca="false">IF('FINAL-SCORE'!AG186="","",'FINAL-SCORE'!AG186)</f>
        <v/>
      </c>
      <c r="P185" s="58" t="str">
        <f aca="false">IF('FINAL-SCORE'!AH186="","",'FINAL-SCORE'!AH186)</f>
        <v/>
      </c>
      <c r="Q185" s="58" t="str">
        <f aca="false">IF('FINAL-SCORE'!AI186="","",'FINAL-SCORE'!AI186+'FINAL-SCORE'!AD186)</f>
        <v/>
      </c>
      <c r="R185" s="59" t="str">
        <f aca="false">IF('FINAL-SCORE'!AJ186="","",'FINAL-SCORE'!AJ186)</f>
        <v/>
      </c>
      <c r="S185" s="60" t="str">
        <f aca="false">IF('FINAL-SCORE'!AK186="","",'FINAL-SCORE'!AK186)</f>
        <v/>
      </c>
      <c r="T185" s="60" t="str">
        <f aca="false">IF('FINAL-SCORE'!AL186="","",'FINAL-SCORE'!AL186)</f>
        <v/>
      </c>
      <c r="U185" s="60" t="str">
        <f aca="false">IF('FINAL-SCORE'!AM186="","",'FINAL-SCORE'!AM186)</f>
        <v/>
      </c>
      <c r="V185" s="61" t="str">
        <f aca="false">IF('FINAL-SCORE'!AN186="","",'FINAL-SCORE'!AN186)</f>
        <v/>
      </c>
      <c r="W185" s="62" t="str">
        <f aca="false">IF('FINAL-SCORE'!AO186="","",'FINAL-SCORE'!AO186)</f>
        <v/>
      </c>
    </row>
    <row r="186" customFormat="false" ht="12" hidden="false" customHeight="false" outlineLevel="0" collapsed="false">
      <c r="A186" s="1" t="str">
        <f aca="false">IF('FINAL-SCORE'!W187="","",'FINAL-SCORE'!W187)</f>
        <v/>
      </c>
      <c r="B186" s="1" t="str">
        <f aca="false">IF('FINAL-SCORE'!X187="","",'FINAL-SCORE'!X187)</f>
        <v/>
      </c>
      <c r="C186" s="37" t="str">
        <f aca="false">IF(B186="","",IF(VLOOKUP(B186,PLAYER!B:G,2,FALSE())="","",VLOOKUP(B186,PLAYER!B:G,2,FALSE())))</f>
        <v/>
      </c>
      <c r="D186" s="37" t="str">
        <f aca="false">IF(B186="","",IF(VLOOKUP(B186,PLAYER!B:G,3,FALSE())="","",VLOOKUP(B186,PLAYER!B:G,3,FALSE())))</f>
        <v/>
      </c>
      <c r="E186" s="37" t="str">
        <f aca="false">IF(B186="","",IF(VLOOKUP(B186,PLAYER!B:G,4,FALSE())="","",VLOOKUP(B186,PLAYER!B:G,4,FALSE())))</f>
        <v/>
      </c>
      <c r="F186" s="37" t="str">
        <f aca="false">IF(B186="","",IF(VLOOKUP(B186,PLAYER!B:G,5,FALSE())="","",VLOOKUP(B186,PLAYER!B:G,5,FALSE())))</f>
        <v/>
      </c>
      <c r="G186" s="37" t="str">
        <f aca="false">IF(B186="","",IF(VLOOKUP(B186,PLAYER!B:G,6,FALSE())="","",VLOOKUP(B186,PLAYER!B:G,6,FALSE())))</f>
        <v/>
      </c>
      <c r="H186" s="58" t="str">
        <f aca="false">IF('FINAL-SCORE'!Y187="","",'FINAL-SCORE'!Y187)</f>
        <v/>
      </c>
      <c r="I186" s="58" t="str">
        <f aca="false">IF('FINAL-SCORE'!Z187="","",'FINAL-SCORE'!Z187)</f>
        <v/>
      </c>
      <c r="J186" s="58" t="str">
        <f aca="false">IF('FINAL-SCORE'!AA187="","",'FINAL-SCORE'!AA187)</f>
        <v/>
      </c>
      <c r="K186" s="58" t="str">
        <f aca="false">IF('FINAL-SCORE'!AB187="","",'FINAL-SCORE'!AB187)</f>
        <v/>
      </c>
      <c r="L186" s="58" t="str">
        <f aca="false">IF('FINAL-SCORE'!AC187="","",'FINAL-SCORE'!AC187)</f>
        <v/>
      </c>
      <c r="M186" s="58" t="str">
        <f aca="false">IF('FINAL-SCORE'!AE187="","",'FINAL-SCORE'!AE187)</f>
        <v/>
      </c>
      <c r="N186" s="58" t="str">
        <f aca="false">IF('FINAL-SCORE'!AF187="","",'FINAL-SCORE'!AF187)</f>
        <v/>
      </c>
      <c r="O186" s="58" t="str">
        <f aca="false">IF('FINAL-SCORE'!AG187="","",'FINAL-SCORE'!AG187)</f>
        <v/>
      </c>
      <c r="P186" s="58" t="str">
        <f aca="false">IF('FINAL-SCORE'!AH187="","",'FINAL-SCORE'!AH187)</f>
        <v/>
      </c>
      <c r="Q186" s="58" t="str">
        <f aca="false">IF('FINAL-SCORE'!AI187="","",'FINAL-SCORE'!AI187+'FINAL-SCORE'!AD187)</f>
        <v/>
      </c>
      <c r="R186" s="59" t="str">
        <f aca="false">IF('FINAL-SCORE'!AJ187="","",'FINAL-SCORE'!AJ187)</f>
        <v/>
      </c>
      <c r="S186" s="60" t="str">
        <f aca="false">IF('FINAL-SCORE'!AK187="","",'FINAL-SCORE'!AK187)</f>
        <v/>
      </c>
      <c r="T186" s="60" t="str">
        <f aca="false">IF('FINAL-SCORE'!AL187="","",'FINAL-SCORE'!AL187)</f>
        <v/>
      </c>
      <c r="U186" s="60" t="str">
        <f aca="false">IF('FINAL-SCORE'!AM187="","",'FINAL-SCORE'!AM187)</f>
        <v/>
      </c>
      <c r="V186" s="61" t="str">
        <f aca="false">IF('FINAL-SCORE'!AN187="","",'FINAL-SCORE'!AN187)</f>
        <v/>
      </c>
      <c r="W186" s="62" t="str">
        <f aca="false">IF('FINAL-SCORE'!AO187="","",'FINAL-SCORE'!AO187)</f>
        <v/>
      </c>
    </row>
    <row r="187" customFormat="false" ht="12" hidden="false" customHeight="false" outlineLevel="0" collapsed="false">
      <c r="A187" s="1" t="str">
        <f aca="false">IF('FINAL-SCORE'!W188="","",'FINAL-SCORE'!W188)</f>
        <v/>
      </c>
      <c r="B187" s="1" t="str">
        <f aca="false">IF('FINAL-SCORE'!X188="","",'FINAL-SCORE'!X188)</f>
        <v/>
      </c>
      <c r="C187" s="37" t="str">
        <f aca="false">IF(B187="","",IF(VLOOKUP(B187,PLAYER!B:G,2,FALSE())="","",VLOOKUP(B187,PLAYER!B:G,2,FALSE())))</f>
        <v/>
      </c>
      <c r="D187" s="37" t="str">
        <f aca="false">IF(B187="","",IF(VLOOKUP(B187,PLAYER!B:G,3,FALSE())="","",VLOOKUP(B187,PLAYER!B:G,3,FALSE())))</f>
        <v/>
      </c>
      <c r="E187" s="37" t="str">
        <f aca="false">IF(B187="","",IF(VLOOKUP(B187,PLAYER!B:G,4,FALSE())="","",VLOOKUP(B187,PLAYER!B:G,4,FALSE())))</f>
        <v/>
      </c>
      <c r="F187" s="37" t="str">
        <f aca="false">IF(B187="","",IF(VLOOKUP(B187,PLAYER!B:G,5,FALSE())="","",VLOOKUP(B187,PLAYER!B:G,5,FALSE())))</f>
        <v/>
      </c>
      <c r="G187" s="37" t="str">
        <f aca="false">IF(B187="","",IF(VLOOKUP(B187,PLAYER!B:G,6,FALSE())="","",VLOOKUP(B187,PLAYER!B:G,6,FALSE())))</f>
        <v/>
      </c>
      <c r="H187" s="58" t="str">
        <f aca="false">IF('FINAL-SCORE'!Y188="","",'FINAL-SCORE'!Y188)</f>
        <v/>
      </c>
      <c r="I187" s="58" t="str">
        <f aca="false">IF('FINAL-SCORE'!Z188="","",'FINAL-SCORE'!Z188)</f>
        <v/>
      </c>
      <c r="J187" s="58" t="str">
        <f aca="false">IF('FINAL-SCORE'!AA188="","",'FINAL-SCORE'!AA188)</f>
        <v/>
      </c>
      <c r="K187" s="58" t="str">
        <f aca="false">IF('FINAL-SCORE'!AB188="","",'FINAL-SCORE'!AB188)</f>
        <v/>
      </c>
      <c r="L187" s="58" t="str">
        <f aca="false">IF('FINAL-SCORE'!AC188="","",'FINAL-SCORE'!AC188)</f>
        <v/>
      </c>
      <c r="M187" s="58" t="str">
        <f aca="false">IF('FINAL-SCORE'!AE188="","",'FINAL-SCORE'!AE188)</f>
        <v/>
      </c>
      <c r="N187" s="58" t="str">
        <f aca="false">IF('FINAL-SCORE'!AF188="","",'FINAL-SCORE'!AF188)</f>
        <v/>
      </c>
      <c r="O187" s="58" t="str">
        <f aca="false">IF('FINAL-SCORE'!AG188="","",'FINAL-SCORE'!AG188)</f>
        <v/>
      </c>
      <c r="P187" s="58" t="str">
        <f aca="false">IF('FINAL-SCORE'!AH188="","",'FINAL-SCORE'!AH188)</f>
        <v/>
      </c>
      <c r="Q187" s="58" t="str">
        <f aca="false">IF('FINAL-SCORE'!AI188="","",'FINAL-SCORE'!AI188+'FINAL-SCORE'!AD188)</f>
        <v/>
      </c>
      <c r="R187" s="59" t="str">
        <f aca="false">IF('FINAL-SCORE'!AJ188="","",'FINAL-SCORE'!AJ188)</f>
        <v/>
      </c>
      <c r="S187" s="60" t="str">
        <f aca="false">IF('FINAL-SCORE'!AK188="","",'FINAL-SCORE'!AK188)</f>
        <v/>
      </c>
      <c r="T187" s="60" t="str">
        <f aca="false">IF('FINAL-SCORE'!AL188="","",'FINAL-SCORE'!AL188)</f>
        <v/>
      </c>
      <c r="U187" s="60" t="str">
        <f aca="false">IF('FINAL-SCORE'!AM188="","",'FINAL-SCORE'!AM188)</f>
        <v/>
      </c>
      <c r="V187" s="61" t="str">
        <f aca="false">IF('FINAL-SCORE'!AN188="","",'FINAL-SCORE'!AN188)</f>
        <v/>
      </c>
      <c r="W187" s="62" t="str">
        <f aca="false">IF('FINAL-SCORE'!AO188="","",'FINAL-SCORE'!AO188)</f>
        <v/>
      </c>
    </row>
    <row r="188" customFormat="false" ht="12" hidden="false" customHeight="false" outlineLevel="0" collapsed="false">
      <c r="A188" s="1" t="str">
        <f aca="false">IF('FINAL-SCORE'!W189="","",'FINAL-SCORE'!W189)</f>
        <v/>
      </c>
      <c r="B188" s="1" t="str">
        <f aca="false">IF('FINAL-SCORE'!X189="","",'FINAL-SCORE'!X189)</f>
        <v/>
      </c>
      <c r="C188" s="37" t="str">
        <f aca="false">IF(B188="","",IF(VLOOKUP(B188,PLAYER!B:G,2,FALSE())="","",VLOOKUP(B188,PLAYER!B:G,2,FALSE())))</f>
        <v/>
      </c>
      <c r="D188" s="37" t="str">
        <f aca="false">IF(B188="","",IF(VLOOKUP(B188,PLAYER!B:G,3,FALSE())="","",VLOOKUP(B188,PLAYER!B:G,3,FALSE())))</f>
        <v/>
      </c>
      <c r="E188" s="37" t="str">
        <f aca="false">IF(B188="","",IF(VLOOKUP(B188,PLAYER!B:G,4,FALSE())="","",VLOOKUP(B188,PLAYER!B:G,4,FALSE())))</f>
        <v/>
      </c>
      <c r="F188" s="37" t="str">
        <f aca="false">IF(B188="","",IF(VLOOKUP(B188,PLAYER!B:G,5,FALSE())="","",VLOOKUP(B188,PLAYER!B:G,5,FALSE())))</f>
        <v/>
      </c>
      <c r="G188" s="37" t="str">
        <f aca="false">IF(B188="","",IF(VLOOKUP(B188,PLAYER!B:G,6,FALSE())="","",VLOOKUP(B188,PLAYER!B:G,6,FALSE())))</f>
        <v/>
      </c>
      <c r="H188" s="58" t="str">
        <f aca="false">IF('FINAL-SCORE'!Y189="","",'FINAL-SCORE'!Y189)</f>
        <v/>
      </c>
      <c r="I188" s="58" t="str">
        <f aca="false">IF('FINAL-SCORE'!Z189="","",'FINAL-SCORE'!Z189)</f>
        <v/>
      </c>
      <c r="J188" s="58" t="str">
        <f aca="false">IF('FINAL-SCORE'!AA189="","",'FINAL-SCORE'!AA189)</f>
        <v/>
      </c>
      <c r="K188" s="58" t="str">
        <f aca="false">IF('FINAL-SCORE'!AB189="","",'FINAL-SCORE'!AB189)</f>
        <v/>
      </c>
      <c r="L188" s="58" t="str">
        <f aca="false">IF('FINAL-SCORE'!AC189="","",'FINAL-SCORE'!AC189)</f>
        <v/>
      </c>
      <c r="M188" s="58" t="str">
        <f aca="false">IF('FINAL-SCORE'!AE189="","",'FINAL-SCORE'!AE189)</f>
        <v/>
      </c>
      <c r="N188" s="58" t="str">
        <f aca="false">IF('FINAL-SCORE'!AF189="","",'FINAL-SCORE'!AF189)</f>
        <v/>
      </c>
      <c r="O188" s="58" t="str">
        <f aca="false">IF('FINAL-SCORE'!AG189="","",'FINAL-SCORE'!AG189)</f>
        <v/>
      </c>
      <c r="P188" s="58" t="str">
        <f aca="false">IF('FINAL-SCORE'!AH189="","",'FINAL-SCORE'!AH189)</f>
        <v/>
      </c>
      <c r="Q188" s="58" t="str">
        <f aca="false">IF('FINAL-SCORE'!AI189="","",'FINAL-SCORE'!AI189+'FINAL-SCORE'!AD189)</f>
        <v/>
      </c>
      <c r="R188" s="59" t="str">
        <f aca="false">IF('FINAL-SCORE'!AJ189="","",'FINAL-SCORE'!AJ189)</f>
        <v/>
      </c>
      <c r="S188" s="60" t="str">
        <f aca="false">IF('FINAL-SCORE'!AK189="","",'FINAL-SCORE'!AK189)</f>
        <v/>
      </c>
      <c r="T188" s="60" t="str">
        <f aca="false">IF('FINAL-SCORE'!AL189="","",'FINAL-SCORE'!AL189)</f>
        <v/>
      </c>
      <c r="U188" s="60" t="str">
        <f aca="false">IF('FINAL-SCORE'!AM189="","",'FINAL-SCORE'!AM189)</f>
        <v/>
      </c>
      <c r="V188" s="61" t="str">
        <f aca="false">IF('FINAL-SCORE'!AN189="","",'FINAL-SCORE'!AN189)</f>
        <v/>
      </c>
      <c r="W188" s="62" t="str">
        <f aca="false">IF('FINAL-SCORE'!AO189="","",'FINAL-SCORE'!AO189)</f>
        <v/>
      </c>
    </row>
    <row r="189" customFormat="false" ht="12" hidden="false" customHeight="false" outlineLevel="0" collapsed="false">
      <c r="A189" s="1" t="str">
        <f aca="false">IF('FINAL-SCORE'!W190="","",'FINAL-SCORE'!W190)</f>
        <v/>
      </c>
      <c r="B189" s="1" t="str">
        <f aca="false">IF('FINAL-SCORE'!X190="","",'FINAL-SCORE'!X190)</f>
        <v/>
      </c>
      <c r="C189" s="37" t="str">
        <f aca="false">IF(B189="","",IF(VLOOKUP(B189,PLAYER!B:G,2,FALSE())="","",VLOOKUP(B189,PLAYER!B:G,2,FALSE())))</f>
        <v/>
      </c>
      <c r="D189" s="37" t="str">
        <f aca="false">IF(B189="","",IF(VLOOKUP(B189,PLAYER!B:G,3,FALSE())="","",VLOOKUP(B189,PLAYER!B:G,3,FALSE())))</f>
        <v/>
      </c>
      <c r="E189" s="37" t="str">
        <f aca="false">IF(B189="","",IF(VLOOKUP(B189,PLAYER!B:G,4,FALSE())="","",VLOOKUP(B189,PLAYER!B:G,4,FALSE())))</f>
        <v/>
      </c>
      <c r="F189" s="37" t="str">
        <f aca="false">IF(B189="","",IF(VLOOKUP(B189,PLAYER!B:G,5,FALSE())="","",VLOOKUP(B189,PLAYER!B:G,5,FALSE())))</f>
        <v/>
      </c>
      <c r="G189" s="37" t="str">
        <f aca="false">IF(B189="","",IF(VLOOKUP(B189,PLAYER!B:G,6,FALSE())="","",VLOOKUP(B189,PLAYER!B:G,6,FALSE())))</f>
        <v/>
      </c>
      <c r="H189" s="58" t="str">
        <f aca="false">IF('FINAL-SCORE'!Y190="","",'FINAL-SCORE'!Y190)</f>
        <v/>
      </c>
      <c r="I189" s="58" t="str">
        <f aca="false">IF('FINAL-SCORE'!Z190="","",'FINAL-SCORE'!Z190)</f>
        <v/>
      </c>
      <c r="J189" s="58" t="str">
        <f aca="false">IF('FINAL-SCORE'!AA190="","",'FINAL-SCORE'!AA190)</f>
        <v/>
      </c>
      <c r="K189" s="58" t="str">
        <f aca="false">IF('FINAL-SCORE'!AB190="","",'FINAL-SCORE'!AB190)</f>
        <v/>
      </c>
      <c r="L189" s="58" t="str">
        <f aca="false">IF('FINAL-SCORE'!AC190="","",'FINAL-SCORE'!AC190)</f>
        <v/>
      </c>
      <c r="M189" s="58" t="str">
        <f aca="false">IF('FINAL-SCORE'!AE190="","",'FINAL-SCORE'!AE190)</f>
        <v/>
      </c>
      <c r="N189" s="58" t="str">
        <f aca="false">IF('FINAL-SCORE'!AF190="","",'FINAL-SCORE'!AF190)</f>
        <v/>
      </c>
      <c r="O189" s="58" t="str">
        <f aca="false">IF('FINAL-SCORE'!AG190="","",'FINAL-SCORE'!AG190)</f>
        <v/>
      </c>
      <c r="P189" s="58" t="str">
        <f aca="false">IF('FINAL-SCORE'!AH190="","",'FINAL-SCORE'!AH190)</f>
        <v/>
      </c>
      <c r="Q189" s="58" t="str">
        <f aca="false">IF('FINAL-SCORE'!AI190="","",'FINAL-SCORE'!AI190+'FINAL-SCORE'!AD190)</f>
        <v/>
      </c>
      <c r="R189" s="59" t="str">
        <f aca="false">IF('FINAL-SCORE'!AJ190="","",'FINAL-SCORE'!AJ190)</f>
        <v/>
      </c>
      <c r="S189" s="60" t="str">
        <f aca="false">IF('FINAL-SCORE'!AK190="","",'FINAL-SCORE'!AK190)</f>
        <v/>
      </c>
      <c r="T189" s="60" t="str">
        <f aca="false">IF('FINAL-SCORE'!AL190="","",'FINAL-SCORE'!AL190)</f>
        <v/>
      </c>
      <c r="U189" s="60" t="str">
        <f aca="false">IF('FINAL-SCORE'!AM190="","",'FINAL-SCORE'!AM190)</f>
        <v/>
      </c>
      <c r="V189" s="61" t="str">
        <f aca="false">IF('FINAL-SCORE'!AN190="","",'FINAL-SCORE'!AN190)</f>
        <v/>
      </c>
      <c r="W189" s="62" t="str">
        <f aca="false">IF('FINAL-SCORE'!AO190="","",'FINAL-SCORE'!AO190)</f>
        <v/>
      </c>
    </row>
    <row r="190" customFormat="false" ht="12" hidden="false" customHeight="false" outlineLevel="0" collapsed="false">
      <c r="A190" s="1" t="str">
        <f aca="false">IF('FINAL-SCORE'!W191="","",'FINAL-SCORE'!W191)</f>
        <v/>
      </c>
      <c r="B190" s="1" t="str">
        <f aca="false">IF('FINAL-SCORE'!X191="","",'FINAL-SCORE'!X191)</f>
        <v/>
      </c>
      <c r="C190" s="37" t="str">
        <f aca="false">IF(B190="","",IF(VLOOKUP(B190,PLAYER!B:G,2,FALSE())="","",VLOOKUP(B190,PLAYER!B:G,2,FALSE())))</f>
        <v/>
      </c>
      <c r="D190" s="37" t="str">
        <f aca="false">IF(B190="","",IF(VLOOKUP(B190,PLAYER!B:G,3,FALSE())="","",VLOOKUP(B190,PLAYER!B:G,3,FALSE())))</f>
        <v/>
      </c>
      <c r="E190" s="37" t="str">
        <f aca="false">IF(B190="","",IF(VLOOKUP(B190,PLAYER!B:G,4,FALSE())="","",VLOOKUP(B190,PLAYER!B:G,4,FALSE())))</f>
        <v/>
      </c>
      <c r="F190" s="37" t="str">
        <f aca="false">IF(B190="","",IF(VLOOKUP(B190,PLAYER!B:G,5,FALSE())="","",VLOOKUP(B190,PLAYER!B:G,5,FALSE())))</f>
        <v/>
      </c>
      <c r="G190" s="37" t="str">
        <f aca="false">IF(B190="","",IF(VLOOKUP(B190,PLAYER!B:G,6,FALSE())="","",VLOOKUP(B190,PLAYER!B:G,6,FALSE())))</f>
        <v/>
      </c>
      <c r="H190" s="58" t="str">
        <f aca="false">IF('FINAL-SCORE'!Y191="","",'FINAL-SCORE'!Y191)</f>
        <v/>
      </c>
      <c r="I190" s="58" t="str">
        <f aca="false">IF('FINAL-SCORE'!Z191="","",'FINAL-SCORE'!Z191)</f>
        <v/>
      </c>
      <c r="J190" s="58" t="str">
        <f aca="false">IF('FINAL-SCORE'!AA191="","",'FINAL-SCORE'!AA191)</f>
        <v/>
      </c>
      <c r="K190" s="58" t="str">
        <f aca="false">IF('FINAL-SCORE'!AB191="","",'FINAL-SCORE'!AB191)</f>
        <v/>
      </c>
      <c r="L190" s="58" t="str">
        <f aca="false">IF('FINAL-SCORE'!AC191="","",'FINAL-SCORE'!AC191)</f>
        <v/>
      </c>
      <c r="M190" s="58" t="str">
        <f aca="false">IF('FINAL-SCORE'!AE191="","",'FINAL-SCORE'!AE191)</f>
        <v/>
      </c>
      <c r="N190" s="58" t="str">
        <f aca="false">IF('FINAL-SCORE'!AF191="","",'FINAL-SCORE'!AF191)</f>
        <v/>
      </c>
      <c r="O190" s="58" t="str">
        <f aca="false">IF('FINAL-SCORE'!AG191="","",'FINAL-SCORE'!AG191)</f>
        <v/>
      </c>
      <c r="P190" s="58" t="str">
        <f aca="false">IF('FINAL-SCORE'!AH191="","",'FINAL-SCORE'!AH191)</f>
        <v/>
      </c>
      <c r="Q190" s="58" t="str">
        <f aca="false">IF('FINAL-SCORE'!AI191="","",'FINAL-SCORE'!AI191+'FINAL-SCORE'!AD191)</f>
        <v/>
      </c>
      <c r="R190" s="59" t="str">
        <f aca="false">IF('FINAL-SCORE'!AJ191="","",'FINAL-SCORE'!AJ191)</f>
        <v/>
      </c>
      <c r="S190" s="60" t="str">
        <f aca="false">IF('FINAL-SCORE'!AK191="","",'FINAL-SCORE'!AK191)</f>
        <v/>
      </c>
      <c r="T190" s="60" t="str">
        <f aca="false">IF('FINAL-SCORE'!AL191="","",'FINAL-SCORE'!AL191)</f>
        <v/>
      </c>
      <c r="U190" s="60" t="str">
        <f aca="false">IF('FINAL-SCORE'!AM191="","",'FINAL-SCORE'!AM191)</f>
        <v/>
      </c>
      <c r="V190" s="61" t="str">
        <f aca="false">IF('FINAL-SCORE'!AN191="","",'FINAL-SCORE'!AN191)</f>
        <v/>
      </c>
      <c r="W190" s="62" t="str">
        <f aca="false">IF('FINAL-SCORE'!AO191="","",'FINAL-SCORE'!AO191)</f>
        <v/>
      </c>
    </row>
    <row r="191" customFormat="false" ht="12" hidden="false" customHeight="false" outlineLevel="0" collapsed="false">
      <c r="A191" s="1" t="str">
        <f aca="false">IF('FINAL-SCORE'!W192="","",'FINAL-SCORE'!W192)</f>
        <v/>
      </c>
      <c r="B191" s="1" t="str">
        <f aca="false">IF('FINAL-SCORE'!X192="","",'FINAL-SCORE'!X192)</f>
        <v/>
      </c>
      <c r="C191" s="37" t="str">
        <f aca="false">IF(B191="","",IF(VLOOKUP(B191,PLAYER!B:G,2,FALSE())="","",VLOOKUP(B191,PLAYER!B:G,2,FALSE())))</f>
        <v/>
      </c>
      <c r="D191" s="37" t="str">
        <f aca="false">IF(B191="","",IF(VLOOKUP(B191,PLAYER!B:G,3,FALSE())="","",VLOOKUP(B191,PLAYER!B:G,3,FALSE())))</f>
        <v/>
      </c>
      <c r="E191" s="37" t="str">
        <f aca="false">IF(B191="","",IF(VLOOKUP(B191,PLAYER!B:G,4,FALSE())="","",VLOOKUP(B191,PLAYER!B:G,4,FALSE())))</f>
        <v/>
      </c>
      <c r="F191" s="37" t="str">
        <f aca="false">IF(B191="","",IF(VLOOKUP(B191,PLAYER!B:G,5,FALSE())="","",VLOOKUP(B191,PLAYER!B:G,5,FALSE())))</f>
        <v/>
      </c>
      <c r="G191" s="37" t="str">
        <f aca="false">IF(B191="","",IF(VLOOKUP(B191,PLAYER!B:G,6,FALSE())="","",VLOOKUP(B191,PLAYER!B:G,6,FALSE())))</f>
        <v/>
      </c>
      <c r="H191" s="58" t="str">
        <f aca="false">IF('FINAL-SCORE'!Y192="","",'FINAL-SCORE'!Y192)</f>
        <v/>
      </c>
      <c r="I191" s="58" t="str">
        <f aca="false">IF('FINAL-SCORE'!Z192="","",'FINAL-SCORE'!Z192)</f>
        <v/>
      </c>
      <c r="J191" s="58" t="str">
        <f aca="false">IF('FINAL-SCORE'!AA192="","",'FINAL-SCORE'!AA192)</f>
        <v/>
      </c>
      <c r="K191" s="58" t="str">
        <f aca="false">IF('FINAL-SCORE'!AB192="","",'FINAL-SCORE'!AB192)</f>
        <v/>
      </c>
      <c r="L191" s="58" t="str">
        <f aca="false">IF('FINAL-SCORE'!AC192="","",'FINAL-SCORE'!AC192)</f>
        <v/>
      </c>
      <c r="M191" s="58" t="str">
        <f aca="false">IF('FINAL-SCORE'!AE192="","",'FINAL-SCORE'!AE192)</f>
        <v/>
      </c>
      <c r="N191" s="58" t="str">
        <f aca="false">IF('FINAL-SCORE'!AF192="","",'FINAL-SCORE'!AF192)</f>
        <v/>
      </c>
      <c r="O191" s="58" t="str">
        <f aca="false">IF('FINAL-SCORE'!AG192="","",'FINAL-SCORE'!AG192)</f>
        <v/>
      </c>
      <c r="P191" s="58" t="str">
        <f aca="false">IF('FINAL-SCORE'!AH192="","",'FINAL-SCORE'!AH192)</f>
        <v/>
      </c>
      <c r="Q191" s="58" t="str">
        <f aca="false">IF('FINAL-SCORE'!AI192="","",'FINAL-SCORE'!AI192+'FINAL-SCORE'!AD192)</f>
        <v/>
      </c>
      <c r="R191" s="59" t="str">
        <f aca="false">IF('FINAL-SCORE'!AJ192="","",'FINAL-SCORE'!AJ192)</f>
        <v/>
      </c>
      <c r="S191" s="60" t="str">
        <f aca="false">IF('FINAL-SCORE'!AK192="","",'FINAL-SCORE'!AK192)</f>
        <v/>
      </c>
      <c r="T191" s="60" t="str">
        <f aca="false">IF('FINAL-SCORE'!AL192="","",'FINAL-SCORE'!AL192)</f>
        <v/>
      </c>
      <c r="U191" s="60" t="str">
        <f aca="false">IF('FINAL-SCORE'!AM192="","",'FINAL-SCORE'!AM192)</f>
        <v/>
      </c>
      <c r="V191" s="61" t="str">
        <f aca="false">IF('FINAL-SCORE'!AN192="","",'FINAL-SCORE'!AN192)</f>
        <v/>
      </c>
      <c r="W191" s="62" t="str">
        <f aca="false">IF('FINAL-SCORE'!AO192="","",'FINAL-SCORE'!AO192)</f>
        <v/>
      </c>
    </row>
    <row r="192" customFormat="false" ht="12" hidden="false" customHeight="false" outlineLevel="0" collapsed="false">
      <c r="A192" s="1" t="str">
        <f aca="false">IF('FINAL-SCORE'!W193="","",'FINAL-SCORE'!W193)</f>
        <v/>
      </c>
      <c r="B192" s="1" t="str">
        <f aca="false">IF('FINAL-SCORE'!X193="","",'FINAL-SCORE'!X193)</f>
        <v/>
      </c>
      <c r="C192" s="37" t="str">
        <f aca="false">IF(B192="","",IF(VLOOKUP(B192,PLAYER!B:G,2,FALSE())="","",VLOOKUP(B192,PLAYER!B:G,2,FALSE())))</f>
        <v/>
      </c>
      <c r="D192" s="37" t="str">
        <f aca="false">IF(B192="","",IF(VLOOKUP(B192,PLAYER!B:G,3,FALSE())="","",VLOOKUP(B192,PLAYER!B:G,3,FALSE())))</f>
        <v/>
      </c>
      <c r="E192" s="37" t="str">
        <f aca="false">IF(B192="","",IF(VLOOKUP(B192,PLAYER!B:G,4,FALSE())="","",VLOOKUP(B192,PLAYER!B:G,4,FALSE())))</f>
        <v/>
      </c>
      <c r="F192" s="37" t="str">
        <f aca="false">IF(B192="","",IF(VLOOKUP(B192,PLAYER!B:G,5,FALSE())="","",VLOOKUP(B192,PLAYER!B:G,5,FALSE())))</f>
        <v/>
      </c>
      <c r="G192" s="37" t="str">
        <f aca="false">IF(B192="","",IF(VLOOKUP(B192,PLAYER!B:G,6,FALSE())="","",VLOOKUP(B192,PLAYER!B:G,6,FALSE())))</f>
        <v/>
      </c>
      <c r="H192" s="58" t="str">
        <f aca="false">IF('FINAL-SCORE'!Y193="","",'FINAL-SCORE'!Y193)</f>
        <v/>
      </c>
      <c r="I192" s="58" t="str">
        <f aca="false">IF('FINAL-SCORE'!Z193="","",'FINAL-SCORE'!Z193)</f>
        <v/>
      </c>
      <c r="J192" s="58" t="str">
        <f aca="false">IF('FINAL-SCORE'!AA193="","",'FINAL-SCORE'!AA193)</f>
        <v/>
      </c>
      <c r="K192" s="58" t="str">
        <f aca="false">IF('FINAL-SCORE'!AB193="","",'FINAL-SCORE'!AB193)</f>
        <v/>
      </c>
      <c r="L192" s="58" t="str">
        <f aca="false">IF('FINAL-SCORE'!AC193="","",'FINAL-SCORE'!AC193)</f>
        <v/>
      </c>
      <c r="M192" s="58" t="str">
        <f aca="false">IF('FINAL-SCORE'!AE193="","",'FINAL-SCORE'!AE193)</f>
        <v/>
      </c>
      <c r="N192" s="58" t="str">
        <f aca="false">IF('FINAL-SCORE'!AF193="","",'FINAL-SCORE'!AF193)</f>
        <v/>
      </c>
      <c r="O192" s="58" t="str">
        <f aca="false">IF('FINAL-SCORE'!AG193="","",'FINAL-SCORE'!AG193)</f>
        <v/>
      </c>
      <c r="P192" s="58" t="str">
        <f aca="false">IF('FINAL-SCORE'!AH193="","",'FINAL-SCORE'!AH193)</f>
        <v/>
      </c>
      <c r="Q192" s="58" t="str">
        <f aca="false">IF('FINAL-SCORE'!AI193="","",'FINAL-SCORE'!AI193+'FINAL-SCORE'!AD193)</f>
        <v/>
      </c>
      <c r="R192" s="59" t="str">
        <f aca="false">IF('FINAL-SCORE'!AJ193="","",'FINAL-SCORE'!AJ193)</f>
        <v/>
      </c>
      <c r="S192" s="60" t="str">
        <f aca="false">IF('FINAL-SCORE'!AK193="","",'FINAL-SCORE'!AK193)</f>
        <v/>
      </c>
      <c r="T192" s="60" t="str">
        <f aca="false">IF('FINAL-SCORE'!AL193="","",'FINAL-SCORE'!AL193)</f>
        <v/>
      </c>
      <c r="U192" s="60" t="str">
        <f aca="false">IF('FINAL-SCORE'!AM193="","",'FINAL-SCORE'!AM193)</f>
        <v/>
      </c>
      <c r="V192" s="61" t="str">
        <f aca="false">IF('FINAL-SCORE'!AN193="","",'FINAL-SCORE'!AN193)</f>
        <v/>
      </c>
      <c r="W192" s="62" t="str">
        <f aca="false">IF('FINAL-SCORE'!AO193="","",'FINAL-SCORE'!AO193)</f>
        <v/>
      </c>
    </row>
    <row r="193" customFormat="false" ht="12" hidden="false" customHeight="false" outlineLevel="0" collapsed="false">
      <c r="A193" s="1" t="str">
        <f aca="false">IF('FINAL-SCORE'!W194="","",'FINAL-SCORE'!W194)</f>
        <v/>
      </c>
      <c r="B193" s="1" t="str">
        <f aca="false">IF('FINAL-SCORE'!X194="","",'FINAL-SCORE'!X194)</f>
        <v/>
      </c>
      <c r="C193" s="37" t="str">
        <f aca="false">IF(B193="","",IF(VLOOKUP(B193,PLAYER!B:G,2,FALSE())="","",VLOOKUP(B193,PLAYER!B:G,2,FALSE())))</f>
        <v/>
      </c>
      <c r="D193" s="37" t="str">
        <f aca="false">IF(B193="","",IF(VLOOKUP(B193,PLAYER!B:G,3,FALSE())="","",VLOOKUP(B193,PLAYER!B:G,3,FALSE())))</f>
        <v/>
      </c>
      <c r="E193" s="37" t="str">
        <f aca="false">IF(B193="","",IF(VLOOKUP(B193,PLAYER!B:G,4,FALSE())="","",VLOOKUP(B193,PLAYER!B:G,4,FALSE())))</f>
        <v/>
      </c>
      <c r="F193" s="37" t="str">
        <f aca="false">IF(B193="","",IF(VLOOKUP(B193,PLAYER!B:G,5,FALSE())="","",VLOOKUP(B193,PLAYER!B:G,5,FALSE())))</f>
        <v/>
      </c>
      <c r="G193" s="37" t="str">
        <f aca="false">IF(B193="","",IF(VLOOKUP(B193,PLAYER!B:G,6,FALSE())="","",VLOOKUP(B193,PLAYER!B:G,6,FALSE())))</f>
        <v/>
      </c>
      <c r="H193" s="58" t="str">
        <f aca="false">IF('FINAL-SCORE'!Y194="","",'FINAL-SCORE'!Y194)</f>
        <v/>
      </c>
      <c r="I193" s="58" t="str">
        <f aca="false">IF('FINAL-SCORE'!Z194="","",'FINAL-SCORE'!Z194)</f>
        <v/>
      </c>
      <c r="J193" s="58" t="str">
        <f aca="false">IF('FINAL-SCORE'!AA194="","",'FINAL-SCORE'!AA194)</f>
        <v/>
      </c>
      <c r="K193" s="58" t="str">
        <f aca="false">IF('FINAL-SCORE'!AB194="","",'FINAL-SCORE'!AB194)</f>
        <v/>
      </c>
      <c r="L193" s="58" t="str">
        <f aca="false">IF('FINAL-SCORE'!AC194="","",'FINAL-SCORE'!AC194)</f>
        <v/>
      </c>
      <c r="M193" s="58" t="str">
        <f aca="false">IF('FINAL-SCORE'!AE194="","",'FINAL-SCORE'!AE194)</f>
        <v/>
      </c>
      <c r="N193" s="58" t="str">
        <f aca="false">IF('FINAL-SCORE'!AF194="","",'FINAL-SCORE'!AF194)</f>
        <v/>
      </c>
      <c r="O193" s="58" t="str">
        <f aca="false">IF('FINAL-SCORE'!AG194="","",'FINAL-SCORE'!AG194)</f>
        <v/>
      </c>
      <c r="P193" s="58" t="str">
        <f aca="false">IF('FINAL-SCORE'!AH194="","",'FINAL-SCORE'!AH194)</f>
        <v/>
      </c>
      <c r="Q193" s="58" t="str">
        <f aca="false">IF('FINAL-SCORE'!AI194="","",'FINAL-SCORE'!AI194+'FINAL-SCORE'!AD194)</f>
        <v/>
      </c>
      <c r="R193" s="59" t="str">
        <f aca="false">IF('FINAL-SCORE'!AJ194="","",'FINAL-SCORE'!AJ194)</f>
        <v/>
      </c>
      <c r="S193" s="60" t="str">
        <f aca="false">IF('FINAL-SCORE'!AK194="","",'FINAL-SCORE'!AK194)</f>
        <v/>
      </c>
      <c r="T193" s="60" t="str">
        <f aca="false">IF('FINAL-SCORE'!AL194="","",'FINAL-SCORE'!AL194)</f>
        <v/>
      </c>
      <c r="U193" s="60" t="str">
        <f aca="false">IF('FINAL-SCORE'!AM194="","",'FINAL-SCORE'!AM194)</f>
        <v/>
      </c>
      <c r="V193" s="61" t="str">
        <f aca="false">IF('FINAL-SCORE'!AN194="","",'FINAL-SCORE'!AN194)</f>
        <v/>
      </c>
      <c r="W193" s="62" t="str">
        <f aca="false">IF('FINAL-SCORE'!AO194="","",'FINAL-SCORE'!AO194)</f>
        <v/>
      </c>
    </row>
    <row r="194" customFormat="false" ht="12" hidden="false" customHeight="false" outlineLevel="0" collapsed="false">
      <c r="A194" s="1" t="str">
        <f aca="false">IF('FINAL-SCORE'!W195="","",'FINAL-SCORE'!W195)</f>
        <v/>
      </c>
      <c r="B194" s="1" t="str">
        <f aca="false">IF('FINAL-SCORE'!X195="","",'FINAL-SCORE'!X195)</f>
        <v/>
      </c>
      <c r="C194" s="37" t="str">
        <f aca="false">IF(B194="","",IF(VLOOKUP(B194,PLAYER!B:G,2,FALSE())="","",VLOOKUP(B194,PLAYER!B:G,2,FALSE())))</f>
        <v/>
      </c>
      <c r="D194" s="37" t="str">
        <f aca="false">IF(B194="","",IF(VLOOKUP(B194,PLAYER!B:G,3,FALSE())="","",VLOOKUP(B194,PLAYER!B:G,3,FALSE())))</f>
        <v/>
      </c>
      <c r="E194" s="37" t="str">
        <f aca="false">IF(B194="","",IF(VLOOKUP(B194,PLAYER!B:G,4,FALSE())="","",VLOOKUP(B194,PLAYER!B:G,4,FALSE())))</f>
        <v/>
      </c>
      <c r="F194" s="37" t="str">
        <f aca="false">IF(B194="","",IF(VLOOKUP(B194,PLAYER!B:G,5,FALSE())="","",VLOOKUP(B194,PLAYER!B:G,5,FALSE())))</f>
        <v/>
      </c>
      <c r="G194" s="37" t="str">
        <f aca="false">IF(B194="","",IF(VLOOKUP(B194,PLAYER!B:G,6,FALSE())="","",VLOOKUP(B194,PLAYER!B:G,6,FALSE())))</f>
        <v/>
      </c>
      <c r="H194" s="58" t="str">
        <f aca="false">IF('FINAL-SCORE'!Y195="","",'FINAL-SCORE'!Y195)</f>
        <v/>
      </c>
      <c r="I194" s="58" t="str">
        <f aca="false">IF('FINAL-SCORE'!Z195="","",'FINAL-SCORE'!Z195)</f>
        <v/>
      </c>
      <c r="J194" s="58" t="str">
        <f aca="false">IF('FINAL-SCORE'!AA195="","",'FINAL-SCORE'!AA195)</f>
        <v/>
      </c>
      <c r="K194" s="58" t="str">
        <f aca="false">IF('FINAL-SCORE'!AB195="","",'FINAL-SCORE'!AB195)</f>
        <v/>
      </c>
      <c r="L194" s="58" t="str">
        <f aca="false">IF('FINAL-SCORE'!AC195="","",'FINAL-SCORE'!AC195)</f>
        <v/>
      </c>
      <c r="M194" s="58" t="str">
        <f aca="false">IF('FINAL-SCORE'!AE195="","",'FINAL-SCORE'!AE195)</f>
        <v/>
      </c>
      <c r="N194" s="58" t="str">
        <f aca="false">IF('FINAL-SCORE'!AF195="","",'FINAL-SCORE'!AF195)</f>
        <v/>
      </c>
      <c r="O194" s="58" t="str">
        <f aca="false">IF('FINAL-SCORE'!AG195="","",'FINAL-SCORE'!AG195)</f>
        <v/>
      </c>
      <c r="P194" s="58" t="str">
        <f aca="false">IF('FINAL-SCORE'!AH195="","",'FINAL-SCORE'!AH195)</f>
        <v/>
      </c>
      <c r="Q194" s="58" t="str">
        <f aca="false">IF('FINAL-SCORE'!AI195="","",'FINAL-SCORE'!AI195+'FINAL-SCORE'!AD195)</f>
        <v/>
      </c>
      <c r="R194" s="59" t="str">
        <f aca="false">IF('FINAL-SCORE'!AJ195="","",'FINAL-SCORE'!AJ195)</f>
        <v/>
      </c>
      <c r="S194" s="60" t="str">
        <f aca="false">IF('FINAL-SCORE'!AK195="","",'FINAL-SCORE'!AK195)</f>
        <v/>
      </c>
      <c r="T194" s="60" t="str">
        <f aca="false">IF('FINAL-SCORE'!AL195="","",'FINAL-SCORE'!AL195)</f>
        <v/>
      </c>
      <c r="U194" s="60" t="str">
        <f aca="false">IF('FINAL-SCORE'!AM195="","",'FINAL-SCORE'!AM195)</f>
        <v/>
      </c>
      <c r="V194" s="61" t="str">
        <f aca="false">IF('FINAL-SCORE'!AN195="","",'FINAL-SCORE'!AN195)</f>
        <v/>
      </c>
      <c r="W194" s="62" t="str">
        <f aca="false">IF('FINAL-SCORE'!AO195="","",'FINAL-SCORE'!AO195)</f>
        <v/>
      </c>
    </row>
    <row r="195" customFormat="false" ht="12" hidden="false" customHeight="false" outlineLevel="0" collapsed="false">
      <c r="A195" s="1" t="str">
        <f aca="false">IF('FINAL-SCORE'!W196="","",'FINAL-SCORE'!W196)</f>
        <v/>
      </c>
      <c r="B195" s="1" t="str">
        <f aca="false">IF('FINAL-SCORE'!X196="","",'FINAL-SCORE'!X196)</f>
        <v/>
      </c>
      <c r="C195" s="37" t="str">
        <f aca="false">IF(B195="","",IF(VLOOKUP(B195,PLAYER!B:G,2,FALSE())="","",VLOOKUP(B195,PLAYER!B:G,2,FALSE())))</f>
        <v/>
      </c>
      <c r="D195" s="37" t="str">
        <f aca="false">IF(B195="","",IF(VLOOKUP(B195,PLAYER!B:G,3,FALSE())="","",VLOOKUP(B195,PLAYER!B:G,3,FALSE())))</f>
        <v/>
      </c>
      <c r="E195" s="37" t="str">
        <f aca="false">IF(B195="","",IF(VLOOKUP(B195,PLAYER!B:G,4,FALSE())="","",VLOOKUP(B195,PLAYER!B:G,4,FALSE())))</f>
        <v/>
      </c>
      <c r="F195" s="37" t="str">
        <f aca="false">IF(B195="","",IF(VLOOKUP(B195,PLAYER!B:G,5,FALSE())="","",VLOOKUP(B195,PLAYER!B:G,5,FALSE())))</f>
        <v/>
      </c>
      <c r="G195" s="37" t="str">
        <f aca="false">IF(B195="","",IF(VLOOKUP(B195,PLAYER!B:G,6,FALSE())="","",VLOOKUP(B195,PLAYER!B:G,6,FALSE())))</f>
        <v/>
      </c>
      <c r="H195" s="58" t="str">
        <f aca="false">IF('FINAL-SCORE'!Y196="","",'FINAL-SCORE'!Y196)</f>
        <v/>
      </c>
      <c r="I195" s="58" t="str">
        <f aca="false">IF('FINAL-SCORE'!Z196="","",'FINAL-SCORE'!Z196)</f>
        <v/>
      </c>
      <c r="J195" s="58" t="str">
        <f aca="false">IF('FINAL-SCORE'!AA196="","",'FINAL-SCORE'!AA196)</f>
        <v/>
      </c>
      <c r="K195" s="58" t="str">
        <f aca="false">IF('FINAL-SCORE'!AB196="","",'FINAL-SCORE'!AB196)</f>
        <v/>
      </c>
      <c r="L195" s="58" t="str">
        <f aca="false">IF('FINAL-SCORE'!AC196="","",'FINAL-SCORE'!AC196)</f>
        <v/>
      </c>
      <c r="M195" s="58" t="str">
        <f aca="false">IF('FINAL-SCORE'!AE196="","",'FINAL-SCORE'!AE196)</f>
        <v/>
      </c>
      <c r="N195" s="58" t="str">
        <f aca="false">IF('FINAL-SCORE'!AF196="","",'FINAL-SCORE'!AF196)</f>
        <v/>
      </c>
      <c r="O195" s="58" t="str">
        <f aca="false">IF('FINAL-SCORE'!AG196="","",'FINAL-SCORE'!AG196)</f>
        <v/>
      </c>
      <c r="P195" s="58" t="str">
        <f aca="false">IF('FINAL-SCORE'!AH196="","",'FINAL-SCORE'!AH196)</f>
        <v/>
      </c>
      <c r="Q195" s="58" t="str">
        <f aca="false">IF('FINAL-SCORE'!AI196="","",'FINAL-SCORE'!AI196+'FINAL-SCORE'!AD196)</f>
        <v/>
      </c>
      <c r="R195" s="59" t="str">
        <f aca="false">IF('FINAL-SCORE'!AJ196="","",'FINAL-SCORE'!AJ196)</f>
        <v/>
      </c>
      <c r="S195" s="60" t="str">
        <f aca="false">IF('FINAL-SCORE'!AK196="","",'FINAL-SCORE'!AK196)</f>
        <v/>
      </c>
      <c r="T195" s="60" t="str">
        <f aca="false">IF('FINAL-SCORE'!AL196="","",'FINAL-SCORE'!AL196)</f>
        <v/>
      </c>
      <c r="U195" s="60" t="str">
        <f aca="false">IF('FINAL-SCORE'!AM196="","",'FINAL-SCORE'!AM196)</f>
        <v/>
      </c>
      <c r="V195" s="61" t="str">
        <f aca="false">IF('FINAL-SCORE'!AN196="","",'FINAL-SCORE'!AN196)</f>
        <v/>
      </c>
      <c r="W195" s="62" t="str">
        <f aca="false">IF('FINAL-SCORE'!AO196="","",'FINAL-SCORE'!AO196)</f>
        <v/>
      </c>
    </row>
    <row r="196" customFormat="false" ht="12" hidden="false" customHeight="false" outlineLevel="0" collapsed="false">
      <c r="A196" s="1" t="str">
        <f aca="false">IF('FINAL-SCORE'!W197="","",'FINAL-SCORE'!W197)</f>
        <v/>
      </c>
      <c r="B196" s="1" t="str">
        <f aca="false">IF('FINAL-SCORE'!X197="","",'FINAL-SCORE'!X197)</f>
        <v/>
      </c>
      <c r="C196" s="37" t="str">
        <f aca="false">IF(B196="","",IF(VLOOKUP(B196,PLAYER!B:G,2,FALSE())="","",VLOOKUP(B196,PLAYER!B:G,2,FALSE())))</f>
        <v/>
      </c>
      <c r="D196" s="37" t="str">
        <f aca="false">IF(B196="","",IF(VLOOKUP(B196,PLAYER!B:G,3,FALSE())="","",VLOOKUP(B196,PLAYER!B:G,3,FALSE())))</f>
        <v/>
      </c>
      <c r="E196" s="37" t="str">
        <f aca="false">IF(B196="","",IF(VLOOKUP(B196,PLAYER!B:G,4,FALSE())="","",VLOOKUP(B196,PLAYER!B:G,4,FALSE())))</f>
        <v/>
      </c>
      <c r="F196" s="37" t="str">
        <f aca="false">IF(B196="","",IF(VLOOKUP(B196,PLAYER!B:G,5,FALSE())="","",VLOOKUP(B196,PLAYER!B:G,5,FALSE())))</f>
        <v/>
      </c>
      <c r="G196" s="37" t="str">
        <f aca="false">IF(B196="","",IF(VLOOKUP(B196,PLAYER!B:G,6,FALSE())="","",VLOOKUP(B196,PLAYER!B:G,6,FALSE())))</f>
        <v/>
      </c>
      <c r="H196" s="58" t="str">
        <f aca="false">IF('FINAL-SCORE'!Y197="","",'FINAL-SCORE'!Y197)</f>
        <v/>
      </c>
      <c r="I196" s="58" t="str">
        <f aca="false">IF('FINAL-SCORE'!Z197="","",'FINAL-SCORE'!Z197)</f>
        <v/>
      </c>
      <c r="J196" s="58" t="str">
        <f aca="false">IF('FINAL-SCORE'!AA197="","",'FINAL-SCORE'!AA197)</f>
        <v/>
      </c>
      <c r="K196" s="58" t="str">
        <f aca="false">IF('FINAL-SCORE'!AB197="","",'FINAL-SCORE'!AB197)</f>
        <v/>
      </c>
      <c r="L196" s="58" t="str">
        <f aca="false">IF('FINAL-SCORE'!AC197="","",'FINAL-SCORE'!AC197)</f>
        <v/>
      </c>
      <c r="M196" s="58" t="str">
        <f aca="false">IF('FINAL-SCORE'!AE197="","",'FINAL-SCORE'!AE197)</f>
        <v/>
      </c>
      <c r="N196" s="58" t="str">
        <f aca="false">IF('FINAL-SCORE'!AF197="","",'FINAL-SCORE'!AF197)</f>
        <v/>
      </c>
      <c r="O196" s="58" t="str">
        <f aca="false">IF('FINAL-SCORE'!AG197="","",'FINAL-SCORE'!AG197)</f>
        <v/>
      </c>
      <c r="P196" s="58" t="str">
        <f aca="false">IF('FINAL-SCORE'!AH197="","",'FINAL-SCORE'!AH197)</f>
        <v/>
      </c>
      <c r="Q196" s="58" t="str">
        <f aca="false">IF('FINAL-SCORE'!AI197="","",'FINAL-SCORE'!AI197+'FINAL-SCORE'!AD197)</f>
        <v/>
      </c>
      <c r="R196" s="59" t="str">
        <f aca="false">IF('FINAL-SCORE'!AJ197="","",'FINAL-SCORE'!AJ197)</f>
        <v/>
      </c>
      <c r="S196" s="60" t="str">
        <f aca="false">IF('FINAL-SCORE'!AK197="","",'FINAL-SCORE'!AK197)</f>
        <v/>
      </c>
      <c r="T196" s="60" t="str">
        <f aca="false">IF('FINAL-SCORE'!AL197="","",'FINAL-SCORE'!AL197)</f>
        <v/>
      </c>
      <c r="U196" s="60" t="str">
        <f aca="false">IF('FINAL-SCORE'!AM197="","",'FINAL-SCORE'!AM197)</f>
        <v/>
      </c>
      <c r="V196" s="61" t="str">
        <f aca="false">IF('FINAL-SCORE'!AN197="","",'FINAL-SCORE'!AN197)</f>
        <v/>
      </c>
      <c r="W196" s="62" t="str">
        <f aca="false">IF('FINAL-SCORE'!AO197="","",'FINAL-SCORE'!AO197)</f>
        <v/>
      </c>
    </row>
    <row r="197" customFormat="false" ht="12" hidden="false" customHeight="false" outlineLevel="0" collapsed="false">
      <c r="A197" s="1" t="str">
        <f aca="false">IF('FINAL-SCORE'!W198="","",'FINAL-SCORE'!W198)</f>
        <v/>
      </c>
      <c r="B197" s="1" t="str">
        <f aca="false">IF('FINAL-SCORE'!X198="","",'FINAL-SCORE'!X198)</f>
        <v/>
      </c>
      <c r="C197" s="37" t="str">
        <f aca="false">IF(B197="","",IF(VLOOKUP(B197,PLAYER!B:G,2,FALSE())="","",VLOOKUP(B197,PLAYER!B:G,2,FALSE())))</f>
        <v/>
      </c>
      <c r="D197" s="37" t="str">
        <f aca="false">IF(B197="","",IF(VLOOKUP(B197,PLAYER!B:G,3,FALSE())="","",VLOOKUP(B197,PLAYER!B:G,3,FALSE())))</f>
        <v/>
      </c>
      <c r="E197" s="37" t="str">
        <f aca="false">IF(B197="","",IF(VLOOKUP(B197,PLAYER!B:G,4,FALSE())="","",VLOOKUP(B197,PLAYER!B:G,4,FALSE())))</f>
        <v/>
      </c>
      <c r="F197" s="37" t="str">
        <f aca="false">IF(B197="","",IF(VLOOKUP(B197,PLAYER!B:G,5,FALSE())="","",VLOOKUP(B197,PLAYER!B:G,5,FALSE())))</f>
        <v/>
      </c>
      <c r="G197" s="37" t="str">
        <f aca="false">IF(B197="","",IF(VLOOKUP(B197,PLAYER!B:G,6,FALSE())="","",VLOOKUP(B197,PLAYER!B:G,6,FALSE())))</f>
        <v/>
      </c>
      <c r="H197" s="58" t="str">
        <f aca="false">IF('FINAL-SCORE'!Y198="","",'FINAL-SCORE'!Y198)</f>
        <v/>
      </c>
      <c r="I197" s="58" t="str">
        <f aca="false">IF('FINAL-SCORE'!Z198="","",'FINAL-SCORE'!Z198)</f>
        <v/>
      </c>
      <c r="J197" s="58" t="str">
        <f aca="false">IF('FINAL-SCORE'!AA198="","",'FINAL-SCORE'!AA198)</f>
        <v/>
      </c>
      <c r="K197" s="58" t="str">
        <f aca="false">IF('FINAL-SCORE'!AB198="","",'FINAL-SCORE'!AB198)</f>
        <v/>
      </c>
      <c r="L197" s="58" t="str">
        <f aca="false">IF('FINAL-SCORE'!AC198="","",'FINAL-SCORE'!AC198)</f>
        <v/>
      </c>
      <c r="M197" s="58" t="str">
        <f aca="false">IF('FINAL-SCORE'!AE198="","",'FINAL-SCORE'!AE198)</f>
        <v/>
      </c>
      <c r="N197" s="58" t="str">
        <f aca="false">IF('FINAL-SCORE'!AF198="","",'FINAL-SCORE'!AF198)</f>
        <v/>
      </c>
      <c r="O197" s="58" t="str">
        <f aca="false">IF('FINAL-SCORE'!AG198="","",'FINAL-SCORE'!AG198)</f>
        <v/>
      </c>
      <c r="P197" s="58" t="str">
        <f aca="false">IF('FINAL-SCORE'!AH198="","",'FINAL-SCORE'!AH198)</f>
        <v/>
      </c>
      <c r="Q197" s="58" t="str">
        <f aca="false">IF('FINAL-SCORE'!AI198="","",'FINAL-SCORE'!AI198+'FINAL-SCORE'!AD198)</f>
        <v/>
      </c>
      <c r="R197" s="59" t="str">
        <f aca="false">IF('FINAL-SCORE'!AJ198="","",'FINAL-SCORE'!AJ198)</f>
        <v/>
      </c>
      <c r="S197" s="60" t="str">
        <f aca="false">IF('FINAL-SCORE'!AK198="","",'FINAL-SCORE'!AK198)</f>
        <v/>
      </c>
      <c r="T197" s="60" t="str">
        <f aca="false">IF('FINAL-SCORE'!AL198="","",'FINAL-SCORE'!AL198)</f>
        <v/>
      </c>
      <c r="U197" s="60" t="str">
        <f aca="false">IF('FINAL-SCORE'!AM198="","",'FINAL-SCORE'!AM198)</f>
        <v/>
      </c>
      <c r="V197" s="61" t="str">
        <f aca="false">IF('FINAL-SCORE'!AN198="","",'FINAL-SCORE'!AN198)</f>
        <v/>
      </c>
      <c r="W197" s="62" t="str">
        <f aca="false">IF('FINAL-SCORE'!AO198="","",'FINAL-SCORE'!AO198)</f>
        <v/>
      </c>
    </row>
    <row r="198" customFormat="false" ht="12" hidden="false" customHeight="false" outlineLevel="0" collapsed="false">
      <c r="A198" s="1" t="str">
        <f aca="false">IF('FINAL-SCORE'!W199="","",'FINAL-SCORE'!W199)</f>
        <v/>
      </c>
      <c r="B198" s="1" t="str">
        <f aca="false">IF('FINAL-SCORE'!X199="","",'FINAL-SCORE'!X199)</f>
        <v/>
      </c>
      <c r="C198" s="37" t="str">
        <f aca="false">IF(B198="","",IF(VLOOKUP(B198,PLAYER!B:G,2,FALSE())="","",VLOOKUP(B198,PLAYER!B:G,2,FALSE())))</f>
        <v/>
      </c>
      <c r="D198" s="37" t="str">
        <f aca="false">IF(B198="","",IF(VLOOKUP(B198,PLAYER!B:G,3,FALSE())="","",VLOOKUP(B198,PLAYER!B:G,3,FALSE())))</f>
        <v/>
      </c>
      <c r="E198" s="37" t="str">
        <f aca="false">IF(B198="","",IF(VLOOKUP(B198,PLAYER!B:G,4,FALSE())="","",VLOOKUP(B198,PLAYER!B:G,4,FALSE())))</f>
        <v/>
      </c>
      <c r="F198" s="37" t="str">
        <f aca="false">IF(B198="","",IF(VLOOKUP(B198,PLAYER!B:G,5,FALSE())="","",VLOOKUP(B198,PLAYER!B:G,5,FALSE())))</f>
        <v/>
      </c>
      <c r="G198" s="37" t="str">
        <f aca="false">IF(B198="","",IF(VLOOKUP(B198,PLAYER!B:G,6,FALSE())="","",VLOOKUP(B198,PLAYER!B:G,6,FALSE())))</f>
        <v/>
      </c>
      <c r="H198" s="58" t="str">
        <f aca="false">IF('FINAL-SCORE'!Y199="","",'FINAL-SCORE'!Y199)</f>
        <v/>
      </c>
      <c r="I198" s="58" t="str">
        <f aca="false">IF('FINAL-SCORE'!Z199="","",'FINAL-SCORE'!Z199)</f>
        <v/>
      </c>
      <c r="J198" s="58" t="str">
        <f aca="false">IF('FINAL-SCORE'!AA199="","",'FINAL-SCORE'!AA199)</f>
        <v/>
      </c>
      <c r="K198" s="58" t="str">
        <f aca="false">IF('FINAL-SCORE'!AB199="","",'FINAL-SCORE'!AB199)</f>
        <v/>
      </c>
      <c r="L198" s="58" t="str">
        <f aca="false">IF('FINAL-SCORE'!AC199="","",'FINAL-SCORE'!AC199)</f>
        <v/>
      </c>
      <c r="M198" s="58" t="str">
        <f aca="false">IF('FINAL-SCORE'!AE199="","",'FINAL-SCORE'!AE199)</f>
        <v/>
      </c>
      <c r="N198" s="58" t="str">
        <f aca="false">IF('FINAL-SCORE'!AF199="","",'FINAL-SCORE'!AF199)</f>
        <v/>
      </c>
      <c r="O198" s="58" t="str">
        <f aca="false">IF('FINAL-SCORE'!AG199="","",'FINAL-SCORE'!AG199)</f>
        <v/>
      </c>
      <c r="P198" s="58" t="str">
        <f aca="false">IF('FINAL-SCORE'!AH199="","",'FINAL-SCORE'!AH199)</f>
        <v/>
      </c>
      <c r="Q198" s="58" t="str">
        <f aca="false">IF('FINAL-SCORE'!AI199="","",'FINAL-SCORE'!AI199+'FINAL-SCORE'!AD199)</f>
        <v/>
      </c>
      <c r="R198" s="59" t="str">
        <f aca="false">IF('FINAL-SCORE'!AJ199="","",'FINAL-SCORE'!AJ199)</f>
        <v/>
      </c>
      <c r="S198" s="60" t="str">
        <f aca="false">IF('FINAL-SCORE'!AK199="","",'FINAL-SCORE'!AK199)</f>
        <v/>
      </c>
      <c r="T198" s="60" t="str">
        <f aca="false">IF('FINAL-SCORE'!AL199="","",'FINAL-SCORE'!AL199)</f>
        <v/>
      </c>
      <c r="U198" s="60" t="str">
        <f aca="false">IF('FINAL-SCORE'!AM199="","",'FINAL-SCORE'!AM199)</f>
        <v/>
      </c>
      <c r="V198" s="61" t="str">
        <f aca="false">IF('FINAL-SCORE'!AN199="","",'FINAL-SCORE'!AN199)</f>
        <v/>
      </c>
      <c r="W198" s="62" t="str">
        <f aca="false">IF('FINAL-SCORE'!AO199="","",'FINAL-SCORE'!AO199)</f>
        <v/>
      </c>
    </row>
    <row r="199" customFormat="false" ht="12" hidden="false" customHeight="false" outlineLevel="0" collapsed="false">
      <c r="A199" s="1" t="str">
        <f aca="false">IF('FINAL-SCORE'!W200="","",'FINAL-SCORE'!W200)</f>
        <v/>
      </c>
      <c r="B199" s="1" t="str">
        <f aca="false">IF('FINAL-SCORE'!X200="","",'FINAL-SCORE'!X200)</f>
        <v/>
      </c>
      <c r="C199" s="37" t="str">
        <f aca="false">IF(B199="","",IF(VLOOKUP(B199,PLAYER!B:G,2,FALSE())="","",VLOOKUP(B199,PLAYER!B:G,2,FALSE())))</f>
        <v/>
      </c>
      <c r="D199" s="37" t="str">
        <f aca="false">IF(B199="","",IF(VLOOKUP(B199,PLAYER!B:G,3,FALSE())="","",VLOOKUP(B199,PLAYER!B:G,3,FALSE())))</f>
        <v/>
      </c>
      <c r="E199" s="37" t="str">
        <f aca="false">IF(B199="","",IF(VLOOKUP(B199,PLAYER!B:G,4,FALSE())="","",VLOOKUP(B199,PLAYER!B:G,4,FALSE())))</f>
        <v/>
      </c>
      <c r="F199" s="37" t="str">
        <f aca="false">IF(B199="","",IF(VLOOKUP(B199,PLAYER!B:G,5,FALSE())="","",VLOOKUP(B199,PLAYER!B:G,5,FALSE())))</f>
        <v/>
      </c>
      <c r="G199" s="37" t="str">
        <f aca="false">IF(B199="","",IF(VLOOKUP(B199,PLAYER!B:G,6,FALSE())="","",VLOOKUP(B199,PLAYER!B:G,6,FALSE())))</f>
        <v/>
      </c>
      <c r="H199" s="58" t="str">
        <f aca="false">IF('FINAL-SCORE'!Y200="","",'FINAL-SCORE'!Y200)</f>
        <v/>
      </c>
      <c r="I199" s="58" t="str">
        <f aca="false">IF('FINAL-SCORE'!Z200="","",'FINAL-SCORE'!Z200)</f>
        <v/>
      </c>
      <c r="J199" s="58" t="str">
        <f aca="false">IF('FINAL-SCORE'!AA200="","",'FINAL-SCORE'!AA200)</f>
        <v/>
      </c>
      <c r="K199" s="58" t="str">
        <f aca="false">IF('FINAL-SCORE'!AB200="","",'FINAL-SCORE'!AB200)</f>
        <v/>
      </c>
      <c r="L199" s="58" t="str">
        <f aca="false">IF('FINAL-SCORE'!AC200="","",'FINAL-SCORE'!AC200)</f>
        <v/>
      </c>
      <c r="M199" s="58" t="str">
        <f aca="false">IF('FINAL-SCORE'!AE200="","",'FINAL-SCORE'!AE200)</f>
        <v/>
      </c>
      <c r="N199" s="58" t="str">
        <f aca="false">IF('FINAL-SCORE'!AF200="","",'FINAL-SCORE'!AF200)</f>
        <v/>
      </c>
      <c r="O199" s="58" t="str">
        <f aca="false">IF('FINAL-SCORE'!AG200="","",'FINAL-SCORE'!AG200)</f>
        <v/>
      </c>
      <c r="P199" s="58" t="str">
        <f aca="false">IF('FINAL-SCORE'!AH200="","",'FINAL-SCORE'!AH200)</f>
        <v/>
      </c>
      <c r="Q199" s="58" t="str">
        <f aca="false">IF('FINAL-SCORE'!AI200="","",'FINAL-SCORE'!AI200+'FINAL-SCORE'!AD200)</f>
        <v/>
      </c>
      <c r="R199" s="59" t="str">
        <f aca="false">IF('FINAL-SCORE'!AJ200="","",'FINAL-SCORE'!AJ200)</f>
        <v/>
      </c>
      <c r="S199" s="60" t="str">
        <f aca="false">IF('FINAL-SCORE'!AK200="","",'FINAL-SCORE'!AK200)</f>
        <v/>
      </c>
      <c r="T199" s="60" t="str">
        <f aca="false">IF('FINAL-SCORE'!AL200="","",'FINAL-SCORE'!AL200)</f>
        <v/>
      </c>
      <c r="U199" s="60" t="str">
        <f aca="false">IF('FINAL-SCORE'!AM200="","",'FINAL-SCORE'!AM200)</f>
        <v/>
      </c>
      <c r="V199" s="61" t="str">
        <f aca="false">IF('FINAL-SCORE'!AN200="","",'FINAL-SCORE'!AN200)</f>
        <v/>
      </c>
      <c r="W199" s="62" t="str">
        <f aca="false">IF('FINAL-SCORE'!AO200="","",'FINAL-SCORE'!AO200)</f>
        <v/>
      </c>
    </row>
    <row r="200" customFormat="false" ht="12" hidden="false" customHeight="false" outlineLevel="0" collapsed="false">
      <c r="A200" s="1" t="str">
        <f aca="false">IF('FINAL-SCORE'!W201="","",'FINAL-SCORE'!W201)</f>
        <v/>
      </c>
      <c r="B200" s="1" t="str">
        <f aca="false">IF('FINAL-SCORE'!X201="","",'FINAL-SCORE'!X201)</f>
        <v/>
      </c>
      <c r="C200" s="37" t="str">
        <f aca="false">IF(B200="","",IF(VLOOKUP(B200,PLAYER!B:G,2,FALSE())="","",VLOOKUP(B200,PLAYER!B:G,2,FALSE())))</f>
        <v/>
      </c>
      <c r="D200" s="37" t="str">
        <f aca="false">IF(B200="","",IF(VLOOKUP(B200,PLAYER!B:G,3,FALSE())="","",VLOOKUP(B200,PLAYER!B:G,3,FALSE())))</f>
        <v/>
      </c>
      <c r="E200" s="37" t="str">
        <f aca="false">IF(B200="","",IF(VLOOKUP(B200,PLAYER!B:G,4,FALSE())="","",VLOOKUP(B200,PLAYER!B:G,4,FALSE())))</f>
        <v/>
      </c>
      <c r="F200" s="37" t="str">
        <f aca="false">IF(B200="","",IF(VLOOKUP(B200,PLAYER!B:G,5,FALSE())="","",VLOOKUP(B200,PLAYER!B:G,5,FALSE())))</f>
        <v/>
      </c>
      <c r="G200" s="37" t="str">
        <f aca="false">IF(B200="","",IF(VLOOKUP(B200,PLAYER!B:G,6,FALSE())="","",VLOOKUP(B200,PLAYER!B:G,6,FALSE())))</f>
        <v/>
      </c>
      <c r="H200" s="58" t="str">
        <f aca="false">IF('FINAL-SCORE'!Y201="","",'FINAL-SCORE'!Y201)</f>
        <v/>
      </c>
      <c r="I200" s="58" t="str">
        <f aca="false">IF('FINAL-SCORE'!Z201="","",'FINAL-SCORE'!Z201)</f>
        <v/>
      </c>
      <c r="J200" s="58" t="str">
        <f aca="false">IF('FINAL-SCORE'!AA201="","",'FINAL-SCORE'!AA201)</f>
        <v/>
      </c>
      <c r="K200" s="58" t="str">
        <f aca="false">IF('FINAL-SCORE'!AB201="","",'FINAL-SCORE'!AB201)</f>
        <v/>
      </c>
      <c r="L200" s="58" t="str">
        <f aca="false">IF('FINAL-SCORE'!AC201="","",'FINAL-SCORE'!AC201)</f>
        <v/>
      </c>
      <c r="M200" s="58" t="str">
        <f aca="false">IF('FINAL-SCORE'!AE201="","",'FINAL-SCORE'!AE201)</f>
        <v/>
      </c>
      <c r="N200" s="58" t="str">
        <f aca="false">IF('FINAL-SCORE'!AF201="","",'FINAL-SCORE'!AF201)</f>
        <v/>
      </c>
      <c r="O200" s="58" t="str">
        <f aca="false">IF('FINAL-SCORE'!AG201="","",'FINAL-SCORE'!AG201)</f>
        <v/>
      </c>
      <c r="P200" s="58" t="str">
        <f aca="false">IF('FINAL-SCORE'!AH201="","",'FINAL-SCORE'!AH201)</f>
        <v/>
      </c>
      <c r="Q200" s="58" t="str">
        <f aca="false">IF('FINAL-SCORE'!AI201="","",'FINAL-SCORE'!AI201+'FINAL-SCORE'!AD201)</f>
        <v/>
      </c>
      <c r="R200" s="59" t="str">
        <f aca="false">IF('FINAL-SCORE'!AJ201="","",'FINAL-SCORE'!AJ201)</f>
        <v/>
      </c>
      <c r="S200" s="60" t="str">
        <f aca="false">IF('FINAL-SCORE'!AK201="","",'FINAL-SCORE'!AK201)</f>
        <v/>
      </c>
      <c r="T200" s="60" t="str">
        <f aca="false">IF('FINAL-SCORE'!AL201="","",'FINAL-SCORE'!AL201)</f>
        <v/>
      </c>
      <c r="U200" s="60" t="str">
        <f aca="false">IF('FINAL-SCORE'!AM201="","",'FINAL-SCORE'!AM201)</f>
        <v/>
      </c>
      <c r="V200" s="61" t="str">
        <f aca="false">IF('FINAL-SCORE'!AN201="","",'FINAL-SCORE'!AN201)</f>
        <v/>
      </c>
      <c r="W200" s="62" t="str">
        <f aca="false">IF('FINAL-SCORE'!AO201="","",'FINAL-SCORE'!AO201)</f>
        <v/>
      </c>
    </row>
    <row r="201" customFormat="false" ht="12" hidden="false" customHeight="false" outlineLevel="0" collapsed="false">
      <c r="A201" s="1" t="str">
        <f aca="false">IF('FINAL-SCORE'!W202="","",'FINAL-SCORE'!W202)</f>
        <v/>
      </c>
      <c r="B201" s="1" t="str">
        <f aca="false">IF('FINAL-SCORE'!X202="","",'FINAL-SCORE'!X202)</f>
        <v/>
      </c>
      <c r="C201" s="37" t="str">
        <f aca="false">IF(B201="","",IF(VLOOKUP(B201,PLAYER!B:G,2,FALSE())="","",VLOOKUP(B201,PLAYER!B:G,2,FALSE())))</f>
        <v/>
      </c>
      <c r="D201" s="37" t="str">
        <f aca="false">IF(B201="","",IF(VLOOKUP(B201,PLAYER!B:G,3,FALSE())="","",VLOOKUP(B201,PLAYER!B:G,3,FALSE())))</f>
        <v/>
      </c>
      <c r="E201" s="37" t="str">
        <f aca="false">IF(B201="","",IF(VLOOKUP(B201,PLAYER!B:G,4,FALSE())="","",VLOOKUP(B201,PLAYER!B:G,4,FALSE())))</f>
        <v/>
      </c>
      <c r="F201" s="37" t="str">
        <f aca="false">IF(B201="","",IF(VLOOKUP(B201,PLAYER!B:G,5,FALSE())="","",VLOOKUP(B201,PLAYER!B:G,5,FALSE())))</f>
        <v/>
      </c>
      <c r="G201" s="37" t="str">
        <f aca="false">IF(B201="","",IF(VLOOKUP(B201,PLAYER!B:G,6,FALSE())="","",VLOOKUP(B201,PLAYER!B:G,6,FALSE())))</f>
        <v/>
      </c>
      <c r="H201" s="58" t="str">
        <f aca="false">IF('FINAL-SCORE'!Y202="","",'FINAL-SCORE'!Y202)</f>
        <v/>
      </c>
      <c r="I201" s="58" t="str">
        <f aca="false">IF('FINAL-SCORE'!Z202="","",'FINAL-SCORE'!Z202)</f>
        <v/>
      </c>
      <c r="J201" s="58" t="str">
        <f aca="false">IF('FINAL-SCORE'!AA202="","",'FINAL-SCORE'!AA202)</f>
        <v/>
      </c>
      <c r="K201" s="58" t="str">
        <f aca="false">IF('FINAL-SCORE'!AB202="","",'FINAL-SCORE'!AB202)</f>
        <v/>
      </c>
      <c r="L201" s="58" t="str">
        <f aca="false">IF('FINAL-SCORE'!AC202="","",'FINAL-SCORE'!AC202)</f>
        <v/>
      </c>
      <c r="M201" s="58" t="str">
        <f aca="false">IF('FINAL-SCORE'!AE202="","",'FINAL-SCORE'!AE202)</f>
        <v/>
      </c>
      <c r="N201" s="58" t="str">
        <f aca="false">IF('FINAL-SCORE'!AF202="","",'FINAL-SCORE'!AF202)</f>
        <v/>
      </c>
      <c r="O201" s="58" t="str">
        <f aca="false">IF('FINAL-SCORE'!AG202="","",'FINAL-SCORE'!AG202)</f>
        <v/>
      </c>
      <c r="P201" s="58" t="str">
        <f aca="false">IF('FINAL-SCORE'!AH202="","",'FINAL-SCORE'!AH202)</f>
        <v/>
      </c>
      <c r="Q201" s="58" t="str">
        <f aca="false">IF('FINAL-SCORE'!AI202="","",'FINAL-SCORE'!AI202+'FINAL-SCORE'!AD202)</f>
        <v/>
      </c>
      <c r="R201" s="59" t="str">
        <f aca="false">IF('FINAL-SCORE'!AJ202="","",'FINAL-SCORE'!AJ202)</f>
        <v/>
      </c>
      <c r="S201" s="60" t="str">
        <f aca="false">IF('FINAL-SCORE'!AK202="","",'FINAL-SCORE'!AK202)</f>
        <v/>
      </c>
      <c r="T201" s="60" t="str">
        <f aca="false">IF('FINAL-SCORE'!AL202="","",'FINAL-SCORE'!AL202)</f>
        <v/>
      </c>
      <c r="U201" s="60" t="str">
        <f aca="false">IF('FINAL-SCORE'!AM202="","",'FINAL-SCORE'!AM202)</f>
        <v/>
      </c>
      <c r="V201" s="61" t="str">
        <f aca="false">IF('FINAL-SCORE'!AN202="","",'FINAL-SCORE'!AN202)</f>
        <v/>
      </c>
      <c r="W201" s="62" t="str">
        <f aca="false">IF('FINAL-SCORE'!AO202="","",'FINAL-SCORE'!AO202)</f>
        <v/>
      </c>
    </row>
  </sheetData>
  <mergeCells count="2">
    <mergeCell ref="I1:Q1"/>
    <mergeCell ref="S1:U1"/>
  </mergeCells>
  <printOptions headings="false" gridLines="false" gridLinesSet="true" horizontalCentered="true" verticalCentered="true"/>
  <pageMargins left="0.708333333333333" right="0.708333333333333" top="0.747916666666667" bottom="0.747916666666667"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7" activeCellId="0" sqref="H207"/>
    </sheetView>
  </sheetViews>
  <sheetFormatPr defaultColWidth="4.703125" defaultRowHeight="15" zeroHeight="false" outlineLevelRow="0" outlineLevelCol="0"/>
  <cols>
    <col collapsed="false" customWidth="true" hidden="false" outlineLevel="0" max="1" min="1" style="0" width="4.56"/>
    <col collapsed="false" customWidth="true" hidden="false" outlineLevel="0" max="2" min="2" style="0" width="17.7"/>
    <col collapsed="false" customWidth="true" hidden="false" outlineLevel="0" max="6" min="3" style="0" width="7.7"/>
    <col collapsed="false" customWidth="true" hidden="false" outlineLevel="0" max="18" min="7" style="0" width="5.27"/>
    <col collapsed="false" customWidth="true" hidden="false" outlineLevel="0" max="19" min="19" style="0" width="2.56"/>
  </cols>
  <sheetData>
    <row r="1" customFormat="false" ht="15" hidden="false" customHeight="false" outlineLevel="0" collapsed="false">
      <c r="A1" s="63"/>
      <c r="B1" s="64" t="s">
        <v>104</v>
      </c>
      <c r="C1" s="64"/>
      <c r="D1" s="64"/>
      <c r="E1" s="64"/>
      <c r="F1" s="64"/>
      <c r="G1" s="63"/>
      <c r="H1" s="63"/>
      <c r="I1" s="63"/>
      <c r="J1" s="63"/>
      <c r="K1" s="63"/>
      <c r="L1" s="63"/>
      <c r="M1" s="63"/>
      <c r="N1" s="63"/>
      <c r="O1" s="63"/>
      <c r="P1" s="63"/>
      <c r="Q1" s="63"/>
      <c r="R1" s="63"/>
      <c r="S1" s="65"/>
    </row>
    <row r="2" customFormat="false" ht="15" hidden="false" customHeight="false" outlineLevel="0" collapsed="false">
      <c r="A2" s="63"/>
      <c r="B2" s="63"/>
      <c r="C2" s="66" t="s">
        <v>82</v>
      </c>
      <c r="D2" s="66" t="s">
        <v>83</v>
      </c>
      <c r="E2" s="66" t="s">
        <v>84</v>
      </c>
      <c r="F2" s="66" t="s">
        <v>105</v>
      </c>
      <c r="G2" s="67" t="str">
        <f aca="false">IF('SET-UP'!F3="","",'SET-UP'!F3)</f>
        <v>Judge A1</v>
      </c>
      <c r="H2" s="67"/>
      <c r="I2" s="67" t="str">
        <f aca="false">IF('SET-UP'!F4="","",'SET-UP'!F4)</f>
        <v>Judge A2</v>
      </c>
      <c r="J2" s="67"/>
      <c r="K2" s="67" t="str">
        <f aca="false">IF('SET-UP'!F5="","",'SET-UP'!F5)</f>
        <v>Judge A3</v>
      </c>
      <c r="L2" s="67"/>
      <c r="M2" s="67" t="str">
        <f aca="false">IF('SET-UP'!F6="","",'SET-UP'!F6)</f>
        <v>Judge A4</v>
      </c>
      <c r="N2" s="67"/>
      <c r="O2" s="67" t="str">
        <f aca="false">IF('SET-UP'!F7="","",'SET-UP'!F7)</f>
        <v>Judge A5</v>
      </c>
      <c r="P2" s="67"/>
      <c r="Q2" s="67" t="str">
        <f aca="false">IF('SET-UP'!F8="","",'SET-UP'!F8)</f>
        <v>Judge A6</v>
      </c>
      <c r="R2" s="67"/>
      <c r="S2" s="65"/>
    </row>
    <row r="3" customFormat="false" ht="15" hidden="false" customHeight="false" outlineLevel="0" collapsed="false">
      <c r="A3" s="63"/>
      <c r="B3" s="63" t="str">
        <f aca="false">IF(PLAYER!B3="","",PLAYER!B3)</f>
        <v>Player Name</v>
      </c>
      <c r="C3" s="68" t="str">
        <f aca="false">'SET-UP'!B23</f>
        <v>Stop</v>
      </c>
      <c r="D3" s="68" t="str">
        <f aca="false">'SET-UP'!B24</f>
        <v>Discard</v>
      </c>
      <c r="E3" s="68" t="str">
        <f aca="false">'SET-UP'!B25</f>
        <v>Cut</v>
      </c>
      <c r="F3" s="68" t="s">
        <v>61</v>
      </c>
      <c r="G3" s="68" t="s">
        <v>106</v>
      </c>
      <c r="H3" s="68" t="s">
        <v>107</v>
      </c>
      <c r="I3" s="68" t="s">
        <v>106</v>
      </c>
      <c r="J3" s="68" t="s">
        <v>107</v>
      </c>
      <c r="K3" s="68" t="s">
        <v>106</v>
      </c>
      <c r="L3" s="68" t="s">
        <v>107</v>
      </c>
      <c r="M3" s="68" t="s">
        <v>106</v>
      </c>
      <c r="N3" s="68" t="s">
        <v>107</v>
      </c>
      <c r="O3" s="68" t="s">
        <v>106</v>
      </c>
      <c r="P3" s="68" t="s">
        <v>107</v>
      </c>
      <c r="Q3" s="68" t="s">
        <v>106</v>
      </c>
      <c r="R3" s="68" t="s">
        <v>107</v>
      </c>
      <c r="S3" s="65"/>
    </row>
    <row r="4" customFormat="false" ht="15" hidden="false" customHeight="false" outlineLevel="0" collapsed="false">
      <c r="A4" s="63" t="n">
        <v>1</v>
      </c>
      <c r="B4" s="63" t="str">
        <f aca="false">IF(PLAYER!B4="","",PLAYER!B4)</f>
        <v/>
      </c>
      <c r="C4" s="63" t="str">
        <f aca="false">IF('RAW-TEx'!C4="","",'RAW-TEx'!C4*'SET-UP'!$C$23)</f>
        <v/>
      </c>
      <c r="D4" s="63" t="str">
        <f aca="false">IF('RAW-TEx'!D4="","",'RAW-TEx'!D4*'SET-UP'!$C$24)</f>
        <v/>
      </c>
      <c r="E4" s="63" t="str">
        <f aca="false">IF('RAW-TEx'!E4="","",'RAW-TEx'!E4*'SET-UP'!$C$25)</f>
        <v/>
      </c>
      <c r="F4" s="63" t="str">
        <f aca="false">IF(C4="","",SUM(C4:E4))</f>
        <v/>
      </c>
      <c r="G4" s="69" t="str">
        <f aca="false">IF('RAW-TEx'!F4="","",'RAW-TEx'!F4-'RAW-TEx'!G4)</f>
        <v/>
      </c>
      <c r="H4" s="69" t="str">
        <f aca="false">IF(G4="","",G4/MAX(G$4:G$203)*'SET-UP'!$C$8)</f>
        <v/>
      </c>
      <c r="I4" s="69" t="str">
        <f aca="false">IF('RAW-TEx'!H4="","",'RAW-TEx'!H4-'RAW-TEx'!I4)</f>
        <v/>
      </c>
      <c r="J4" s="69" t="str">
        <f aca="false">IF(I4="","",I4/MAX(I$4:I$203)*'SET-UP'!$C$8)</f>
        <v/>
      </c>
      <c r="K4" s="69" t="str">
        <f aca="false">IF('RAW-TEx'!J4="","",'RAW-TEx'!J4-'RAW-TEx'!K4)</f>
        <v/>
      </c>
      <c r="L4" s="69" t="str">
        <f aca="false">IF(K4="","",K4/MAX(K$4:K$203)*'SET-UP'!$C$8)</f>
        <v/>
      </c>
      <c r="M4" s="69" t="str">
        <f aca="false">IF('RAW-TEx'!L4="","",'RAW-TEx'!L4-'RAW-TEx'!M4)</f>
        <v/>
      </c>
      <c r="N4" s="69" t="str">
        <f aca="false">IF(M4="","",M4/MAX(M$4:M$203)*'SET-UP'!$C$8)</f>
        <v/>
      </c>
      <c r="O4" s="69" t="str">
        <f aca="false">IF('RAW-TEx'!N4="","",'RAW-TEx'!N4-'RAW-TEx'!O4)</f>
        <v/>
      </c>
      <c r="P4" s="69" t="str">
        <f aca="false">IF(O4="","",O4/MAX(O$4:O$203)*'SET-UP'!$C$8)</f>
        <v/>
      </c>
      <c r="Q4" s="69" t="str">
        <f aca="false">IF('RAW-TEx'!P4="","",'RAW-TEx'!P4-'RAW-TEx'!Q4)</f>
        <v/>
      </c>
      <c r="R4" s="69" t="str">
        <f aca="false">IF(Q4="","",Q4/MAX(Q$4:Q$203)*'SET-UP'!$C$8)</f>
        <v/>
      </c>
      <c r="S4" s="65"/>
    </row>
    <row r="5" customFormat="false" ht="15" hidden="false" customHeight="false" outlineLevel="0" collapsed="false">
      <c r="A5" s="63" t="n">
        <v>2</v>
      </c>
      <c r="B5" s="63" t="str">
        <f aca="false">IF(PLAYER!B5="","",PLAYER!B5)</f>
        <v/>
      </c>
      <c r="C5" s="63" t="str">
        <f aca="false">IF('RAW-TEx'!C5="","",'RAW-TEx'!C5*'SET-UP'!$C$23)</f>
        <v/>
      </c>
      <c r="D5" s="63" t="str">
        <f aca="false">IF('RAW-TEx'!D5="","",'RAW-TEx'!D5*'SET-UP'!$C$24)</f>
        <v/>
      </c>
      <c r="E5" s="63" t="str">
        <f aca="false">IF('RAW-TEx'!E5="","",'RAW-TEx'!E5*'SET-UP'!$C$25)</f>
        <v/>
      </c>
      <c r="F5" s="63" t="str">
        <f aca="false">IF(C5="","",SUM(C5:E5))</f>
        <v/>
      </c>
      <c r="G5" s="69" t="str">
        <f aca="false">IF('RAW-TEx'!F5="","",'RAW-TEx'!F5-'RAW-TEx'!G5)</f>
        <v/>
      </c>
      <c r="H5" s="69" t="str">
        <f aca="false">IF(G5="","",G5/MAX(G$4:G$203)*'SET-UP'!$C$8)</f>
        <v/>
      </c>
      <c r="I5" s="69" t="str">
        <f aca="false">IF('RAW-TEx'!H5="","",'RAW-TEx'!H5-'RAW-TEx'!I5)</f>
        <v/>
      </c>
      <c r="J5" s="69" t="str">
        <f aca="false">IF(I5="","",I5/MAX(I$4:I$203)*'SET-UP'!$C$8)</f>
        <v/>
      </c>
      <c r="K5" s="69" t="str">
        <f aca="false">IF('RAW-TEx'!J5="","",'RAW-TEx'!J5-'RAW-TEx'!K5)</f>
        <v/>
      </c>
      <c r="L5" s="69" t="str">
        <f aca="false">IF(K5="","",K5/MAX(K$4:K$203)*'SET-UP'!$C$8)</f>
        <v/>
      </c>
      <c r="M5" s="69" t="str">
        <f aca="false">IF('RAW-TEx'!L5="","",'RAW-TEx'!L5-'RAW-TEx'!M5)</f>
        <v/>
      </c>
      <c r="N5" s="69" t="str">
        <f aca="false">IF(M5="","",M5/MAX(M$4:M$203)*'SET-UP'!$C$8)</f>
        <v/>
      </c>
      <c r="O5" s="69" t="str">
        <f aca="false">IF('RAW-TEx'!N5="","",'RAW-TEx'!N5-'RAW-TEx'!O5)</f>
        <v/>
      </c>
      <c r="P5" s="69" t="str">
        <f aca="false">IF(O5="","",O5/MAX(O$4:O$203)*'SET-UP'!$C$8)</f>
        <v/>
      </c>
      <c r="Q5" s="69" t="str">
        <f aca="false">IF('RAW-TEx'!P5="","",'RAW-TEx'!P5-'RAW-TEx'!Q5)</f>
        <v/>
      </c>
      <c r="R5" s="69" t="str">
        <f aca="false">IF(Q5="","",Q5/MAX(Q$4:Q$203)*'SET-UP'!$C$8)</f>
        <v/>
      </c>
      <c r="S5" s="65"/>
    </row>
    <row r="6" customFormat="false" ht="15" hidden="false" customHeight="false" outlineLevel="0" collapsed="false">
      <c r="A6" s="63" t="n">
        <v>3</v>
      </c>
      <c r="B6" s="63" t="str">
        <f aca="false">IF(PLAYER!B6="","",PLAYER!B6)</f>
        <v/>
      </c>
      <c r="C6" s="63" t="str">
        <f aca="false">IF('RAW-TEx'!C6="","",'RAW-TEx'!C6*'SET-UP'!$C$23)</f>
        <v/>
      </c>
      <c r="D6" s="63" t="str">
        <f aca="false">IF('RAW-TEx'!D6="","",'RAW-TEx'!D6*'SET-UP'!$C$24)</f>
        <v/>
      </c>
      <c r="E6" s="63" t="str">
        <f aca="false">IF('RAW-TEx'!E6="","",'RAW-TEx'!E6*'SET-UP'!$C$25)</f>
        <v/>
      </c>
      <c r="F6" s="63" t="str">
        <f aca="false">IF(C6="","",SUM(C6:E6))</f>
        <v/>
      </c>
      <c r="G6" s="69" t="str">
        <f aca="false">IF('RAW-TEx'!F6="","",'RAW-TEx'!F6-'RAW-TEx'!G6)</f>
        <v/>
      </c>
      <c r="H6" s="69" t="str">
        <f aca="false">IF(G6="","",G6/MAX(G$4:G$203)*'SET-UP'!$C$8)</f>
        <v/>
      </c>
      <c r="I6" s="69" t="str">
        <f aca="false">IF('RAW-TEx'!H6="","",'RAW-TEx'!H6-'RAW-TEx'!I6)</f>
        <v/>
      </c>
      <c r="J6" s="69" t="str">
        <f aca="false">IF(I6="","",I6/MAX(I$4:I$203)*'SET-UP'!$C$8)</f>
        <v/>
      </c>
      <c r="K6" s="69" t="str">
        <f aca="false">IF('RAW-TEx'!J6="","",'RAW-TEx'!J6-'RAW-TEx'!K6)</f>
        <v/>
      </c>
      <c r="L6" s="69" t="str">
        <f aca="false">IF(K6="","",K6/MAX(K$4:K$203)*'SET-UP'!$C$8)</f>
        <v/>
      </c>
      <c r="M6" s="69" t="str">
        <f aca="false">IF('RAW-TEx'!L6="","",'RAW-TEx'!L6-'RAW-TEx'!M6)</f>
        <v/>
      </c>
      <c r="N6" s="69" t="str">
        <f aca="false">IF(M6="","",M6/MAX(M$4:M$203)*'SET-UP'!$C$8)</f>
        <v/>
      </c>
      <c r="O6" s="69" t="str">
        <f aca="false">IF('RAW-TEx'!N6="","",'RAW-TEx'!N6-'RAW-TEx'!O6)</f>
        <v/>
      </c>
      <c r="P6" s="69" t="str">
        <f aca="false">IF(O6="","",O6/MAX(O$4:O$203)*'SET-UP'!$C$8)</f>
        <v/>
      </c>
      <c r="Q6" s="69" t="str">
        <f aca="false">IF('RAW-TEx'!P6="","",'RAW-TEx'!P6-'RAW-TEx'!Q6)</f>
        <v/>
      </c>
      <c r="R6" s="69" t="str">
        <f aca="false">IF(Q6="","",Q6/MAX(Q$4:Q$203)*'SET-UP'!$C$8)</f>
        <v/>
      </c>
      <c r="S6" s="65"/>
    </row>
    <row r="7" customFormat="false" ht="15" hidden="false" customHeight="false" outlineLevel="0" collapsed="false">
      <c r="A7" s="63" t="n">
        <v>4</v>
      </c>
      <c r="B7" s="63" t="str">
        <f aca="false">IF(PLAYER!B7="","",PLAYER!B7)</f>
        <v/>
      </c>
      <c r="C7" s="63" t="str">
        <f aca="false">IF('RAW-TEx'!C7="","",'RAW-TEx'!C7*'SET-UP'!$C$23)</f>
        <v/>
      </c>
      <c r="D7" s="63" t="str">
        <f aca="false">IF('RAW-TEx'!D7="","",'RAW-TEx'!D7*'SET-UP'!$C$24)</f>
        <v/>
      </c>
      <c r="E7" s="63" t="str">
        <f aca="false">IF('RAW-TEx'!E7="","",'RAW-TEx'!E7*'SET-UP'!$C$25)</f>
        <v/>
      </c>
      <c r="F7" s="63" t="str">
        <f aca="false">IF(C7="","",SUM(C7:E7))</f>
        <v/>
      </c>
      <c r="G7" s="69" t="str">
        <f aca="false">IF('RAW-TEx'!F7="","",'RAW-TEx'!F7-'RAW-TEx'!G7)</f>
        <v/>
      </c>
      <c r="H7" s="69" t="str">
        <f aca="false">IF(G7="","",G7/MAX(G$4:G$203)*'SET-UP'!$C$8)</f>
        <v/>
      </c>
      <c r="I7" s="69" t="str">
        <f aca="false">IF('RAW-TEx'!H7="","",'RAW-TEx'!H7-'RAW-TEx'!I7)</f>
        <v/>
      </c>
      <c r="J7" s="69" t="str">
        <f aca="false">IF(I7="","",I7/MAX(I$4:I$203)*'SET-UP'!$C$8)</f>
        <v/>
      </c>
      <c r="K7" s="69" t="str">
        <f aca="false">IF('RAW-TEx'!J7="","",'RAW-TEx'!J7-'RAW-TEx'!K7)</f>
        <v/>
      </c>
      <c r="L7" s="69" t="str">
        <f aca="false">IF(K7="","",K7/MAX(K$4:K$203)*'SET-UP'!$C$8)</f>
        <v/>
      </c>
      <c r="M7" s="69" t="str">
        <f aca="false">IF('RAW-TEx'!L7="","",'RAW-TEx'!L7-'RAW-TEx'!M7)</f>
        <v/>
      </c>
      <c r="N7" s="69" t="str">
        <f aca="false">IF(M7="","",M7/MAX(M$4:M$203)*'SET-UP'!$C$8)</f>
        <v/>
      </c>
      <c r="O7" s="69" t="str">
        <f aca="false">IF('RAW-TEx'!N7="","",'RAW-TEx'!N7-'RAW-TEx'!O7)</f>
        <v/>
      </c>
      <c r="P7" s="69" t="str">
        <f aca="false">IF(O7="","",O7/MAX(O$4:O$203)*'SET-UP'!$C$8)</f>
        <v/>
      </c>
      <c r="Q7" s="69" t="str">
        <f aca="false">IF('RAW-TEx'!P7="","",'RAW-TEx'!P7-'RAW-TEx'!Q7)</f>
        <v/>
      </c>
      <c r="R7" s="69" t="str">
        <f aca="false">IF(Q7="","",Q7/MAX(Q$4:Q$203)*'SET-UP'!$C$8)</f>
        <v/>
      </c>
      <c r="S7" s="65"/>
    </row>
    <row r="8" customFormat="false" ht="15" hidden="false" customHeight="false" outlineLevel="0" collapsed="false">
      <c r="A8" s="63" t="n">
        <v>5</v>
      </c>
      <c r="B8" s="63" t="str">
        <f aca="false">IF(PLAYER!B8="","",PLAYER!B8)</f>
        <v/>
      </c>
      <c r="C8" s="63" t="str">
        <f aca="false">IF('RAW-TEx'!C8="","",'RAW-TEx'!C8*'SET-UP'!$C$23)</f>
        <v/>
      </c>
      <c r="D8" s="63" t="str">
        <f aca="false">IF('RAW-TEx'!D8="","",'RAW-TEx'!D8*'SET-UP'!$C$24)</f>
        <v/>
      </c>
      <c r="E8" s="63" t="str">
        <f aca="false">IF('RAW-TEx'!E8="","",'RAW-TEx'!E8*'SET-UP'!$C$25)</f>
        <v/>
      </c>
      <c r="F8" s="63" t="str">
        <f aca="false">IF(C8="","",SUM(C8:E8))</f>
        <v/>
      </c>
      <c r="G8" s="69" t="str">
        <f aca="false">IF('RAW-TEx'!F8="","",'RAW-TEx'!F8-'RAW-TEx'!G8)</f>
        <v/>
      </c>
      <c r="H8" s="69" t="str">
        <f aca="false">IF(G8="","",G8/MAX(G$4:G$203)*'SET-UP'!$C$8)</f>
        <v/>
      </c>
      <c r="I8" s="69" t="str">
        <f aca="false">IF('RAW-TEx'!H8="","",'RAW-TEx'!H8-'RAW-TEx'!I8)</f>
        <v/>
      </c>
      <c r="J8" s="69" t="str">
        <f aca="false">IF(I8="","",I8/MAX(I$4:I$203)*'SET-UP'!$C$8)</f>
        <v/>
      </c>
      <c r="K8" s="69" t="str">
        <f aca="false">IF('RAW-TEx'!J8="","",'RAW-TEx'!J8-'RAW-TEx'!K8)</f>
        <v/>
      </c>
      <c r="L8" s="69" t="str">
        <f aca="false">IF(K8="","",K8/MAX(K$4:K$203)*'SET-UP'!$C$8)</f>
        <v/>
      </c>
      <c r="M8" s="69" t="str">
        <f aca="false">IF('RAW-TEx'!L8="","",'RAW-TEx'!L8-'RAW-TEx'!M8)</f>
        <v/>
      </c>
      <c r="N8" s="69" t="str">
        <f aca="false">IF(M8="","",M8/MAX(M$4:M$203)*'SET-UP'!$C$8)</f>
        <v/>
      </c>
      <c r="O8" s="69" t="str">
        <f aca="false">IF('RAW-TEx'!N8="","",'RAW-TEx'!N8-'RAW-TEx'!O8)</f>
        <v/>
      </c>
      <c r="P8" s="69" t="str">
        <f aca="false">IF(O8="","",O8/MAX(O$4:O$203)*'SET-UP'!$C$8)</f>
        <v/>
      </c>
      <c r="Q8" s="69" t="str">
        <f aca="false">IF('RAW-TEx'!P8="","",'RAW-TEx'!P8-'RAW-TEx'!Q8)</f>
        <v/>
      </c>
      <c r="R8" s="69" t="str">
        <f aca="false">IF(Q8="","",Q8/MAX(Q$4:Q$203)*'SET-UP'!$C$8)</f>
        <v/>
      </c>
      <c r="S8" s="65"/>
    </row>
    <row r="9" customFormat="false" ht="15" hidden="false" customHeight="false" outlineLevel="0" collapsed="false">
      <c r="A9" s="63" t="n">
        <v>6</v>
      </c>
      <c r="B9" s="63" t="str">
        <f aca="false">IF(PLAYER!B9="","",PLAYER!B9)</f>
        <v/>
      </c>
      <c r="C9" s="63" t="str">
        <f aca="false">IF('RAW-TEx'!C9="","",'RAW-TEx'!C9*'SET-UP'!$C$23)</f>
        <v/>
      </c>
      <c r="D9" s="63" t="str">
        <f aca="false">IF('RAW-TEx'!D9="","",'RAW-TEx'!D9*'SET-UP'!$C$24)</f>
        <v/>
      </c>
      <c r="E9" s="63" t="str">
        <f aca="false">IF('RAW-TEx'!E9="","",'RAW-TEx'!E9*'SET-UP'!$C$25)</f>
        <v/>
      </c>
      <c r="F9" s="63" t="str">
        <f aca="false">IF(C9="","",SUM(C9:E9))</f>
        <v/>
      </c>
      <c r="G9" s="69" t="str">
        <f aca="false">IF('RAW-TEx'!F9="","",'RAW-TEx'!F9-'RAW-TEx'!G9)</f>
        <v/>
      </c>
      <c r="H9" s="69" t="str">
        <f aca="false">IF(G9="","",G9/MAX(G$4:G$203)*'SET-UP'!$C$8)</f>
        <v/>
      </c>
      <c r="I9" s="69" t="str">
        <f aca="false">IF('RAW-TEx'!H9="","",'RAW-TEx'!H9-'RAW-TEx'!I9)</f>
        <v/>
      </c>
      <c r="J9" s="69" t="str">
        <f aca="false">IF(I9="","",I9/MAX(I$4:I$203)*'SET-UP'!$C$8)</f>
        <v/>
      </c>
      <c r="K9" s="69" t="str">
        <f aca="false">IF('RAW-TEx'!J9="","",'RAW-TEx'!J9-'RAW-TEx'!K9)</f>
        <v/>
      </c>
      <c r="L9" s="69" t="str">
        <f aca="false">IF(K9="","",K9/MAX(K$4:K$203)*'SET-UP'!$C$8)</f>
        <v/>
      </c>
      <c r="M9" s="69" t="str">
        <f aca="false">IF('RAW-TEx'!L9="","",'RAW-TEx'!L9-'RAW-TEx'!M9)</f>
        <v/>
      </c>
      <c r="N9" s="69" t="str">
        <f aca="false">IF(M9="","",M9/MAX(M$4:M$203)*'SET-UP'!$C$8)</f>
        <v/>
      </c>
      <c r="O9" s="69" t="str">
        <f aca="false">IF('RAW-TEx'!N9="","",'RAW-TEx'!N9-'RAW-TEx'!O9)</f>
        <v/>
      </c>
      <c r="P9" s="69" t="str">
        <f aca="false">IF(O9="","",O9/MAX(O$4:O$203)*'SET-UP'!$C$8)</f>
        <v/>
      </c>
      <c r="Q9" s="69" t="str">
        <f aca="false">IF('RAW-TEx'!P9="","",'RAW-TEx'!P9-'RAW-TEx'!Q9)</f>
        <v/>
      </c>
      <c r="R9" s="69" t="str">
        <f aca="false">IF(Q9="","",Q9/MAX(Q$4:Q$203)*'SET-UP'!$C$8)</f>
        <v/>
      </c>
      <c r="S9" s="65"/>
    </row>
    <row r="10" customFormat="false" ht="15" hidden="false" customHeight="false" outlineLevel="0" collapsed="false">
      <c r="A10" s="63" t="n">
        <v>7</v>
      </c>
      <c r="B10" s="63" t="str">
        <f aca="false">IF(PLAYER!B10="","",PLAYER!B10)</f>
        <v/>
      </c>
      <c r="C10" s="63" t="str">
        <f aca="false">IF('RAW-TEx'!C10="","",'RAW-TEx'!C10*'SET-UP'!$C$23)</f>
        <v/>
      </c>
      <c r="D10" s="63" t="str">
        <f aca="false">IF('RAW-TEx'!D10="","",'RAW-TEx'!D10*'SET-UP'!$C$24)</f>
        <v/>
      </c>
      <c r="E10" s="63" t="str">
        <f aca="false">IF('RAW-TEx'!E10="","",'RAW-TEx'!E10*'SET-UP'!$C$25)</f>
        <v/>
      </c>
      <c r="F10" s="63" t="str">
        <f aca="false">IF(C10="","",SUM(C10:E10))</f>
        <v/>
      </c>
      <c r="G10" s="69" t="str">
        <f aca="false">IF('RAW-TEx'!F10="","",'RAW-TEx'!F10-'RAW-TEx'!G10)</f>
        <v/>
      </c>
      <c r="H10" s="69" t="str">
        <f aca="false">IF(G10="","",G10/MAX(G$4:G$203)*'SET-UP'!$C$8)</f>
        <v/>
      </c>
      <c r="I10" s="69" t="str">
        <f aca="false">IF('RAW-TEx'!H10="","",'RAW-TEx'!H10-'RAW-TEx'!I10)</f>
        <v/>
      </c>
      <c r="J10" s="69" t="str">
        <f aca="false">IF(I10="","",I10/MAX(I$4:I$203)*'SET-UP'!$C$8)</f>
        <v/>
      </c>
      <c r="K10" s="69" t="str">
        <f aca="false">IF('RAW-TEx'!J10="","",'RAW-TEx'!J10-'RAW-TEx'!K10)</f>
        <v/>
      </c>
      <c r="L10" s="69" t="str">
        <f aca="false">IF(K10="","",K10/MAX(K$4:K$203)*'SET-UP'!$C$8)</f>
        <v/>
      </c>
      <c r="M10" s="69" t="str">
        <f aca="false">IF('RAW-TEx'!L10="","",'RAW-TEx'!L10-'RAW-TEx'!M10)</f>
        <v/>
      </c>
      <c r="N10" s="69" t="str">
        <f aca="false">IF(M10="","",M10/MAX(M$4:M$203)*'SET-UP'!$C$8)</f>
        <v/>
      </c>
      <c r="O10" s="69" t="str">
        <f aca="false">IF('RAW-TEx'!N10="","",'RAW-TEx'!N10-'RAW-TEx'!O10)</f>
        <v/>
      </c>
      <c r="P10" s="69" t="str">
        <f aca="false">IF(O10="","",O10/MAX(O$4:O$203)*'SET-UP'!$C$8)</f>
        <v/>
      </c>
      <c r="Q10" s="69" t="str">
        <f aca="false">IF('RAW-TEx'!P10="","",'RAW-TEx'!P10-'RAW-TEx'!Q10)</f>
        <v/>
      </c>
      <c r="R10" s="69" t="str">
        <f aca="false">IF(Q10="","",Q10/MAX(Q$4:Q$203)*'SET-UP'!$C$8)</f>
        <v/>
      </c>
      <c r="S10" s="65"/>
    </row>
    <row r="11" customFormat="false" ht="15" hidden="false" customHeight="false" outlineLevel="0" collapsed="false">
      <c r="A11" s="63" t="n">
        <v>8</v>
      </c>
      <c r="B11" s="63" t="str">
        <f aca="false">IF(PLAYER!B11="","",PLAYER!B11)</f>
        <v/>
      </c>
      <c r="C11" s="63" t="str">
        <f aca="false">IF('RAW-TEx'!C11="","",'RAW-TEx'!C11*'SET-UP'!$C$23)</f>
        <v/>
      </c>
      <c r="D11" s="63" t="str">
        <f aca="false">IF('RAW-TEx'!D11="","",'RAW-TEx'!D11*'SET-UP'!$C$24)</f>
        <v/>
      </c>
      <c r="E11" s="63" t="str">
        <f aca="false">IF('RAW-TEx'!E11="","",'RAW-TEx'!E11*'SET-UP'!$C$25)</f>
        <v/>
      </c>
      <c r="F11" s="63" t="str">
        <f aca="false">IF(C11="","",SUM(C11:E11))</f>
        <v/>
      </c>
      <c r="G11" s="69" t="str">
        <f aca="false">IF('RAW-TEx'!F11="","",'RAW-TEx'!F11-'RAW-TEx'!G11)</f>
        <v/>
      </c>
      <c r="H11" s="69" t="str">
        <f aca="false">IF(G11="","",G11/MAX(G$4:G$203)*'SET-UP'!$C$8)</f>
        <v/>
      </c>
      <c r="I11" s="69" t="str">
        <f aca="false">IF('RAW-TEx'!H11="","",'RAW-TEx'!H11-'RAW-TEx'!I11)</f>
        <v/>
      </c>
      <c r="J11" s="69" t="str">
        <f aca="false">IF(I11="","",I11/MAX(I$4:I$203)*'SET-UP'!$C$8)</f>
        <v/>
      </c>
      <c r="K11" s="69" t="str">
        <f aca="false">IF('RAW-TEx'!J11="","",'RAW-TEx'!J11-'RAW-TEx'!K11)</f>
        <v/>
      </c>
      <c r="L11" s="69" t="str">
        <f aca="false">IF(K11="","",K11/MAX(K$4:K$203)*'SET-UP'!$C$8)</f>
        <v/>
      </c>
      <c r="M11" s="69" t="str">
        <f aca="false">IF('RAW-TEx'!L11="","",'RAW-TEx'!L11-'RAW-TEx'!M11)</f>
        <v/>
      </c>
      <c r="N11" s="69" t="str">
        <f aca="false">IF(M11="","",M11/MAX(M$4:M$203)*'SET-UP'!$C$8)</f>
        <v/>
      </c>
      <c r="O11" s="69" t="str">
        <f aca="false">IF('RAW-TEx'!N11="","",'RAW-TEx'!N11-'RAW-TEx'!O11)</f>
        <v/>
      </c>
      <c r="P11" s="69" t="str">
        <f aca="false">IF(O11="","",O11/MAX(O$4:O$203)*'SET-UP'!$C$8)</f>
        <v/>
      </c>
      <c r="Q11" s="69" t="str">
        <f aca="false">IF('RAW-TEx'!P11="","",'RAW-TEx'!P11-'RAW-TEx'!Q11)</f>
        <v/>
      </c>
      <c r="R11" s="69" t="str">
        <f aca="false">IF(Q11="","",Q11/MAX(Q$4:Q$203)*'SET-UP'!$C$8)</f>
        <v/>
      </c>
      <c r="S11" s="65"/>
    </row>
    <row r="12" customFormat="false" ht="15" hidden="false" customHeight="false" outlineLevel="0" collapsed="false">
      <c r="A12" s="63" t="n">
        <v>9</v>
      </c>
      <c r="B12" s="63" t="str">
        <f aca="false">IF(PLAYER!B12="","",PLAYER!B12)</f>
        <v/>
      </c>
      <c r="C12" s="63" t="str">
        <f aca="false">IF('RAW-TEx'!C12="","",'RAW-TEx'!C12*'SET-UP'!$C$23)</f>
        <v/>
      </c>
      <c r="D12" s="63" t="str">
        <f aca="false">IF('RAW-TEx'!D12="","",'RAW-TEx'!D12*'SET-UP'!$C$24)</f>
        <v/>
      </c>
      <c r="E12" s="63" t="str">
        <f aca="false">IF('RAW-TEx'!E12="","",'RAW-TEx'!E12*'SET-UP'!$C$25)</f>
        <v/>
      </c>
      <c r="F12" s="63" t="str">
        <f aca="false">IF(C12="","",SUM(C12:E12))</f>
        <v/>
      </c>
      <c r="G12" s="69" t="str">
        <f aca="false">IF('RAW-TEx'!F12="","",'RAW-TEx'!F12-'RAW-TEx'!G12)</f>
        <v/>
      </c>
      <c r="H12" s="69" t="str">
        <f aca="false">IF(G12="","",G12/MAX(G$4:G$203)*'SET-UP'!$C$8)</f>
        <v/>
      </c>
      <c r="I12" s="69" t="str">
        <f aca="false">IF('RAW-TEx'!H12="","",'RAW-TEx'!H12-'RAW-TEx'!I12)</f>
        <v/>
      </c>
      <c r="J12" s="69" t="str">
        <f aca="false">IF(I12="","",I12/MAX(I$4:I$203)*'SET-UP'!$C$8)</f>
        <v/>
      </c>
      <c r="K12" s="69" t="str">
        <f aca="false">IF('RAW-TEx'!J12="","",'RAW-TEx'!J12-'RAW-TEx'!K12)</f>
        <v/>
      </c>
      <c r="L12" s="69" t="str">
        <f aca="false">IF(K12="","",K12/MAX(K$4:K$203)*'SET-UP'!$C$8)</f>
        <v/>
      </c>
      <c r="M12" s="69" t="str">
        <f aca="false">IF('RAW-TEx'!L12="","",'RAW-TEx'!L12-'RAW-TEx'!M12)</f>
        <v/>
      </c>
      <c r="N12" s="69" t="str">
        <f aca="false">IF(M12="","",M12/MAX(M$4:M$203)*'SET-UP'!$C$8)</f>
        <v/>
      </c>
      <c r="O12" s="69" t="str">
        <f aca="false">IF('RAW-TEx'!N12="","",'RAW-TEx'!N12-'RAW-TEx'!O12)</f>
        <v/>
      </c>
      <c r="P12" s="69" t="str">
        <f aca="false">IF(O12="","",O12/MAX(O$4:O$203)*'SET-UP'!$C$8)</f>
        <v/>
      </c>
      <c r="Q12" s="69" t="str">
        <f aca="false">IF('RAW-TEx'!P12="","",'RAW-TEx'!P12-'RAW-TEx'!Q12)</f>
        <v/>
      </c>
      <c r="R12" s="69" t="str">
        <f aca="false">IF(Q12="","",Q12/MAX(Q$4:Q$203)*'SET-UP'!$C$8)</f>
        <v/>
      </c>
      <c r="S12" s="65"/>
    </row>
    <row r="13" customFormat="false" ht="15" hidden="false" customHeight="false" outlineLevel="0" collapsed="false">
      <c r="A13" s="63" t="n">
        <v>10</v>
      </c>
      <c r="B13" s="63" t="str">
        <f aca="false">IF(PLAYER!B13="","",PLAYER!B13)</f>
        <v/>
      </c>
      <c r="C13" s="63" t="str">
        <f aca="false">IF('RAW-TEx'!C13="","",'RAW-TEx'!C13*'SET-UP'!$C$23)</f>
        <v/>
      </c>
      <c r="D13" s="63" t="str">
        <f aca="false">IF('RAW-TEx'!D13="","",'RAW-TEx'!D13*'SET-UP'!$C$24)</f>
        <v/>
      </c>
      <c r="E13" s="63" t="str">
        <f aca="false">IF('RAW-TEx'!E13="","",'RAW-TEx'!E13*'SET-UP'!$C$25)</f>
        <v/>
      </c>
      <c r="F13" s="63" t="str">
        <f aca="false">IF(C13="","",SUM(C13:E13))</f>
        <v/>
      </c>
      <c r="G13" s="69" t="str">
        <f aca="false">IF('RAW-TEx'!F13="","",'RAW-TEx'!F13-'RAW-TEx'!G13)</f>
        <v/>
      </c>
      <c r="H13" s="69" t="str">
        <f aca="false">IF(G13="","",G13/MAX(G$4:G$203)*'SET-UP'!$C$8)</f>
        <v/>
      </c>
      <c r="I13" s="69" t="str">
        <f aca="false">IF('RAW-TEx'!H13="","",'RAW-TEx'!H13-'RAW-TEx'!I13)</f>
        <v/>
      </c>
      <c r="J13" s="69" t="str">
        <f aca="false">IF(I13="","",I13/MAX(I$4:I$203)*'SET-UP'!$C$8)</f>
        <v/>
      </c>
      <c r="K13" s="69" t="str">
        <f aca="false">IF('RAW-TEx'!J13="","",'RAW-TEx'!J13-'RAW-TEx'!K13)</f>
        <v/>
      </c>
      <c r="L13" s="69" t="str">
        <f aca="false">IF(K13="","",K13/MAX(K$4:K$203)*'SET-UP'!$C$8)</f>
        <v/>
      </c>
      <c r="M13" s="69" t="str">
        <f aca="false">IF('RAW-TEx'!L13="","",'RAW-TEx'!L13-'RAW-TEx'!M13)</f>
        <v/>
      </c>
      <c r="N13" s="69" t="str">
        <f aca="false">IF(M13="","",M13/MAX(M$4:M$203)*'SET-UP'!$C$8)</f>
        <v/>
      </c>
      <c r="O13" s="69" t="str">
        <f aca="false">IF('RAW-TEx'!N13="","",'RAW-TEx'!N13-'RAW-TEx'!O13)</f>
        <v/>
      </c>
      <c r="P13" s="69" t="str">
        <f aca="false">IF(O13="","",O13/MAX(O$4:O$203)*'SET-UP'!$C$8)</f>
        <v/>
      </c>
      <c r="Q13" s="69" t="str">
        <f aca="false">IF('RAW-TEx'!P13="","",'RAW-TEx'!P13-'RAW-TEx'!Q13)</f>
        <v/>
      </c>
      <c r="R13" s="69" t="str">
        <f aca="false">IF(Q13="","",Q13/MAX(Q$4:Q$203)*'SET-UP'!$C$8)</f>
        <v/>
      </c>
      <c r="S13" s="65"/>
    </row>
    <row r="14" customFormat="false" ht="15" hidden="false" customHeight="false" outlineLevel="0" collapsed="false">
      <c r="A14" s="63" t="n">
        <v>11</v>
      </c>
      <c r="B14" s="63" t="str">
        <f aca="false">IF(PLAYER!B14="","",PLAYER!B14)</f>
        <v/>
      </c>
      <c r="C14" s="63" t="str">
        <f aca="false">IF('RAW-TEx'!C14="","",'RAW-TEx'!C14*'SET-UP'!$C$23)</f>
        <v/>
      </c>
      <c r="D14" s="63" t="str">
        <f aca="false">IF('RAW-TEx'!D14="","",'RAW-TEx'!D14*'SET-UP'!$C$24)</f>
        <v/>
      </c>
      <c r="E14" s="63" t="str">
        <f aca="false">IF('RAW-TEx'!E14="","",'RAW-TEx'!E14*'SET-UP'!$C$25)</f>
        <v/>
      </c>
      <c r="F14" s="63" t="str">
        <f aca="false">IF(C14="","",SUM(C14:E14))</f>
        <v/>
      </c>
      <c r="G14" s="69" t="str">
        <f aca="false">IF('RAW-TEx'!F14="","",'RAW-TEx'!F14-'RAW-TEx'!G14)</f>
        <v/>
      </c>
      <c r="H14" s="69" t="str">
        <f aca="false">IF(G14="","",G14/MAX(G$4:G$203)*'SET-UP'!$C$8)</f>
        <v/>
      </c>
      <c r="I14" s="69" t="str">
        <f aca="false">IF('RAW-TEx'!H14="","",'RAW-TEx'!H14-'RAW-TEx'!I14)</f>
        <v/>
      </c>
      <c r="J14" s="69" t="str">
        <f aca="false">IF(I14="","",I14/MAX(I$4:I$203)*'SET-UP'!$C$8)</f>
        <v/>
      </c>
      <c r="K14" s="69" t="str">
        <f aca="false">IF('RAW-TEx'!J14="","",'RAW-TEx'!J14-'RAW-TEx'!K14)</f>
        <v/>
      </c>
      <c r="L14" s="69" t="str">
        <f aca="false">IF(K14="","",K14/MAX(K$4:K$203)*'SET-UP'!$C$8)</f>
        <v/>
      </c>
      <c r="M14" s="69" t="str">
        <f aca="false">IF('RAW-TEx'!L14="","",'RAW-TEx'!L14-'RAW-TEx'!M14)</f>
        <v/>
      </c>
      <c r="N14" s="69" t="str">
        <f aca="false">IF(M14="","",M14/MAX(M$4:M$203)*'SET-UP'!$C$8)</f>
        <v/>
      </c>
      <c r="O14" s="69" t="str">
        <f aca="false">IF('RAW-TEx'!N14="","",'RAW-TEx'!N14-'RAW-TEx'!O14)</f>
        <v/>
      </c>
      <c r="P14" s="69" t="str">
        <f aca="false">IF(O14="","",O14/MAX(O$4:O$203)*'SET-UP'!$C$8)</f>
        <v/>
      </c>
      <c r="Q14" s="69" t="str">
        <f aca="false">IF('RAW-TEx'!P14="","",'RAW-TEx'!P14-'RAW-TEx'!Q14)</f>
        <v/>
      </c>
      <c r="R14" s="69" t="str">
        <f aca="false">IF(Q14="","",Q14/MAX(Q$4:Q$203)*'SET-UP'!$C$8)</f>
        <v/>
      </c>
      <c r="S14" s="65"/>
    </row>
    <row r="15" customFormat="false" ht="15" hidden="false" customHeight="false" outlineLevel="0" collapsed="false">
      <c r="A15" s="63" t="n">
        <v>12</v>
      </c>
      <c r="B15" s="63" t="str">
        <f aca="false">IF(PLAYER!B15="","",PLAYER!B15)</f>
        <v/>
      </c>
      <c r="C15" s="63" t="str">
        <f aca="false">IF('RAW-TEx'!C15="","",'RAW-TEx'!C15*'SET-UP'!$C$23)</f>
        <v/>
      </c>
      <c r="D15" s="63" t="str">
        <f aca="false">IF('RAW-TEx'!D15="","",'RAW-TEx'!D15*'SET-UP'!$C$24)</f>
        <v/>
      </c>
      <c r="E15" s="63" t="str">
        <f aca="false">IF('RAW-TEx'!E15="","",'RAW-TEx'!E15*'SET-UP'!$C$25)</f>
        <v/>
      </c>
      <c r="F15" s="63" t="str">
        <f aca="false">IF(C15="","",SUM(C15:E15))</f>
        <v/>
      </c>
      <c r="G15" s="69" t="str">
        <f aca="false">IF('RAW-TEx'!F15="","",'RAW-TEx'!F15-'RAW-TEx'!G15)</f>
        <v/>
      </c>
      <c r="H15" s="69" t="str">
        <f aca="false">IF(G15="","",G15/MAX(G$4:G$203)*'SET-UP'!$C$8)</f>
        <v/>
      </c>
      <c r="I15" s="69" t="str">
        <f aca="false">IF('RAW-TEx'!H15="","",'RAW-TEx'!H15-'RAW-TEx'!I15)</f>
        <v/>
      </c>
      <c r="J15" s="69" t="str">
        <f aca="false">IF(I15="","",I15/MAX(I$4:I$203)*'SET-UP'!$C$8)</f>
        <v/>
      </c>
      <c r="K15" s="69" t="str">
        <f aca="false">IF('RAW-TEx'!J15="","",'RAW-TEx'!J15-'RAW-TEx'!K15)</f>
        <v/>
      </c>
      <c r="L15" s="69" t="str">
        <f aca="false">IF(K15="","",K15/MAX(K$4:K$203)*'SET-UP'!$C$8)</f>
        <v/>
      </c>
      <c r="M15" s="69" t="str">
        <f aca="false">IF('RAW-TEx'!L15="","",'RAW-TEx'!L15-'RAW-TEx'!M15)</f>
        <v/>
      </c>
      <c r="N15" s="69" t="str">
        <f aca="false">IF(M15="","",M15/MAX(M$4:M$203)*'SET-UP'!$C$8)</f>
        <v/>
      </c>
      <c r="O15" s="69" t="str">
        <f aca="false">IF('RAW-TEx'!N15="","",'RAW-TEx'!N15-'RAW-TEx'!O15)</f>
        <v/>
      </c>
      <c r="P15" s="69" t="str">
        <f aca="false">IF(O15="","",O15/MAX(O$4:O$203)*'SET-UP'!$C$8)</f>
        <v/>
      </c>
      <c r="Q15" s="69" t="str">
        <f aca="false">IF('RAW-TEx'!P15="","",'RAW-TEx'!P15-'RAW-TEx'!Q15)</f>
        <v/>
      </c>
      <c r="R15" s="69" t="str">
        <f aca="false">IF(Q15="","",Q15/MAX(Q$4:Q$203)*'SET-UP'!$C$8)</f>
        <v/>
      </c>
      <c r="S15" s="65"/>
    </row>
    <row r="16" customFormat="false" ht="15" hidden="false" customHeight="false" outlineLevel="0" collapsed="false">
      <c r="A16" s="63" t="n">
        <v>13</v>
      </c>
      <c r="B16" s="63" t="str">
        <f aca="false">IF(PLAYER!B16="","",PLAYER!B16)</f>
        <v/>
      </c>
      <c r="C16" s="63" t="str">
        <f aca="false">IF('RAW-TEx'!C16="","",'RAW-TEx'!C16*'SET-UP'!$C$23)</f>
        <v/>
      </c>
      <c r="D16" s="63" t="str">
        <f aca="false">IF('RAW-TEx'!D16="","",'RAW-TEx'!D16*'SET-UP'!$C$24)</f>
        <v/>
      </c>
      <c r="E16" s="63" t="str">
        <f aca="false">IF('RAW-TEx'!E16="","",'RAW-TEx'!E16*'SET-UP'!$C$25)</f>
        <v/>
      </c>
      <c r="F16" s="63" t="str">
        <f aca="false">IF(C16="","",SUM(C16:E16))</f>
        <v/>
      </c>
      <c r="G16" s="69" t="str">
        <f aca="false">IF('RAW-TEx'!F16="","",'RAW-TEx'!F16-'RAW-TEx'!G16)</f>
        <v/>
      </c>
      <c r="H16" s="69" t="str">
        <f aca="false">IF(G16="","",G16/MAX(G$4:G$203)*'SET-UP'!$C$8)</f>
        <v/>
      </c>
      <c r="I16" s="69" t="str">
        <f aca="false">IF('RAW-TEx'!H16="","",'RAW-TEx'!H16-'RAW-TEx'!I16)</f>
        <v/>
      </c>
      <c r="J16" s="69" t="str">
        <f aca="false">IF(I16="","",I16/MAX(I$4:I$203)*'SET-UP'!$C$8)</f>
        <v/>
      </c>
      <c r="K16" s="69" t="str">
        <f aca="false">IF('RAW-TEx'!J16="","",'RAW-TEx'!J16-'RAW-TEx'!K16)</f>
        <v/>
      </c>
      <c r="L16" s="69" t="str">
        <f aca="false">IF(K16="","",K16/MAX(K$4:K$203)*'SET-UP'!$C$8)</f>
        <v/>
      </c>
      <c r="M16" s="69" t="str">
        <f aca="false">IF('RAW-TEx'!L16="","",'RAW-TEx'!L16-'RAW-TEx'!M16)</f>
        <v/>
      </c>
      <c r="N16" s="69" t="str">
        <f aca="false">IF(M16="","",M16/MAX(M$4:M$203)*'SET-UP'!$C$8)</f>
        <v/>
      </c>
      <c r="O16" s="69" t="str">
        <f aca="false">IF('RAW-TEx'!N16="","",'RAW-TEx'!N16-'RAW-TEx'!O16)</f>
        <v/>
      </c>
      <c r="P16" s="69" t="str">
        <f aca="false">IF(O16="","",O16/MAX(O$4:O$203)*'SET-UP'!$C$8)</f>
        <v/>
      </c>
      <c r="Q16" s="69" t="str">
        <f aca="false">IF('RAW-TEx'!P16="","",'RAW-TEx'!P16-'RAW-TEx'!Q16)</f>
        <v/>
      </c>
      <c r="R16" s="69" t="str">
        <f aca="false">IF(Q16="","",Q16/MAX(Q$4:Q$203)*'SET-UP'!$C$8)</f>
        <v/>
      </c>
      <c r="S16" s="65"/>
    </row>
    <row r="17" customFormat="false" ht="15" hidden="false" customHeight="false" outlineLevel="0" collapsed="false">
      <c r="A17" s="63" t="n">
        <v>14</v>
      </c>
      <c r="B17" s="63" t="str">
        <f aca="false">IF(PLAYER!B17="","",PLAYER!B17)</f>
        <v/>
      </c>
      <c r="C17" s="63" t="str">
        <f aca="false">IF('RAW-TEx'!C17="","",'RAW-TEx'!C17*'SET-UP'!$C$23)</f>
        <v/>
      </c>
      <c r="D17" s="63" t="str">
        <f aca="false">IF('RAW-TEx'!D17="","",'RAW-TEx'!D17*'SET-UP'!$C$24)</f>
        <v/>
      </c>
      <c r="E17" s="63" t="str">
        <f aca="false">IF('RAW-TEx'!E17="","",'RAW-TEx'!E17*'SET-UP'!$C$25)</f>
        <v/>
      </c>
      <c r="F17" s="63" t="str">
        <f aca="false">IF(C17="","",SUM(C17:E17))</f>
        <v/>
      </c>
      <c r="G17" s="69" t="str">
        <f aca="false">IF('RAW-TEx'!F17="","",'RAW-TEx'!F17-'RAW-TEx'!G17)</f>
        <v/>
      </c>
      <c r="H17" s="69" t="str">
        <f aca="false">IF(G17="","",G17/MAX(G$4:G$203)*'SET-UP'!$C$8)</f>
        <v/>
      </c>
      <c r="I17" s="69" t="str">
        <f aca="false">IF('RAW-TEx'!H17="","",'RAW-TEx'!H17-'RAW-TEx'!I17)</f>
        <v/>
      </c>
      <c r="J17" s="69" t="str">
        <f aca="false">IF(I17="","",I17/MAX(I$4:I$203)*'SET-UP'!$C$8)</f>
        <v/>
      </c>
      <c r="K17" s="69" t="str">
        <f aca="false">IF('RAW-TEx'!J17="","",'RAW-TEx'!J17-'RAW-TEx'!K17)</f>
        <v/>
      </c>
      <c r="L17" s="69" t="str">
        <f aca="false">IF(K17="","",K17/MAX(K$4:K$203)*'SET-UP'!$C$8)</f>
        <v/>
      </c>
      <c r="M17" s="69" t="str">
        <f aca="false">IF('RAW-TEx'!L17="","",'RAW-TEx'!L17-'RAW-TEx'!M17)</f>
        <v/>
      </c>
      <c r="N17" s="69" t="str">
        <f aca="false">IF(M17="","",M17/MAX(M$4:M$203)*'SET-UP'!$C$8)</f>
        <v/>
      </c>
      <c r="O17" s="69" t="str">
        <f aca="false">IF('RAW-TEx'!N17="","",'RAW-TEx'!N17-'RAW-TEx'!O17)</f>
        <v/>
      </c>
      <c r="P17" s="69" t="str">
        <f aca="false">IF(O17="","",O17/MAX(O$4:O$203)*'SET-UP'!$C$8)</f>
        <v/>
      </c>
      <c r="Q17" s="69" t="str">
        <f aca="false">IF('RAW-TEx'!P17="","",'RAW-TEx'!P17-'RAW-TEx'!Q17)</f>
        <v/>
      </c>
      <c r="R17" s="69" t="str">
        <f aca="false">IF(Q17="","",Q17/MAX(Q$4:Q$203)*'SET-UP'!$C$8)</f>
        <v/>
      </c>
      <c r="S17" s="65"/>
    </row>
    <row r="18" customFormat="false" ht="15" hidden="false" customHeight="false" outlineLevel="0" collapsed="false">
      <c r="A18" s="63" t="n">
        <v>15</v>
      </c>
      <c r="B18" s="63" t="str">
        <f aca="false">IF(PLAYER!B18="","",PLAYER!B18)</f>
        <v/>
      </c>
      <c r="C18" s="63" t="str">
        <f aca="false">IF('RAW-TEx'!C18="","",'RAW-TEx'!C18*'SET-UP'!$C$23)</f>
        <v/>
      </c>
      <c r="D18" s="63" t="str">
        <f aca="false">IF('RAW-TEx'!D18="","",'RAW-TEx'!D18*'SET-UP'!$C$24)</f>
        <v/>
      </c>
      <c r="E18" s="63" t="str">
        <f aca="false">IF('RAW-TEx'!E18="","",'RAW-TEx'!E18*'SET-UP'!$C$25)</f>
        <v/>
      </c>
      <c r="F18" s="63" t="str">
        <f aca="false">IF(C18="","",SUM(C18:E18))</f>
        <v/>
      </c>
      <c r="G18" s="69" t="str">
        <f aca="false">IF('RAW-TEx'!F18="","",'RAW-TEx'!F18-'RAW-TEx'!G18)</f>
        <v/>
      </c>
      <c r="H18" s="69" t="str">
        <f aca="false">IF(G18="","",G18/MAX(G$4:G$203)*'SET-UP'!$C$8)</f>
        <v/>
      </c>
      <c r="I18" s="69" t="str">
        <f aca="false">IF('RAW-TEx'!H18="","",'RAW-TEx'!H18-'RAW-TEx'!I18)</f>
        <v/>
      </c>
      <c r="J18" s="69" t="str">
        <f aca="false">IF(I18="","",I18/MAX(I$4:I$203)*'SET-UP'!$C$8)</f>
        <v/>
      </c>
      <c r="K18" s="69" t="str">
        <f aca="false">IF('RAW-TEx'!J18="","",'RAW-TEx'!J18-'RAW-TEx'!K18)</f>
        <v/>
      </c>
      <c r="L18" s="69" t="str">
        <f aca="false">IF(K18="","",K18/MAX(K$4:K$203)*'SET-UP'!$C$8)</f>
        <v/>
      </c>
      <c r="M18" s="69" t="str">
        <f aca="false">IF('RAW-TEx'!L18="","",'RAW-TEx'!L18-'RAW-TEx'!M18)</f>
        <v/>
      </c>
      <c r="N18" s="69" t="str">
        <f aca="false">IF(M18="","",M18/MAX(M$4:M$203)*'SET-UP'!$C$8)</f>
        <v/>
      </c>
      <c r="O18" s="69" t="str">
        <f aca="false">IF('RAW-TEx'!N18="","",'RAW-TEx'!N18-'RAW-TEx'!O18)</f>
        <v/>
      </c>
      <c r="P18" s="69" t="str">
        <f aca="false">IF(O18="","",O18/MAX(O$4:O$203)*'SET-UP'!$C$8)</f>
        <v/>
      </c>
      <c r="Q18" s="69" t="str">
        <f aca="false">IF('RAW-TEx'!P18="","",'RAW-TEx'!P18-'RAW-TEx'!Q18)</f>
        <v/>
      </c>
      <c r="R18" s="69" t="str">
        <f aca="false">IF(Q18="","",Q18/MAX(Q$4:Q$203)*'SET-UP'!$C$8)</f>
        <v/>
      </c>
      <c r="S18" s="65"/>
    </row>
    <row r="19" customFormat="false" ht="15" hidden="false" customHeight="false" outlineLevel="0" collapsed="false">
      <c r="A19" s="63" t="n">
        <v>16</v>
      </c>
      <c r="B19" s="63" t="str">
        <f aca="false">IF(PLAYER!B19="","",PLAYER!B19)</f>
        <v/>
      </c>
      <c r="C19" s="63" t="str">
        <f aca="false">IF('RAW-TEx'!C19="","",'RAW-TEx'!C19*'SET-UP'!$C$23)</f>
        <v/>
      </c>
      <c r="D19" s="63" t="str">
        <f aca="false">IF('RAW-TEx'!D19="","",'RAW-TEx'!D19*'SET-UP'!$C$24)</f>
        <v/>
      </c>
      <c r="E19" s="63" t="str">
        <f aca="false">IF('RAW-TEx'!E19="","",'RAW-TEx'!E19*'SET-UP'!$C$25)</f>
        <v/>
      </c>
      <c r="F19" s="63" t="str">
        <f aca="false">IF(C19="","",SUM(C19:E19))</f>
        <v/>
      </c>
      <c r="G19" s="69" t="str">
        <f aca="false">IF('RAW-TEx'!F19="","",'RAW-TEx'!F19-'RAW-TEx'!G19)</f>
        <v/>
      </c>
      <c r="H19" s="69" t="str">
        <f aca="false">IF(G19="","",G19/MAX(G$4:G$203)*'SET-UP'!$C$8)</f>
        <v/>
      </c>
      <c r="I19" s="69" t="str">
        <f aca="false">IF('RAW-TEx'!H19="","",'RAW-TEx'!H19-'RAW-TEx'!I19)</f>
        <v/>
      </c>
      <c r="J19" s="69" t="str">
        <f aca="false">IF(I19="","",I19/MAX(I$4:I$203)*'SET-UP'!$C$8)</f>
        <v/>
      </c>
      <c r="K19" s="69" t="str">
        <f aca="false">IF('RAW-TEx'!J19="","",'RAW-TEx'!J19-'RAW-TEx'!K19)</f>
        <v/>
      </c>
      <c r="L19" s="69" t="str">
        <f aca="false">IF(K19="","",K19/MAX(K$4:K$203)*'SET-UP'!$C$8)</f>
        <v/>
      </c>
      <c r="M19" s="69" t="str">
        <f aca="false">IF('RAW-TEx'!L19="","",'RAW-TEx'!L19-'RAW-TEx'!M19)</f>
        <v/>
      </c>
      <c r="N19" s="69" t="str">
        <f aca="false">IF(M19="","",M19/MAX(M$4:M$203)*'SET-UP'!$C$8)</f>
        <v/>
      </c>
      <c r="O19" s="69" t="str">
        <f aca="false">IF('RAW-TEx'!N19="","",'RAW-TEx'!N19-'RAW-TEx'!O19)</f>
        <v/>
      </c>
      <c r="P19" s="69" t="str">
        <f aca="false">IF(O19="","",O19/MAX(O$4:O$203)*'SET-UP'!$C$8)</f>
        <v/>
      </c>
      <c r="Q19" s="69" t="str">
        <f aca="false">IF('RAW-TEx'!P19="","",'RAW-TEx'!P19-'RAW-TEx'!Q19)</f>
        <v/>
      </c>
      <c r="R19" s="69" t="str">
        <f aca="false">IF(Q19="","",Q19/MAX(Q$4:Q$203)*'SET-UP'!$C$8)</f>
        <v/>
      </c>
      <c r="S19" s="65"/>
    </row>
    <row r="20" customFormat="false" ht="15" hidden="false" customHeight="false" outlineLevel="0" collapsed="false">
      <c r="A20" s="63" t="n">
        <v>17</v>
      </c>
      <c r="B20" s="63" t="str">
        <f aca="false">IF(PLAYER!B20="","",PLAYER!B20)</f>
        <v/>
      </c>
      <c r="C20" s="63" t="str">
        <f aca="false">IF('RAW-TEx'!C20="","",'RAW-TEx'!C20*'SET-UP'!$C$23)</f>
        <v/>
      </c>
      <c r="D20" s="63" t="str">
        <f aca="false">IF('RAW-TEx'!D20="","",'RAW-TEx'!D20*'SET-UP'!$C$24)</f>
        <v/>
      </c>
      <c r="E20" s="63" t="str">
        <f aca="false">IF('RAW-TEx'!E20="","",'RAW-TEx'!E20*'SET-UP'!$C$25)</f>
        <v/>
      </c>
      <c r="F20" s="63" t="str">
        <f aca="false">IF(C20="","",SUM(C20:E20))</f>
        <v/>
      </c>
      <c r="G20" s="69" t="str">
        <f aca="false">IF('RAW-TEx'!F20="","",'RAW-TEx'!F20-'RAW-TEx'!G20)</f>
        <v/>
      </c>
      <c r="H20" s="69" t="str">
        <f aca="false">IF(G20="","",G20/MAX(G$4:G$203)*'SET-UP'!$C$8)</f>
        <v/>
      </c>
      <c r="I20" s="69" t="str">
        <f aca="false">IF('RAW-TEx'!H20="","",'RAW-TEx'!H20-'RAW-TEx'!I20)</f>
        <v/>
      </c>
      <c r="J20" s="69" t="str">
        <f aca="false">IF(I20="","",I20/MAX(I$4:I$203)*'SET-UP'!$C$8)</f>
        <v/>
      </c>
      <c r="K20" s="69" t="str">
        <f aca="false">IF('RAW-TEx'!J20="","",'RAW-TEx'!J20-'RAW-TEx'!K20)</f>
        <v/>
      </c>
      <c r="L20" s="69" t="str">
        <f aca="false">IF(K20="","",K20/MAX(K$4:K$203)*'SET-UP'!$C$8)</f>
        <v/>
      </c>
      <c r="M20" s="69" t="str">
        <f aca="false">IF('RAW-TEx'!L20="","",'RAW-TEx'!L20-'RAW-TEx'!M20)</f>
        <v/>
      </c>
      <c r="N20" s="69" t="str">
        <f aca="false">IF(M20="","",M20/MAX(M$4:M$203)*'SET-UP'!$C$8)</f>
        <v/>
      </c>
      <c r="O20" s="69" t="str">
        <f aca="false">IF('RAW-TEx'!N20="","",'RAW-TEx'!N20-'RAW-TEx'!O20)</f>
        <v/>
      </c>
      <c r="P20" s="69" t="str">
        <f aca="false">IF(O20="","",O20/MAX(O$4:O$203)*'SET-UP'!$C$8)</f>
        <v/>
      </c>
      <c r="Q20" s="69" t="str">
        <f aca="false">IF('RAW-TEx'!P20="","",'RAW-TEx'!P20-'RAW-TEx'!Q20)</f>
        <v/>
      </c>
      <c r="R20" s="69" t="str">
        <f aca="false">IF(Q20="","",Q20/MAX(Q$4:Q$203)*'SET-UP'!$C$8)</f>
        <v/>
      </c>
      <c r="S20" s="65"/>
    </row>
    <row r="21" customFormat="false" ht="15" hidden="false" customHeight="false" outlineLevel="0" collapsed="false">
      <c r="A21" s="63" t="n">
        <v>18</v>
      </c>
      <c r="B21" s="63" t="str">
        <f aca="false">IF(PLAYER!B21="","",PLAYER!B21)</f>
        <v/>
      </c>
      <c r="C21" s="63" t="str">
        <f aca="false">IF('RAW-TEx'!C21="","",'RAW-TEx'!C21*'SET-UP'!$C$23)</f>
        <v/>
      </c>
      <c r="D21" s="63" t="str">
        <f aca="false">IF('RAW-TEx'!D21="","",'RAW-TEx'!D21*'SET-UP'!$C$24)</f>
        <v/>
      </c>
      <c r="E21" s="63" t="str">
        <f aca="false">IF('RAW-TEx'!E21="","",'RAW-TEx'!E21*'SET-UP'!$C$25)</f>
        <v/>
      </c>
      <c r="F21" s="63" t="str">
        <f aca="false">IF(C21="","",SUM(C21:E21))</f>
        <v/>
      </c>
      <c r="G21" s="69" t="str">
        <f aca="false">IF('RAW-TEx'!F21="","",'RAW-TEx'!F21-'RAW-TEx'!G21)</f>
        <v/>
      </c>
      <c r="H21" s="69" t="str">
        <f aca="false">IF(G21="","",G21/MAX(G$4:G$203)*'SET-UP'!$C$8)</f>
        <v/>
      </c>
      <c r="I21" s="69" t="str">
        <f aca="false">IF('RAW-TEx'!H21="","",'RAW-TEx'!H21-'RAW-TEx'!I21)</f>
        <v/>
      </c>
      <c r="J21" s="69" t="str">
        <f aca="false">IF(I21="","",I21/MAX(I$4:I$203)*'SET-UP'!$C$8)</f>
        <v/>
      </c>
      <c r="K21" s="69" t="str">
        <f aca="false">IF('RAW-TEx'!J21="","",'RAW-TEx'!J21-'RAW-TEx'!K21)</f>
        <v/>
      </c>
      <c r="L21" s="69" t="str">
        <f aca="false">IF(K21="","",K21/MAX(K$4:K$203)*'SET-UP'!$C$8)</f>
        <v/>
      </c>
      <c r="M21" s="69" t="str">
        <f aca="false">IF('RAW-TEx'!L21="","",'RAW-TEx'!L21-'RAW-TEx'!M21)</f>
        <v/>
      </c>
      <c r="N21" s="69" t="str">
        <f aca="false">IF(M21="","",M21/MAX(M$4:M$203)*'SET-UP'!$C$8)</f>
        <v/>
      </c>
      <c r="O21" s="69" t="str">
        <f aca="false">IF('RAW-TEx'!N21="","",'RAW-TEx'!N21-'RAW-TEx'!O21)</f>
        <v/>
      </c>
      <c r="P21" s="69" t="str">
        <f aca="false">IF(O21="","",O21/MAX(O$4:O$203)*'SET-UP'!$C$8)</f>
        <v/>
      </c>
      <c r="Q21" s="69" t="str">
        <f aca="false">IF('RAW-TEx'!P21="","",'RAW-TEx'!P21-'RAW-TEx'!Q21)</f>
        <v/>
      </c>
      <c r="R21" s="69" t="str">
        <f aca="false">IF(Q21="","",Q21/MAX(Q$4:Q$203)*'SET-UP'!$C$8)</f>
        <v/>
      </c>
      <c r="S21" s="65"/>
    </row>
    <row r="22" customFormat="false" ht="15" hidden="false" customHeight="false" outlineLevel="0" collapsed="false">
      <c r="A22" s="63" t="n">
        <v>19</v>
      </c>
      <c r="B22" s="63" t="str">
        <f aca="false">IF(PLAYER!B22="","",PLAYER!B22)</f>
        <v/>
      </c>
      <c r="C22" s="63" t="str">
        <f aca="false">IF('RAW-TEx'!C22="","",'RAW-TEx'!C22*'SET-UP'!$C$23)</f>
        <v/>
      </c>
      <c r="D22" s="63" t="str">
        <f aca="false">IF('RAW-TEx'!D22="","",'RAW-TEx'!D22*'SET-UP'!$C$24)</f>
        <v/>
      </c>
      <c r="E22" s="63" t="str">
        <f aca="false">IF('RAW-TEx'!E22="","",'RAW-TEx'!E22*'SET-UP'!$C$25)</f>
        <v/>
      </c>
      <c r="F22" s="63" t="str">
        <f aca="false">IF(C22="","",SUM(C22:E22))</f>
        <v/>
      </c>
      <c r="G22" s="69" t="str">
        <f aca="false">IF('RAW-TEx'!F22="","",'RAW-TEx'!F22-'RAW-TEx'!G22)</f>
        <v/>
      </c>
      <c r="H22" s="69" t="str">
        <f aca="false">IF(G22="","",G22/MAX(G$4:G$203)*'SET-UP'!$C$8)</f>
        <v/>
      </c>
      <c r="I22" s="69" t="str">
        <f aca="false">IF('RAW-TEx'!H22="","",'RAW-TEx'!H22-'RAW-TEx'!I22)</f>
        <v/>
      </c>
      <c r="J22" s="69" t="str">
        <f aca="false">IF(I22="","",I22/MAX(I$4:I$203)*'SET-UP'!$C$8)</f>
        <v/>
      </c>
      <c r="K22" s="69" t="str">
        <f aca="false">IF('RAW-TEx'!J22="","",'RAW-TEx'!J22-'RAW-TEx'!K22)</f>
        <v/>
      </c>
      <c r="L22" s="69" t="str">
        <f aca="false">IF(K22="","",K22/MAX(K$4:K$203)*'SET-UP'!$C$8)</f>
        <v/>
      </c>
      <c r="M22" s="69" t="str">
        <f aca="false">IF('RAW-TEx'!L22="","",'RAW-TEx'!L22-'RAW-TEx'!M22)</f>
        <v/>
      </c>
      <c r="N22" s="69" t="str">
        <f aca="false">IF(M22="","",M22/MAX(M$4:M$203)*'SET-UP'!$C$8)</f>
        <v/>
      </c>
      <c r="O22" s="69" t="str">
        <f aca="false">IF('RAW-TEx'!N22="","",'RAW-TEx'!N22-'RAW-TEx'!O22)</f>
        <v/>
      </c>
      <c r="P22" s="69" t="str">
        <f aca="false">IF(O22="","",O22/MAX(O$4:O$203)*'SET-UP'!$C$8)</f>
        <v/>
      </c>
      <c r="Q22" s="69" t="str">
        <f aca="false">IF('RAW-TEx'!P22="","",'RAW-TEx'!P22-'RAW-TEx'!Q22)</f>
        <v/>
      </c>
      <c r="R22" s="69" t="str">
        <f aca="false">IF(Q22="","",Q22/MAX(Q$4:Q$203)*'SET-UP'!$C$8)</f>
        <v/>
      </c>
      <c r="S22" s="65"/>
    </row>
    <row r="23" customFormat="false" ht="15" hidden="false" customHeight="false" outlineLevel="0" collapsed="false">
      <c r="A23" s="63" t="n">
        <v>20</v>
      </c>
      <c r="B23" s="63" t="str">
        <f aca="false">IF(PLAYER!B23="","",PLAYER!B23)</f>
        <v/>
      </c>
      <c r="C23" s="63" t="str">
        <f aca="false">IF('RAW-TEx'!C23="","",'RAW-TEx'!C23*'SET-UP'!$C$23)</f>
        <v/>
      </c>
      <c r="D23" s="63" t="str">
        <f aca="false">IF('RAW-TEx'!D23="","",'RAW-TEx'!D23*'SET-UP'!$C$24)</f>
        <v/>
      </c>
      <c r="E23" s="63" t="str">
        <f aca="false">IF('RAW-TEx'!E23="","",'RAW-TEx'!E23*'SET-UP'!$C$25)</f>
        <v/>
      </c>
      <c r="F23" s="63" t="str">
        <f aca="false">IF(C23="","",SUM(C23:E23))</f>
        <v/>
      </c>
      <c r="G23" s="69" t="str">
        <f aca="false">IF('RAW-TEx'!F23="","",'RAW-TEx'!F23-'RAW-TEx'!G23)</f>
        <v/>
      </c>
      <c r="H23" s="69" t="str">
        <f aca="false">IF(G23="","",G23/MAX(G$4:G$203)*'SET-UP'!$C$8)</f>
        <v/>
      </c>
      <c r="I23" s="69" t="str">
        <f aca="false">IF('RAW-TEx'!H23="","",'RAW-TEx'!H23-'RAW-TEx'!I23)</f>
        <v/>
      </c>
      <c r="J23" s="69" t="str">
        <f aca="false">IF(I23="","",I23/MAX(I$4:I$203)*'SET-UP'!$C$8)</f>
        <v/>
      </c>
      <c r="K23" s="69" t="str">
        <f aca="false">IF('RAW-TEx'!J23="","",'RAW-TEx'!J23-'RAW-TEx'!K23)</f>
        <v/>
      </c>
      <c r="L23" s="69" t="str">
        <f aca="false">IF(K23="","",K23/MAX(K$4:K$203)*'SET-UP'!$C$8)</f>
        <v/>
      </c>
      <c r="M23" s="69" t="str">
        <f aca="false">IF('RAW-TEx'!L23="","",'RAW-TEx'!L23-'RAW-TEx'!M23)</f>
        <v/>
      </c>
      <c r="N23" s="69" t="str">
        <f aca="false">IF(M23="","",M23/MAX(M$4:M$203)*'SET-UP'!$C$8)</f>
        <v/>
      </c>
      <c r="O23" s="69" t="str">
        <f aca="false">IF('RAW-TEx'!N23="","",'RAW-TEx'!N23-'RAW-TEx'!O23)</f>
        <v/>
      </c>
      <c r="P23" s="69" t="str">
        <f aca="false">IF(O23="","",O23/MAX(O$4:O$203)*'SET-UP'!$C$8)</f>
        <v/>
      </c>
      <c r="Q23" s="69" t="str">
        <f aca="false">IF('RAW-TEx'!P23="","",'RAW-TEx'!P23-'RAW-TEx'!Q23)</f>
        <v/>
      </c>
      <c r="R23" s="69" t="str">
        <f aca="false">IF(Q23="","",Q23/MAX(Q$4:Q$203)*'SET-UP'!$C$8)</f>
        <v/>
      </c>
      <c r="S23" s="65"/>
    </row>
    <row r="24" customFormat="false" ht="15" hidden="false" customHeight="false" outlineLevel="0" collapsed="false">
      <c r="A24" s="63" t="n">
        <v>21</v>
      </c>
      <c r="B24" s="63" t="str">
        <f aca="false">IF(PLAYER!B24="","",PLAYER!B24)</f>
        <v/>
      </c>
      <c r="C24" s="63" t="str">
        <f aca="false">IF('RAW-TEx'!C24="","",'RAW-TEx'!C24*'SET-UP'!$C$23)</f>
        <v/>
      </c>
      <c r="D24" s="63" t="str">
        <f aca="false">IF('RAW-TEx'!D24="","",'RAW-TEx'!D24*'SET-UP'!$C$24)</f>
        <v/>
      </c>
      <c r="E24" s="63" t="str">
        <f aca="false">IF('RAW-TEx'!E24="","",'RAW-TEx'!E24*'SET-UP'!$C$25)</f>
        <v/>
      </c>
      <c r="F24" s="63" t="str">
        <f aca="false">IF(C24="","",SUM(C24:E24))</f>
        <v/>
      </c>
      <c r="G24" s="69" t="str">
        <f aca="false">IF('RAW-TEx'!F24="","",'RAW-TEx'!F24-'RAW-TEx'!G24)</f>
        <v/>
      </c>
      <c r="H24" s="69" t="str">
        <f aca="false">IF(G24="","",G24/MAX(G$4:G$203)*'SET-UP'!$C$8)</f>
        <v/>
      </c>
      <c r="I24" s="69" t="str">
        <f aca="false">IF('RAW-TEx'!H24="","",'RAW-TEx'!H24-'RAW-TEx'!I24)</f>
        <v/>
      </c>
      <c r="J24" s="69" t="str">
        <f aca="false">IF(I24="","",I24/MAX(I$4:I$203)*'SET-UP'!$C$8)</f>
        <v/>
      </c>
      <c r="K24" s="69" t="str">
        <f aca="false">IF('RAW-TEx'!J24="","",'RAW-TEx'!J24-'RAW-TEx'!K24)</f>
        <v/>
      </c>
      <c r="L24" s="69" t="str">
        <f aca="false">IF(K24="","",K24/MAX(K$4:K$203)*'SET-UP'!$C$8)</f>
        <v/>
      </c>
      <c r="M24" s="69" t="str">
        <f aca="false">IF('RAW-TEx'!L24="","",'RAW-TEx'!L24-'RAW-TEx'!M24)</f>
        <v/>
      </c>
      <c r="N24" s="69" t="str">
        <f aca="false">IF(M24="","",M24/MAX(M$4:M$203)*'SET-UP'!$C$8)</f>
        <v/>
      </c>
      <c r="O24" s="69" t="str">
        <f aca="false">IF('RAW-TEx'!N24="","",'RAW-TEx'!N24-'RAW-TEx'!O24)</f>
        <v/>
      </c>
      <c r="P24" s="69" t="str">
        <f aca="false">IF(O24="","",O24/MAX(O$4:O$203)*'SET-UP'!$C$8)</f>
        <v/>
      </c>
      <c r="Q24" s="69" t="str">
        <f aca="false">IF('RAW-TEx'!P24="","",'RAW-TEx'!P24-'RAW-TEx'!Q24)</f>
        <v/>
      </c>
      <c r="R24" s="69" t="str">
        <f aca="false">IF(Q24="","",Q24/MAX(Q$4:Q$203)*'SET-UP'!$C$8)</f>
        <v/>
      </c>
      <c r="S24" s="65"/>
    </row>
    <row r="25" customFormat="false" ht="15" hidden="false" customHeight="false" outlineLevel="0" collapsed="false">
      <c r="A25" s="63" t="n">
        <v>22</v>
      </c>
      <c r="B25" s="63" t="str">
        <f aca="false">IF(PLAYER!B25="","",PLAYER!B25)</f>
        <v/>
      </c>
      <c r="C25" s="63" t="str">
        <f aca="false">IF('RAW-TEx'!C25="","",'RAW-TEx'!C25*'SET-UP'!$C$23)</f>
        <v/>
      </c>
      <c r="D25" s="63" t="str">
        <f aca="false">IF('RAW-TEx'!D25="","",'RAW-TEx'!D25*'SET-UP'!$C$24)</f>
        <v/>
      </c>
      <c r="E25" s="63" t="str">
        <f aca="false">IF('RAW-TEx'!E25="","",'RAW-TEx'!E25*'SET-UP'!$C$25)</f>
        <v/>
      </c>
      <c r="F25" s="63" t="str">
        <f aca="false">IF(C25="","",SUM(C25:E25))</f>
        <v/>
      </c>
      <c r="G25" s="69" t="str">
        <f aca="false">IF('RAW-TEx'!F25="","",'RAW-TEx'!F25-'RAW-TEx'!G25)</f>
        <v/>
      </c>
      <c r="H25" s="69" t="str">
        <f aca="false">IF(G25="","",G25/MAX(G$4:G$203)*'SET-UP'!$C$8)</f>
        <v/>
      </c>
      <c r="I25" s="69" t="str">
        <f aca="false">IF('RAW-TEx'!H25="","",'RAW-TEx'!H25-'RAW-TEx'!I25)</f>
        <v/>
      </c>
      <c r="J25" s="69" t="str">
        <f aca="false">IF(I25="","",I25/MAX(I$4:I$203)*'SET-UP'!$C$8)</f>
        <v/>
      </c>
      <c r="K25" s="69" t="str">
        <f aca="false">IF('RAW-TEx'!J25="","",'RAW-TEx'!J25-'RAW-TEx'!K25)</f>
        <v/>
      </c>
      <c r="L25" s="69" t="str">
        <f aca="false">IF(K25="","",K25/MAX(K$4:K$203)*'SET-UP'!$C$8)</f>
        <v/>
      </c>
      <c r="M25" s="69" t="str">
        <f aca="false">IF('RAW-TEx'!L25="","",'RAW-TEx'!L25-'RAW-TEx'!M25)</f>
        <v/>
      </c>
      <c r="N25" s="69" t="str">
        <f aca="false">IF(M25="","",M25/MAX(M$4:M$203)*'SET-UP'!$C$8)</f>
        <v/>
      </c>
      <c r="O25" s="69" t="str">
        <f aca="false">IF('RAW-TEx'!N25="","",'RAW-TEx'!N25-'RAW-TEx'!O25)</f>
        <v/>
      </c>
      <c r="P25" s="69" t="str">
        <f aca="false">IF(O25="","",O25/MAX(O$4:O$203)*'SET-UP'!$C$8)</f>
        <v/>
      </c>
      <c r="Q25" s="69" t="str">
        <f aca="false">IF('RAW-TEx'!P25="","",'RAW-TEx'!P25-'RAW-TEx'!Q25)</f>
        <v/>
      </c>
      <c r="R25" s="69" t="str">
        <f aca="false">IF(Q25="","",Q25/MAX(Q$4:Q$203)*'SET-UP'!$C$8)</f>
        <v/>
      </c>
      <c r="S25" s="65"/>
    </row>
    <row r="26" customFormat="false" ht="15" hidden="false" customHeight="false" outlineLevel="0" collapsed="false">
      <c r="A26" s="63" t="n">
        <v>23</v>
      </c>
      <c r="B26" s="63" t="str">
        <f aca="false">IF(PLAYER!B26="","",PLAYER!B26)</f>
        <v/>
      </c>
      <c r="C26" s="63" t="str">
        <f aca="false">IF('RAW-TEx'!C26="","",'RAW-TEx'!C26*'SET-UP'!$C$23)</f>
        <v/>
      </c>
      <c r="D26" s="63" t="str">
        <f aca="false">IF('RAW-TEx'!D26="","",'RAW-TEx'!D26*'SET-UP'!$C$24)</f>
        <v/>
      </c>
      <c r="E26" s="63" t="str">
        <f aca="false">IF('RAW-TEx'!E26="","",'RAW-TEx'!E26*'SET-UP'!$C$25)</f>
        <v/>
      </c>
      <c r="F26" s="63" t="str">
        <f aca="false">IF(C26="","",SUM(C26:E26))</f>
        <v/>
      </c>
      <c r="G26" s="69" t="str">
        <f aca="false">IF('RAW-TEx'!F26="","",'RAW-TEx'!F26-'RAW-TEx'!G26)</f>
        <v/>
      </c>
      <c r="H26" s="69" t="str">
        <f aca="false">IF(G26="","",G26/MAX(G$4:G$203)*'SET-UP'!$C$8)</f>
        <v/>
      </c>
      <c r="I26" s="69" t="str">
        <f aca="false">IF('RAW-TEx'!H26="","",'RAW-TEx'!H26-'RAW-TEx'!I26)</f>
        <v/>
      </c>
      <c r="J26" s="69" t="str">
        <f aca="false">IF(I26="","",I26/MAX(I$4:I$203)*'SET-UP'!$C$8)</f>
        <v/>
      </c>
      <c r="K26" s="69" t="str">
        <f aca="false">IF('RAW-TEx'!J26="","",'RAW-TEx'!J26-'RAW-TEx'!K26)</f>
        <v/>
      </c>
      <c r="L26" s="69" t="str">
        <f aca="false">IF(K26="","",K26/MAX(K$4:K$203)*'SET-UP'!$C$8)</f>
        <v/>
      </c>
      <c r="M26" s="69" t="str">
        <f aca="false">IF('RAW-TEx'!L26="","",'RAW-TEx'!L26-'RAW-TEx'!M26)</f>
        <v/>
      </c>
      <c r="N26" s="69" t="str">
        <f aca="false">IF(M26="","",M26/MAX(M$4:M$203)*'SET-UP'!$C$8)</f>
        <v/>
      </c>
      <c r="O26" s="69" t="str">
        <f aca="false">IF('RAW-TEx'!N26="","",'RAW-TEx'!N26-'RAW-TEx'!O26)</f>
        <v/>
      </c>
      <c r="P26" s="69" t="str">
        <f aca="false">IF(O26="","",O26/MAX(O$4:O$203)*'SET-UP'!$C$8)</f>
        <v/>
      </c>
      <c r="Q26" s="69" t="str">
        <f aca="false">IF('RAW-TEx'!P26="","",'RAW-TEx'!P26-'RAW-TEx'!Q26)</f>
        <v/>
      </c>
      <c r="R26" s="69" t="str">
        <f aca="false">IF(Q26="","",Q26/MAX(Q$4:Q$203)*'SET-UP'!$C$8)</f>
        <v/>
      </c>
      <c r="S26" s="65"/>
    </row>
    <row r="27" customFormat="false" ht="15" hidden="false" customHeight="false" outlineLevel="0" collapsed="false">
      <c r="A27" s="63" t="n">
        <v>24</v>
      </c>
      <c r="B27" s="63" t="str">
        <f aca="false">IF(PLAYER!B27="","",PLAYER!B27)</f>
        <v/>
      </c>
      <c r="C27" s="63" t="str">
        <f aca="false">IF('RAW-TEx'!C27="","",'RAW-TEx'!C27*'SET-UP'!$C$23)</f>
        <v/>
      </c>
      <c r="D27" s="63" t="str">
        <f aca="false">IF('RAW-TEx'!D27="","",'RAW-TEx'!D27*'SET-UP'!$C$24)</f>
        <v/>
      </c>
      <c r="E27" s="63" t="str">
        <f aca="false">IF('RAW-TEx'!E27="","",'RAW-TEx'!E27*'SET-UP'!$C$25)</f>
        <v/>
      </c>
      <c r="F27" s="63" t="str">
        <f aca="false">IF(C27="","",SUM(C27:E27))</f>
        <v/>
      </c>
      <c r="G27" s="69" t="str">
        <f aca="false">IF('RAW-TEx'!F27="","",'RAW-TEx'!F27-'RAW-TEx'!G27)</f>
        <v/>
      </c>
      <c r="H27" s="69" t="str">
        <f aca="false">IF(G27="","",G27/MAX(G$4:G$203)*'SET-UP'!$C$8)</f>
        <v/>
      </c>
      <c r="I27" s="69" t="str">
        <f aca="false">IF('RAW-TEx'!H27="","",'RAW-TEx'!H27-'RAW-TEx'!I27)</f>
        <v/>
      </c>
      <c r="J27" s="69" t="str">
        <f aca="false">IF(I27="","",I27/MAX(I$4:I$203)*'SET-UP'!$C$8)</f>
        <v/>
      </c>
      <c r="K27" s="69" t="str">
        <f aca="false">IF('RAW-TEx'!J27="","",'RAW-TEx'!J27-'RAW-TEx'!K27)</f>
        <v/>
      </c>
      <c r="L27" s="69" t="str">
        <f aca="false">IF(K27="","",K27/MAX(K$4:K$203)*'SET-UP'!$C$8)</f>
        <v/>
      </c>
      <c r="M27" s="69" t="str">
        <f aca="false">IF('RAW-TEx'!L27="","",'RAW-TEx'!L27-'RAW-TEx'!M27)</f>
        <v/>
      </c>
      <c r="N27" s="69" t="str">
        <f aca="false">IF(M27="","",M27/MAX(M$4:M$203)*'SET-UP'!$C$8)</f>
        <v/>
      </c>
      <c r="O27" s="69" t="str">
        <f aca="false">IF('RAW-TEx'!N27="","",'RAW-TEx'!N27-'RAW-TEx'!O27)</f>
        <v/>
      </c>
      <c r="P27" s="69" t="str">
        <f aca="false">IF(O27="","",O27/MAX(O$4:O$203)*'SET-UP'!$C$8)</f>
        <v/>
      </c>
      <c r="Q27" s="69" t="str">
        <f aca="false">IF('RAW-TEx'!P27="","",'RAW-TEx'!P27-'RAW-TEx'!Q27)</f>
        <v/>
      </c>
      <c r="R27" s="69" t="str">
        <f aca="false">IF(Q27="","",Q27/MAX(Q$4:Q$203)*'SET-UP'!$C$8)</f>
        <v/>
      </c>
      <c r="S27" s="65"/>
    </row>
    <row r="28" customFormat="false" ht="15" hidden="false" customHeight="false" outlineLevel="0" collapsed="false">
      <c r="A28" s="63" t="n">
        <v>25</v>
      </c>
      <c r="B28" s="63" t="str">
        <f aca="false">IF(PLAYER!B28="","",PLAYER!B28)</f>
        <v/>
      </c>
      <c r="C28" s="63" t="str">
        <f aca="false">IF('RAW-TEx'!C28="","",'RAW-TEx'!C28*'SET-UP'!$C$23)</f>
        <v/>
      </c>
      <c r="D28" s="63" t="str">
        <f aca="false">IF('RAW-TEx'!D28="","",'RAW-TEx'!D28*'SET-UP'!$C$24)</f>
        <v/>
      </c>
      <c r="E28" s="63" t="str">
        <f aca="false">IF('RAW-TEx'!E28="","",'RAW-TEx'!E28*'SET-UP'!$C$25)</f>
        <v/>
      </c>
      <c r="F28" s="63" t="str">
        <f aca="false">IF(C28="","",SUM(C28:E28))</f>
        <v/>
      </c>
      <c r="G28" s="69" t="str">
        <f aca="false">IF('RAW-TEx'!F28="","",'RAW-TEx'!F28-'RAW-TEx'!G28)</f>
        <v/>
      </c>
      <c r="H28" s="69" t="str">
        <f aca="false">IF(G28="","",G28/MAX(G$4:G$203)*'SET-UP'!$C$8)</f>
        <v/>
      </c>
      <c r="I28" s="69" t="str">
        <f aca="false">IF('RAW-TEx'!H28="","",'RAW-TEx'!H28-'RAW-TEx'!I28)</f>
        <v/>
      </c>
      <c r="J28" s="69" t="str">
        <f aca="false">IF(I28="","",I28/MAX(I$4:I$203)*'SET-UP'!$C$8)</f>
        <v/>
      </c>
      <c r="K28" s="69" t="str">
        <f aca="false">IF('RAW-TEx'!J28="","",'RAW-TEx'!J28-'RAW-TEx'!K28)</f>
        <v/>
      </c>
      <c r="L28" s="69" t="str">
        <f aca="false">IF(K28="","",K28/MAX(K$4:K$203)*'SET-UP'!$C$8)</f>
        <v/>
      </c>
      <c r="M28" s="69" t="str">
        <f aca="false">IF('RAW-TEx'!L28="","",'RAW-TEx'!L28-'RAW-TEx'!M28)</f>
        <v/>
      </c>
      <c r="N28" s="69" t="str">
        <f aca="false">IF(M28="","",M28/MAX(M$4:M$203)*'SET-UP'!$C$8)</f>
        <v/>
      </c>
      <c r="O28" s="69" t="str">
        <f aca="false">IF('RAW-TEx'!N28="","",'RAW-TEx'!N28-'RAW-TEx'!O28)</f>
        <v/>
      </c>
      <c r="P28" s="69" t="str">
        <f aca="false">IF(O28="","",O28/MAX(O$4:O$203)*'SET-UP'!$C$8)</f>
        <v/>
      </c>
      <c r="Q28" s="69" t="str">
        <f aca="false">IF('RAW-TEx'!P28="","",'RAW-TEx'!P28-'RAW-TEx'!Q28)</f>
        <v/>
      </c>
      <c r="R28" s="69" t="str">
        <f aca="false">IF(Q28="","",Q28/MAX(Q$4:Q$203)*'SET-UP'!$C$8)</f>
        <v/>
      </c>
      <c r="S28" s="65"/>
    </row>
    <row r="29" customFormat="false" ht="15" hidden="false" customHeight="false" outlineLevel="0" collapsed="false">
      <c r="A29" s="63" t="n">
        <v>26</v>
      </c>
      <c r="B29" s="63" t="str">
        <f aca="false">IF(PLAYER!B29="","",PLAYER!B29)</f>
        <v/>
      </c>
      <c r="C29" s="63" t="str">
        <f aca="false">IF('RAW-TEx'!C29="","",'RAW-TEx'!C29*'SET-UP'!$C$23)</f>
        <v/>
      </c>
      <c r="D29" s="63" t="str">
        <f aca="false">IF('RAW-TEx'!D29="","",'RAW-TEx'!D29*'SET-UP'!$C$24)</f>
        <v/>
      </c>
      <c r="E29" s="63" t="str">
        <f aca="false">IF('RAW-TEx'!E29="","",'RAW-TEx'!E29*'SET-UP'!$C$25)</f>
        <v/>
      </c>
      <c r="F29" s="63" t="str">
        <f aca="false">IF(C29="","",SUM(C29:E29))</f>
        <v/>
      </c>
      <c r="G29" s="69" t="str">
        <f aca="false">IF('RAW-TEx'!F29="","",'RAW-TEx'!F29-'RAW-TEx'!G29)</f>
        <v/>
      </c>
      <c r="H29" s="69" t="str">
        <f aca="false">IF(G29="","",G29/MAX(G$4:G$203)*'SET-UP'!$C$8)</f>
        <v/>
      </c>
      <c r="I29" s="69" t="str">
        <f aca="false">IF('RAW-TEx'!H29="","",'RAW-TEx'!H29-'RAW-TEx'!I29)</f>
        <v/>
      </c>
      <c r="J29" s="69" t="str">
        <f aca="false">IF(I29="","",I29/MAX(I$4:I$203)*'SET-UP'!$C$8)</f>
        <v/>
      </c>
      <c r="K29" s="69" t="str">
        <f aca="false">IF('RAW-TEx'!J29="","",'RAW-TEx'!J29-'RAW-TEx'!K29)</f>
        <v/>
      </c>
      <c r="L29" s="69" t="str">
        <f aca="false">IF(K29="","",K29/MAX(K$4:K$203)*'SET-UP'!$C$8)</f>
        <v/>
      </c>
      <c r="M29" s="69" t="str">
        <f aca="false">IF('RAW-TEx'!L29="","",'RAW-TEx'!L29-'RAW-TEx'!M29)</f>
        <v/>
      </c>
      <c r="N29" s="69" t="str">
        <f aca="false">IF(M29="","",M29/MAX(M$4:M$203)*'SET-UP'!$C$8)</f>
        <v/>
      </c>
      <c r="O29" s="69" t="str">
        <f aca="false">IF('RAW-TEx'!N29="","",'RAW-TEx'!N29-'RAW-TEx'!O29)</f>
        <v/>
      </c>
      <c r="P29" s="69" t="str">
        <f aca="false">IF(O29="","",O29/MAX(O$4:O$203)*'SET-UP'!$C$8)</f>
        <v/>
      </c>
      <c r="Q29" s="69" t="str">
        <f aca="false">IF('RAW-TEx'!P29="","",'RAW-TEx'!P29-'RAW-TEx'!Q29)</f>
        <v/>
      </c>
      <c r="R29" s="69" t="str">
        <f aca="false">IF(Q29="","",Q29/MAX(Q$4:Q$203)*'SET-UP'!$C$8)</f>
        <v/>
      </c>
      <c r="S29" s="65"/>
    </row>
    <row r="30" customFormat="false" ht="15" hidden="false" customHeight="false" outlineLevel="0" collapsed="false">
      <c r="A30" s="63" t="n">
        <v>27</v>
      </c>
      <c r="B30" s="63" t="str">
        <f aca="false">IF(PLAYER!B30="","",PLAYER!B30)</f>
        <v/>
      </c>
      <c r="C30" s="63" t="str">
        <f aca="false">IF('RAW-TEx'!C30="","",'RAW-TEx'!C30*'SET-UP'!$C$23)</f>
        <v/>
      </c>
      <c r="D30" s="63" t="str">
        <f aca="false">IF('RAW-TEx'!D30="","",'RAW-TEx'!D30*'SET-UP'!$C$24)</f>
        <v/>
      </c>
      <c r="E30" s="63" t="str">
        <f aca="false">IF('RAW-TEx'!E30="","",'RAW-TEx'!E30*'SET-UP'!$C$25)</f>
        <v/>
      </c>
      <c r="F30" s="63" t="str">
        <f aca="false">IF(C30="","",SUM(C30:E30))</f>
        <v/>
      </c>
      <c r="G30" s="69" t="str">
        <f aca="false">IF('RAW-TEx'!F30="","",'RAW-TEx'!F30-'RAW-TEx'!G30)</f>
        <v/>
      </c>
      <c r="H30" s="69" t="str">
        <f aca="false">IF(G30="","",G30/MAX(G$4:G$203)*'SET-UP'!$C$8)</f>
        <v/>
      </c>
      <c r="I30" s="69" t="str">
        <f aca="false">IF('RAW-TEx'!H30="","",'RAW-TEx'!H30-'RAW-TEx'!I30)</f>
        <v/>
      </c>
      <c r="J30" s="69" t="str">
        <f aca="false">IF(I30="","",I30/MAX(I$4:I$203)*'SET-UP'!$C$8)</f>
        <v/>
      </c>
      <c r="K30" s="69" t="str">
        <f aca="false">IF('RAW-TEx'!J30="","",'RAW-TEx'!J30-'RAW-TEx'!K30)</f>
        <v/>
      </c>
      <c r="L30" s="69" t="str">
        <f aca="false">IF(K30="","",K30/MAX(K$4:K$203)*'SET-UP'!$C$8)</f>
        <v/>
      </c>
      <c r="M30" s="69" t="str">
        <f aca="false">IF('RAW-TEx'!L30="","",'RAW-TEx'!L30-'RAW-TEx'!M30)</f>
        <v/>
      </c>
      <c r="N30" s="69" t="str">
        <f aca="false">IF(M30="","",M30/MAX(M$4:M$203)*'SET-UP'!$C$8)</f>
        <v/>
      </c>
      <c r="O30" s="69" t="str">
        <f aca="false">IF('RAW-TEx'!N30="","",'RAW-TEx'!N30-'RAW-TEx'!O30)</f>
        <v/>
      </c>
      <c r="P30" s="69" t="str">
        <f aca="false">IF(O30="","",O30/MAX(O$4:O$203)*'SET-UP'!$C$8)</f>
        <v/>
      </c>
      <c r="Q30" s="69" t="str">
        <f aca="false">IF('RAW-TEx'!P30="","",'RAW-TEx'!P30-'RAW-TEx'!Q30)</f>
        <v/>
      </c>
      <c r="R30" s="69" t="str">
        <f aca="false">IF(Q30="","",Q30/MAX(Q$4:Q$203)*'SET-UP'!$C$8)</f>
        <v/>
      </c>
      <c r="S30" s="65"/>
    </row>
    <row r="31" customFormat="false" ht="15" hidden="false" customHeight="false" outlineLevel="0" collapsed="false">
      <c r="A31" s="63" t="n">
        <v>28</v>
      </c>
      <c r="B31" s="63" t="str">
        <f aca="false">IF(PLAYER!B31="","",PLAYER!B31)</f>
        <v/>
      </c>
      <c r="C31" s="63" t="str">
        <f aca="false">IF('RAW-TEx'!C31="","",'RAW-TEx'!C31*'SET-UP'!$C$23)</f>
        <v/>
      </c>
      <c r="D31" s="63" t="str">
        <f aca="false">IF('RAW-TEx'!D31="","",'RAW-TEx'!D31*'SET-UP'!$C$24)</f>
        <v/>
      </c>
      <c r="E31" s="63" t="str">
        <f aca="false">IF('RAW-TEx'!E31="","",'RAW-TEx'!E31*'SET-UP'!$C$25)</f>
        <v/>
      </c>
      <c r="F31" s="63" t="str">
        <f aca="false">IF(C31="","",SUM(C31:E31))</f>
        <v/>
      </c>
      <c r="G31" s="69" t="str">
        <f aca="false">IF('RAW-TEx'!F31="","",'RAW-TEx'!F31-'RAW-TEx'!G31)</f>
        <v/>
      </c>
      <c r="H31" s="69" t="str">
        <f aca="false">IF(G31="","",G31/MAX(G$4:G$203)*'SET-UP'!$C$8)</f>
        <v/>
      </c>
      <c r="I31" s="69" t="str">
        <f aca="false">IF('RAW-TEx'!H31="","",'RAW-TEx'!H31-'RAW-TEx'!I31)</f>
        <v/>
      </c>
      <c r="J31" s="69" t="str">
        <f aca="false">IF(I31="","",I31/MAX(I$4:I$203)*'SET-UP'!$C$8)</f>
        <v/>
      </c>
      <c r="K31" s="69" t="str">
        <f aca="false">IF('RAW-TEx'!J31="","",'RAW-TEx'!J31-'RAW-TEx'!K31)</f>
        <v/>
      </c>
      <c r="L31" s="69" t="str">
        <f aca="false">IF(K31="","",K31/MAX(K$4:K$203)*'SET-UP'!$C$8)</f>
        <v/>
      </c>
      <c r="M31" s="69" t="str">
        <f aca="false">IF('RAW-TEx'!L31="","",'RAW-TEx'!L31-'RAW-TEx'!M31)</f>
        <v/>
      </c>
      <c r="N31" s="69" t="str">
        <f aca="false">IF(M31="","",M31/MAX(M$4:M$203)*'SET-UP'!$C$8)</f>
        <v/>
      </c>
      <c r="O31" s="69" t="str">
        <f aca="false">IF('RAW-TEx'!N31="","",'RAW-TEx'!N31-'RAW-TEx'!O31)</f>
        <v/>
      </c>
      <c r="P31" s="69" t="str">
        <f aca="false">IF(O31="","",O31/MAX(O$4:O$203)*'SET-UP'!$C$8)</f>
        <v/>
      </c>
      <c r="Q31" s="69" t="str">
        <f aca="false">IF('RAW-TEx'!P31="","",'RAW-TEx'!P31-'RAW-TEx'!Q31)</f>
        <v/>
      </c>
      <c r="R31" s="69" t="str">
        <f aca="false">IF(Q31="","",Q31/MAX(Q$4:Q$203)*'SET-UP'!$C$8)</f>
        <v/>
      </c>
      <c r="S31" s="65"/>
    </row>
    <row r="32" customFormat="false" ht="15" hidden="false" customHeight="false" outlineLevel="0" collapsed="false">
      <c r="A32" s="63" t="n">
        <v>29</v>
      </c>
      <c r="B32" s="63" t="str">
        <f aca="false">IF(PLAYER!B32="","",PLAYER!B32)</f>
        <v/>
      </c>
      <c r="C32" s="63" t="str">
        <f aca="false">IF('RAW-TEx'!C32="","",'RAW-TEx'!C32*'SET-UP'!$C$23)</f>
        <v/>
      </c>
      <c r="D32" s="63" t="str">
        <f aca="false">IF('RAW-TEx'!D32="","",'RAW-TEx'!D32*'SET-UP'!$C$24)</f>
        <v/>
      </c>
      <c r="E32" s="63" t="str">
        <f aca="false">IF('RAW-TEx'!E32="","",'RAW-TEx'!E32*'SET-UP'!$C$25)</f>
        <v/>
      </c>
      <c r="F32" s="63" t="str">
        <f aca="false">IF(C32="","",SUM(C32:E32))</f>
        <v/>
      </c>
      <c r="G32" s="69" t="str">
        <f aca="false">IF('RAW-TEx'!F32="","",'RAW-TEx'!F32-'RAW-TEx'!G32)</f>
        <v/>
      </c>
      <c r="H32" s="69" t="str">
        <f aca="false">IF(G32="","",G32/MAX(G$4:G$203)*'SET-UP'!$C$8)</f>
        <v/>
      </c>
      <c r="I32" s="69" t="str">
        <f aca="false">IF('RAW-TEx'!H32="","",'RAW-TEx'!H32-'RAW-TEx'!I32)</f>
        <v/>
      </c>
      <c r="J32" s="69" t="str">
        <f aca="false">IF(I32="","",I32/MAX(I$4:I$203)*'SET-UP'!$C$8)</f>
        <v/>
      </c>
      <c r="K32" s="69" t="str">
        <f aca="false">IF('RAW-TEx'!J32="","",'RAW-TEx'!J32-'RAW-TEx'!K32)</f>
        <v/>
      </c>
      <c r="L32" s="69" t="str">
        <f aca="false">IF(K32="","",K32/MAX(K$4:K$203)*'SET-UP'!$C$8)</f>
        <v/>
      </c>
      <c r="M32" s="69" t="str">
        <f aca="false">IF('RAW-TEx'!L32="","",'RAW-TEx'!L32-'RAW-TEx'!M32)</f>
        <v/>
      </c>
      <c r="N32" s="69" t="str">
        <f aca="false">IF(M32="","",M32/MAX(M$4:M$203)*'SET-UP'!$C$8)</f>
        <v/>
      </c>
      <c r="O32" s="69" t="str">
        <f aca="false">IF('RAW-TEx'!N32="","",'RAW-TEx'!N32-'RAW-TEx'!O32)</f>
        <v/>
      </c>
      <c r="P32" s="69" t="str">
        <f aca="false">IF(O32="","",O32/MAX(O$4:O$203)*'SET-UP'!$C$8)</f>
        <v/>
      </c>
      <c r="Q32" s="69" t="str">
        <f aca="false">IF('RAW-TEx'!P32="","",'RAW-TEx'!P32-'RAW-TEx'!Q32)</f>
        <v/>
      </c>
      <c r="R32" s="69" t="str">
        <f aca="false">IF(Q32="","",Q32/MAX(Q$4:Q$203)*'SET-UP'!$C$8)</f>
        <v/>
      </c>
      <c r="S32" s="65"/>
    </row>
    <row r="33" customFormat="false" ht="15" hidden="false" customHeight="false" outlineLevel="0" collapsed="false">
      <c r="A33" s="63" t="n">
        <v>30</v>
      </c>
      <c r="B33" s="63" t="str">
        <f aca="false">IF(PLAYER!B33="","",PLAYER!B33)</f>
        <v/>
      </c>
      <c r="C33" s="63" t="str">
        <f aca="false">IF('RAW-TEx'!C33="","",'RAW-TEx'!C33*'SET-UP'!$C$23)</f>
        <v/>
      </c>
      <c r="D33" s="63" t="str">
        <f aca="false">IF('RAW-TEx'!D33="","",'RAW-TEx'!D33*'SET-UP'!$C$24)</f>
        <v/>
      </c>
      <c r="E33" s="63" t="str">
        <f aca="false">IF('RAW-TEx'!E33="","",'RAW-TEx'!E33*'SET-UP'!$C$25)</f>
        <v/>
      </c>
      <c r="F33" s="63" t="str">
        <f aca="false">IF(C33="","",SUM(C33:E33))</f>
        <v/>
      </c>
      <c r="G33" s="69" t="str">
        <f aca="false">IF('RAW-TEx'!F33="","",'RAW-TEx'!F33-'RAW-TEx'!G33)</f>
        <v/>
      </c>
      <c r="H33" s="69" t="str">
        <f aca="false">IF(G33="","",G33/MAX(G$4:G$203)*'SET-UP'!$C$8)</f>
        <v/>
      </c>
      <c r="I33" s="69" t="str">
        <f aca="false">IF('RAW-TEx'!H33="","",'RAW-TEx'!H33-'RAW-TEx'!I33)</f>
        <v/>
      </c>
      <c r="J33" s="69" t="str">
        <f aca="false">IF(I33="","",I33/MAX(I$4:I$203)*'SET-UP'!$C$8)</f>
        <v/>
      </c>
      <c r="K33" s="69" t="str">
        <f aca="false">IF('RAW-TEx'!J33="","",'RAW-TEx'!J33-'RAW-TEx'!K33)</f>
        <v/>
      </c>
      <c r="L33" s="69" t="str">
        <f aca="false">IF(K33="","",K33/MAX(K$4:K$203)*'SET-UP'!$C$8)</f>
        <v/>
      </c>
      <c r="M33" s="69" t="str">
        <f aca="false">IF('RAW-TEx'!L33="","",'RAW-TEx'!L33-'RAW-TEx'!M33)</f>
        <v/>
      </c>
      <c r="N33" s="69" t="str">
        <f aca="false">IF(M33="","",M33/MAX(M$4:M$203)*'SET-UP'!$C$8)</f>
        <v/>
      </c>
      <c r="O33" s="69" t="str">
        <f aca="false">IF('RAW-TEx'!N33="","",'RAW-TEx'!N33-'RAW-TEx'!O33)</f>
        <v/>
      </c>
      <c r="P33" s="69" t="str">
        <f aca="false">IF(O33="","",O33/MAX(O$4:O$203)*'SET-UP'!$C$8)</f>
        <v/>
      </c>
      <c r="Q33" s="69" t="str">
        <f aca="false">IF('RAW-TEx'!P33="","",'RAW-TEx'!P33-'RAW-TEx'!Q33)</f>
        <v/>
      </c>
      <c r="R33" s="69" t="str">
        <f aca="false">IF(Q33="","",Q33/MAX(Q$4:Q$203)*'SET-UP'!$C$8)</f>
        <v/>
      </c>
      <c r="S33" s="65"/>
    </row>
    <row r="34" customFormat="false" ht="15" hidden="false" customHeight="false" outlineLevel="0" collapsed="false">
      <c r="A34" s="63" t="n">
        <v>31</v>
      </c>
      <c r="B34" s="63" t="str">
        <f aca="false">IF(PLAYER!B34="","",PLAYER!B34)</f>
        <v/>
      </c>
      <c r="C34" s="63" t="str">
        <f aca="false">IF('RAW-TEx'!C34="","",'RAW-TEx'!C34*'SET-UP'!$C$23)</f>
        <v/>
      </c>
      <c r="D34" s="63" t="str">
        <f aca="false">IF('RAW-TEx'!D34="","",'RAW-TEx'!D34*'SET-UP'!$C$24)</f>
        <v/>
      </c>
      <c r="E34" s="63" t="str">
        <f aca="false">IF('RAW-TEx'!E34="","",'RAW-TEx'!E34*'SET-UP'!$C$25)</f>
        <v/>
      </c>
      <c r="F34" s="63" t="str">
        <f aca="false">IF(C34="","",SUM(C34:E34))</f>
        <v/>
      </c>
      <c r="G34" s="69" t="str">
        <f aca="false">IF('RAW-TEx'!F34="","",'RAW-TEx'!F34-'RAW-TEx'!G34)</f>
        <v/>
      </c>
      <c r="H34" s="69" t="str">
        <f aca="false">IF(G34="","",G34/MAX(G$4:G$203)*'SET-UP'!$C$8)</f>
        <v/>
      </c>
      <c r="I34" s="69" t="str">
        <f aca="false">IF('RAW-TEx'!H34="","",'RAW-TEx'!H34-'RAW-TEx'!I34)</f>
        <v/>
      </c>
      <c r="J34" s="69" t="str">
        <f aca="false">IF(I34="","",I34/MAX(I$4:I$203)*'SET-UP'!$C$8)</f>
        <v/>
      </c>
      <c r="K34" s="69" t="str">
        <f aca="false">IF('RAW-TEx'!J34="","",'RAW-TEx'!J34-'RAW-TEx'!K34)</f>
        <v/>
      </c>
      <c r="L34" s="69" t="str">
        <f aca="false">IF(K34="","",K34/MAX(K$4:K$203)*'SET-UP'!$C$8)</f>
        <v/>
      </c>
      <c r="M34" s="69" t="str">
        <f aca="false">IF('RAW-TEx'!L34="","",'RAW-TEx'!L34-'RAW-TEx'!M34)</f>
        <v/>
      </c>
      <c r="N34" s="69" t="str">
        <f aca="false">IF(M34="","",M34/MAX(M$4:M$203)*'SET-UP'!$C$8)</f>
        <v/>
      </c>
      <c r="O34" s="69" t="str">
        <f aca="false">IF('RAW-TEx'!N34="","",'RAW-TEx'!N34-'RAW-TEx'!O34)</f>
        <v/>
      </c>
      <c r="P34" s="69" t="str">
        <f aca="false">IF(O34="","",O34/MAX(O$4:O$203)*'SET-UP'!$C$8)</f>
        <v/>
      </c>
      <c r="Q34" s="69" t="str">
        <f aca="false">IF('RAW-TEx'!P34="","",'RAW-TEx'!P34-'RAW-TEx'!Q34)</f>
        <v/>
      </c>
      <c r="R34" s="69" t="str">
        <f aca="false">IF(Q34="","",Q34/MAX(Q$4:Q$203)*'SET-UP'!$C$8)</f>
        <v/>
      </c>
      <c r="S34" s="65"/>
    </row>
    <row r="35" customFormat="false" ht="15" hidden="false" customHeight="false" outlineLevel="0" collapsed="false">
      <c r="A35" s="63" t="n">
        <v>32</v>
      </c>
      <c r="B35" s="63" t="str">
        <f aca="false">IF(PLAYER!B35="","",PLAYER!B35)</f>
        <v/>
      </c>
      <c r="C35" s="63" t="str">
        <f aca="false">IF('RAW-TEx'!C35="","",'RAW-TEx'!C35*'SET-UP'!$C$23)</f>
        <v/>
      </c>
      <c r="D35" s="63" t="str">
        <f aca="false">IF('RAW-TEx'!D35="","",'RAW-TEx'!D35*'SET-UP'!$C$24)</f>
        <v/>
      </c>
      <c r="E35" s="63" t="str">
        <f aca="false">IF('RAW-TEx'!E35="","",'RAW-TEx'!E35*'SET-UP'!$C$25)</f>
        <v/>
      </c>
      <c r="F35" s="63" t="str">
        <f aca="false">IF(C35="","",SUM(C35:E35))</f>
        <v/>
      </c>
      <c r="G35" s="69" t="str">
        <f aca="false">IF('RAW-TEx'!F35="","",'RAW-TEx'!F35-'RAW-TEx'!G35)</f>
        <v/>
      </c>
      <c r="H35" s="69" t="str">
        <f aca="false">IF(G35="","",G35/MAX(G$4:G$203)*'SET-UP'!$C$8)</f>
        <v/>
      </c>
      <c r="I35" s="69" t="str">
        <f aca="false">IF('RAW-TEx'!H35="","",'RAW-TEx'!H35-'RAW-TEx'!I35)</f>
        <v/>
      </c>
      <c r="J35" s="69" t="str">
        <f aca="false">IF(I35="","",I35/MAX(I$4:I$203)*'SET-UP'!$C$8)</f>
        <v/>
      </c>
      <c r="K35" s="69" t="str">
        <f aca="false">IF('RAW-TEx'!J35="","",'RAW-TEx'!J35-'RAW-TEx'!K35)</f>
        <v/>
      </c>
      <c r="L35" s="69" t="str">
        <f aca="false">IF(K35="","",K35/MAX(K$4:K$203)*'SET-UP'!$C$8)</f>
        <v/>
      </c>
      <c r="M35" s="69" t="str">
        <f aca="false">IF('RAW-TEx'!L35="","",'RAW-TEx'!L35-'RAW-TEx'!M35)</f>
        <v/>
      </c>
      <c r="N35" s="69" t="str">
        <f aca="false">IF(M35="","",M35/MAX(M$4:M$203)*'SET-UP'!$C$8)</f>
        <v/>
      </c>
      <c r="O35" s="69" t="str">
        <f aca="false">IF('RAW-TEx'!N35="","",'RAW-TEx'!N35-'RAW-TEx'!O35)</f>
        <v/>
      </c>
      <c r="P35" s="69" t="str">
        <f aca="false">IF(O35="","",O35/MAX(O$4:O$203)*'SET-UP'!$C$8)</f>
        <v/>
      </c>
      <c r="Q35" s="69" t="str">
        <f aca="false">IF('RAW-TEx'!P35="","",'RAW-TEx'!P35-'RAW-TEx'!Q35)</f>
        <v/>
      </c>
      <c r="R35" s="69" t="str">
        <f aca="false">IF(Q35="","",Q35/MAX(Q$4:Q$203)*'SET-UP'!$C$8)</f>
        <v/>
      </c>
      <c r="S35" s="65"/>
    </row>
    <row r="36" customFormat="false" ht="15" hidden="false" customHeight="false" outlineLevel="0" collapsed="false">
      <c r="A36" s="63" t="n">
        <v>33</v>
      </c>
      <c r="B36" s="63" t="str">
        <f aca="false">IF(PLAYER!B36="","",PLAYER!B36)</f>
        <v/>
      </c>
      <c r="C36" s="63" t="str">
        <f aca="false">IF('RAW-TEx'!C36="","",'RAW-TEx'!C36*'SET-UP'!$C$23)</f>
        <v/>
      </c>
      <c r="D36" s="63" t="str">
        <f aca="false">IF('RAW-TEx'!D36="","",'RAW-TEx'!D36*'SET-UP'!$C$24)</f>
        <v/>
      </c>
      <c r="E36" s="63" t="str">
        <f aca="false">IF('RAW-TEx'!E36="","",'RAW-TEx'!E36*'SET-UP'!$C$25)</f>
        <v/>
      </c>
      <c r="F36" s="63" t="str">
        <f aca="false">IF(C36="","",SUM(C36:E36))</f>
        <v/>
      </c>
      <c r="G36" s="69" t="str">
        <f aca="false">IF('RAW-TEx'!F36="","",'RAW-TEx'!F36-'RAW-TEx'!G36)</f>
        <v/>
      </c>
      <c r="H36" s="69" t="str">
        <f aca="false">IF(G36="","",G36/MAX(G$4:G$203)*'SET-UP'!$C$8)</f>
        <v/>
      </c>
      <c r="I36" s="69" t="str">
        <f aca="false">IF('RAW-TEx'!H36="","",'RAW-TEx'!H36-'RAW-TEx'!I36)</f>
        <v/>
      </c>
      <c r="J36" s="69" t="str">
        <f aca="false">IF(I36="","",I36/MAX(I$4:I$203)*'SET-UP'!$C$8)</f>
        <v/>
      </c>
      <c r="K36" s="69" t="str">
        <f aca="false">IF('RAW-TEx'!J36="","",'RAW-TEx'!J36-'RAW-TEx'!K36)</f>
        <v/>
      </c>
      <c r="L36" s="69" t="str">
        <f aca="false">IF(K36="","",K36/MAX(K$4:K$203)*'SET-UP'!$C$8)</f>
        <v/>
      </c>
      <c r="M36" s="69" t="str">
        <f aca="false">IF('RAW-TEx'!L36="","",'RAW-TEx'!L36-'RAW-TEx'!M36)</f>
        <v/>
      </c>
      <c r="N36" s="69" t="str">
        <f aca="false">IF(M36="","",M36/MAX(M$4:M$203)*'SET-UP'!$C$8)</f>
        <v/>
      </c>
      <c r="O36" s="69" t="str">
        <f aca="false">IF('RAW-TEx'!N36="","",'RAW-TEx'!N36-'RAW-TEx'!O36)</f>
        <v/>
      </c>
      <c r="P36" s="69" t="str">
        <f aca="false">IF(O36="","",O36/MAX(O$4:O$203)*'SET-UP'!$C$8)</f>
        <v/>
      </c>
      <c r="Q36" s="69" t="str">
        <f aca="false">IF('RAW-TEx'!P36="","",'RAW-TEx'!P36-'RAW-TEx'!Q36)</f>
        <v/>
      </c>
      <c r="R36" s="69" t="str">
        <f aca="false">IF(Q36="","",Q36/MAX(Q$4:Q$203)*'SET-UP'!$C$8)</f>
        <v/>
      </c>
      <c r="S36" s="65"/>
    </row>
    <row r="37" customFormat="false" ht="15" hidden="false" customHeight="false" outlineLevel="0" collapsed="false">
      <c r="A37" s="63" t="n">
        <v>34</v>
      </c>
      <c r="B37" s="63" t="str">
        <f aca="false">IF(PLAYER!B37="","",PLAYER!B37)</f>
        <v/>
      </c>
      <c r="C37" s="63" t="str">
        <f aca="false">IF('RAW-TEx'!C37="","",'RAW-TEx'!C37*'SET-UP'!$C$23)</f>
        <v/>
      </c>
      <c r="D37" s="63" t="str">
        <f aca="false">IF('RAW-TEx'!D37="","",'RAW-TEx'!D37*'SET-UP'!$C$24)</f>
        <v/>
      </c>
      <c r="E37" s="63" t="str">
        <f aca="false">IF('RAW-TEx'!E37="","",'RAW-TEx'!E37*'SET-UP'!$C$25)</f>
        <v/>
      </c>
      <c r="F37" s="63" t="str">
        <f aca="false">IF(C37="","",SUM(C37:E37))</f>
        <v/>
      </c>
      <c r="G37" s="69" t="str">
        <f aca="false">IF('RAW-TEx'!F37="","",'RAW-TEx'!F37-'RAW-TEx'!G37)</f>
        <v/>
      </c>
      <c r="H37" s="69" t="str">
        <f aca="false">IF(G37="","",G37/MAX(G$4:G$203)*'SET-UP'!$C$8)</f>
        <v/>
      </c>
      <c r="I37" s="69" t="str">
        <f aca="false">IF('RAW-TEx'!H37="","",'RAW-TEx'!H37-'RAW-TEx'!I37)</f>
        <v/>
      </c>
      <c r="J37" s="69" t="str">
        <f aca="false">IF(I37="","",I37/MAX(I$4:I$203)*'SET-UP'!$C$8)</f>
        <v/>
      </c>
      <c r="K37" s="69" t="str">
        <f aca="false">IF('RAW-TEx'!J37="","",'RAW-TEx'!J37-'RAW-TEx'!K37)</f>
        <v/>
      </c>
      <c r="L37" s="69" t="str">
        <f aca="false">IF(K37="","",K37/MAX(K$4:K$203)*'SET-UP'!$C$8)</f>
        <v/>
      </c>
      <c r="M37" s="69" t="str">
        <f aca="false">IF('RAW-TEx'!L37="","",'RAW-TEx'!L37-'RAW-TEx'!M37)</f>
        <v/>
      </c>
      <c r="N37" s="69" t="str">
        <f aca="false">IF(M37="","",M37/MAX(M$4:M$203)*'SET-UP'!$C$8)</f>
        <v/>
      </c>
      <c r="O37" s="69" t="str">
        <f aca="false">IF('RAW-TEx'!N37="","",'RAW-TEx'!N37-'RAW-TEx'!O37)</f>
        <v/>
      </c>
      <c r="P37" s="69" t="str">
        <f aca="false">IF(O37="","",O37/MAX(O$4:O$203)*'SET-UP'!$C$8)</f>
        <v/>
      </c>
      <c r="Q37" s="69" t="str">
        <f aca="false">IF('RAW-TEx'!P37="","",'RAW-TEx'!P37-'RAW-TEx'!Q37)</f>
        <v/>
      </c>
      <c r="R37" s="69" t="str">
        <f aca="false">IF(Q37="","",Q37/MAX(Q$4:Q$203)*'SET-UP'!$C$8)</f>
        <v/>
      </c>
      <c r="S37" s="65"/>
    </row>
    <row r="38" customFormat="false" ht="15" hidden="false" customHeight="false" outlineLevel="0" collapsed="false">
      <c r="A38" s="63" t="n">
        <v>35</v>
      </c>
      <c r="B38" s="63" t="str">
        <f aca="false">IF(PLAYER!B38="","",PLAYER!B38)</f>
        <v/>
      </c>
      <c r="C38" s="63" t="str">
        <f aca="false">IF('RAW-TEx'!C38="","",'RAW-TEx'!C38*'SET-UP'!$C$23)</f>
        <v/>
      </c>
      <c r="D38" s="63" t="str">
        <f aca="false">IF('RAW-TEx'!D38="","",'RAW-TEx'!D38*'SET-UP'!$C$24)</f>
        <v/>
      </c>
      <c r="E38" s="63" t="str">
        <f aca="false">IF('RAW-TEx'!E38="","",'RAW-TEx'!E38*'SET-UP'!$C$25)</f>
        <v/>
      </c>
      <c r="F38" s="63" t="str">
        <f aca="false">IF(C38="","",SUM(C38:E38))</f>
        <v/>
      </c>
      <c r="G38" s="69" t="str">
        <f aca="false">IF('RAW-TEx'!F38="","",'RAW-TEx'!F38-'RAW-TEx'!G38)</f>
        <v/>
      </c>
      <c r="H38" s="69" t="str">
        <f aca="false">IF(G38="","",G38/MAX(G$4:G$203)*'SET-UP'!$C$8)</f>
        <v/>
      </c>
      <c r="I38" s="69" t="str">
        <f aca="false">IF('RAW-TEx'!H38="","",'RAW-TEx'!H38-'RAW-TEx'!I38)</f>
        <v/>
      </c>
      <c r="J38" s="69" t="str">
        <f aca="false">IF(I38="","",I38/MAX(I$4:I$203)*'SET-UP'!$C$8)</f>
        <v/>
      </c>
      <c r="K38" s="69" t="str">
        <f aca="false">IF('RAW-TEx'!J38="","",'RAW-TEx'!J38-'RAW-TEx'!K38)</f>
        <v/>
      </c>
      <c r="L38" s="69" t="str">
        <f aca="false">IF(K38="","",K38/MAX(K$4:K$203)*'SET-UP'!$C$8)</f>
        <v/>
      </c>
      <c r="M38" s="69" t="str">
        <f aca="false">IF('RAW-TEx'!L38="","",'RAW-TEx'!L38-'RAW-TEx'!M38)</f>
        <v/>
      </c>
      <c r="N38" s="69" t="str">
        <f aca="false">IF(M38="","",M38/MAX(M$4:M$203)*'SET-UP'!$C$8)</f>
        <v/>
      </c>
      <c r="O38" s="69" t="str">
        <f aca="false">IF('RAW-TEx'!N38="","",'RAW-TEx'!N38-'RAW-TEx'!O38)</f>
        <v/>
      </c>
      <c r="P38" s="69" t="str">
        <f aca="false">IF(O38="","",O38/MAX(O$4:O$203)*'SET-UP'!$C$8)</f>
        <v/>
      </c>
      <c r="Q38" s="69" t="str">
        <f aca="false">IF('RAW-TEx'!P38="","",'RAW-TEx'!P38-'RAW-TEx'!Q38)</f>
        <v/>
      </c>
      <c r="R38" s="69" t="str">
        <f aca="false">IF(Q38="","",Q38/MAX(Q$4:Q$203)*'SET-UP'!$C$8)</f>
        <v/>
      </c>
      <c r="S38" s="65"/>
    </row>
    <row r="39" customFormat="false" ht="15" hidden="false" customHeight="false" outlineLevel="0" collapsed="false">
      <c r="A39" s="63" t="n">
        <v>36</v>
      </c>
      <c r="B39" s="63" t="str">
        <f aca="false">IF(PLAYER!B39="","",PLAYER!B39)</f>
        <v/>
      </c>
      <c r="C39" s="63" t="str">
        <f aca="false">IF('RAW-TEx'!C39="","",'RAW-TEx'!C39*'SET-UP'!$C$23)</f>
        <v/>
      </c>
      <c r="D39" s="63" t="str">
        <f aca="false">IF('RAW-TEx'!D39="","",'RAW-TEx'!D39*'SET-UP'!$C$24)</f>
        <v/>
      </c>
      <c r="E39" s="63" t="str">
        <f aca="false">IF('RAW-TEx'!E39="","",'RAW-TEx'!E39*'SET-UP'!$C$25)</f>
        <v/>
      </c>
      <c r="F39" s="63" t="str">
        <f aca="false">IF(C39="","",SUM(C39:E39))</f>
        <v/>
      </c>
      <c r="G39" s="69" t="str">
        <f aca="false">IF('RAW-TEx'!F39="","",'RAW-TEx'!F39-'RAW-TEx'!G39)</f>
        <v/>
      </c>
      <c r="H39" s="69" t="str">
        <f aca="false">IF(G39="","",G39/MAX(G$4:G$203)*'SET-UP'!$C$8)</f>
        <v/>
      </c>
      <c r="I39" s="69" t="str">
        <f aca="false">IF('RAW-TEx'!H39="","",'RAW-TEx'!H39-'RAW-TEx'!I39)</f>
        <v/>
      </c>
      <c r="J39" s="69" t="str">
        <f aca="false">IF(I39="","",I39/MAX(I$4:I$203)*'SET-UP'!$C$8)</f>
        <v/>
      </c>
      <c r="K39" s="69" t="str">
        <f aca="false">IF('RAW-TEx'!J39="","",'RAW-TEx'!J39-'RAW-TEx'!K39)</f>
        <v/>
      </c>
      <c r="L39" s="69" t="str">
        <f aca="false">IF(K39="","",K39/MAX(K$4:K$203)*'SET-UP'!$C$8)</f>
        <v/>
      </c>
      <c r="M39" s="69" t="str">
        <f aca="false">IF('RAW-TEx'!L39="","",'RAW-TEx'!L39-'RAW-TEx'!M39)</f>
        <v/>
      </c>
      <c r="N39" s="69" t="str">
        <f aca="false">IF(M39="","",M39/MAX(M$4:M$203)*'SET-UP'!$C$8)</f>
        <v/>
      </c>
      <c r="O39" s="69" t="str">
        <f aca="false">IF('RAW-TEx'!N39="","",'RAW-TEx'!N39-'RAW-TEx'!O39)</f>
        <v/>
      </c>
      <c r="P39" s="69" t="str">
        <f aca="false">IF(O39="","",O39/MAX(O$4:O$203)*'SET-UP'!$C$8)</f>
        <v/>
      </c>
      <c r="Q39" s="69" t="str">
        <f aca="false">IF('RAW-TEx'!P39="","",'RAW-TEx'!P39-'RAW-TEx'!Q39)</f>
        <v/>
      </c>
      <c r="R39" s="69" t="str">
        <f aca="false">IF(Q39="","",Q39/MAX(Q$4:Q$203)*'SET-UP'!$C$8)</f>
        <v/>
      </c>
      <c r="S39" s="65"/>
    </row>
    <row r="40" customFormat="false" ht="15" hidden="false" customHeight="false" outlineLevel="0" collapsed="false">
      <c r="A40" s="63" t="n">
        <v>37</v>
      </c>
      <c r="B40" s="63" t="str">
        <f aca="false">IF(PLAYER!B40="","",PLAYER!B40)</f>
        <v/>
      </c>
      <c r="C40" s="63" t="str">
        <f aca="false">IF('RAW-TEx'!C40="","",'RAW-TEx'!C40*'SET-UP'!$C$23)</f>
        <v/>
      </c>
      <c r="D40" s="63" t="str">
        <f aca="false">IF('RAW-TEx'!D40="","",'RAW-TEx'!D40*'SET-UP'!$C$24)</f>
        <v/>
      </c>
      <c r="E40" s="63" t="str">
        <f aca="false">IF('RAW-TEx'!E40="","",'RAW-TEx'!E40*'SET-UP'!$C$25)</f>
        <v/>
      </c>
      <c r="F40" s="63" t="str">
        <f aca="false">IF(C40="","",SUM(C40:E40))</f>
        <v/>
      </c>
      <c r="G40" s="69" t="str">
        <f aca="false">IF('RAW-TEx'!F40="","",'RAW-TEx'!F40-'RAW-TEx'!G40)</f>
        <v/>
      </c>
      <c r="H40" s="69" t="str">
        <f aca="false">IF(G40="","",G40/MAX(G$4:G$203)*'SET-UP'!$C$8)</f>
        <v/>
      </c>
      <c r="I40" s="69" t="str">
        <f aca="false">IF('RAW-TEx'!H40="","",'RAW-TEx'!H40-'RAW-TEx'!I40)</f>
        <v/>
      </c>
      <c r="J40" s="69" t="str">
        <f aca="false">IF(I40="","",I40/MAX(I$4:I$203)*'SET-UP'!$C$8)</f>
        <v/>
      </c>
      <c r="K40" s="69" t="str">
        <f aca="false">IF('RAW-TEx'!J40="","",'RAW-TEx'!J40-'RAW-TEx'!K40)</f>
        <v/>
      </c>
      <c r="L40" s="69" t="str">
        <f aca="false">IF(K40="","",K40/MAX(K$4:K$203)*'SET-UP'!$C$8)</f>
        <v/>
      </c>
      <c r="M40" s="69" t="str">
        <f aca="false">IF('RAW-TEx'!L40="","",'RAW-TEx'!L40-'RAW-TEx'!M40)</f>
        <v/>
      </c>
      <c r="N40" s="69" t="str">
        <f aca="false">IF(M40="","",M40/MAX(M$4:M$203)*'SET-UP'!$C$8)</f>
        <v/>
      </c>
      <c r="O40" s="69" t="str">
        <f aca="false">IF('RAW-TEx'!N40="","",'RAW-TEx'!N40-'RAW-TEx'!O40)</f>
        <v/>
      </c>
      <c r="P40" s="69" t="str">
        <f aca="false">IF(O40="","",O40/MAX(O$4:O$203)*'SET-UP'!$C$8)</f>
        <v/>
      </c>
      <c r="Q40" s="69" t="str">
        <f aca="false">IF('RAW-TEx'!P40="","",'RAW-TEx'!P40-'RAW-TEx'!Q40)</f>
        <v/>
      </c>
      <c r="R40" s="69" t="str">
        <f aca="false">IF(Q40="","",Q40/MAX(Q$4:Q$203)*'SET-UP'!$C$8)</f>
        <v/>
      </c>
      <c r="S40" s="65"/>
    </row>
    <row r="41" customFormat="false" ht="15" hidden="false" customHeight="false" outlineLevel="0" collapsed="false">
      <c r="A41" s="63" t="n">
        <v>38</v>
      </c>
      <c r="B41" s="63" t="str">
        <f aca="false">IF(PLAYER!B41="","",PLAYER!B41)</f>
        <v/>
      </c>
      <c r="C41" s="63" t="str">
        <f aca="false">IF('RAW-TEx'!C41="","",'RAW-TEx'!C41*'SET-UP'!$C$23)</f>
        <v/>
      </c>
      <c r="D41" s="63" t="str">
        <f aca="false">IF('RAW-TEx'!D41="","",'RAW-TEx'!D41*'SET-UP'!$C$24)</f>
        <v/>
      </c>
      <c r="E41" s="63" t="str">
        <f aca="false">IF('RAW-TEx'!E41="","",'RAW-TEx'!E41*'SET-UP'!$C$25)</f>
        <v/>
      </c>
      <c r="F41" s="63" t="str">
        <f aca="false">IF(C41="","",SUM(C41:E41))</f>
        <v/>
      </c>
      <c r="G41" s="69" t="str">
        <f aca="false">IF('RAW-TEx'!F41="","",'RAW-TEx'!F41-'RAW-TEx'!G41)</f>
        <v/>
      </c>
      <c r="H41" s="69" t="str">
        <f aca="false">IF(G41="","",G41/MAX(G$4:G$203)*'SET-UP'!$C$8)</f>
        <v/>
      </c>
      <c r="I41" s="69" t="str">
        <f aca="false">IF('RAW-TEx'!H41="","",'RAW-TEx'!H41-'RAW-TEx'!I41)</f>
        <v/>
      </c>
      <c r="J41" s="69" t="str">
        <f aca="false">IF(I41="","",I41/MAX(I$4:I$203)*'SET-UP'!$C$8)</f>
        <v/>
      </c>
      <c r="K41" s="69" t="str">
        <f aca="false">IF('RAW-TEx'!J41="","",'RAW-TEx'!J41-'RAW-TEx'!K41)</f>
        <v/>
      </c>
      <c r="L41" s="69" t="str">
        <f aca="false">IF(K41="","",K41/MAX(K$4:K$203)*'SET-UP'!$C$8)</f>
        <v/>
      </c>
      <c r="M41" s="69" t="str">
        <f aca="false">IF('RAW-TEx'!L41="","",'RAW-TEx'!L41-'RAW-TEx'!M41)</f>
        <v/>
      </c>
      <c r="N41" s="69" t="str">
        <f aca="false">IF(M41="","",M41/MAX(M$4:M$203)*'SET-UP'!$C$8)</f>
        <v/>
      </c>
      <c r="O41" s="69" t="str">
        <f aca="false">IF('RAW-TEx'!N41="","",'RAW-TEx'!N41-'RAW-TEx'!O41)</f>
        <v/>
      </c>
      <c r="P41" s="69" t="str">
        <f aca="false">IF(O41="","",O41/MAX(O$4:O$203)*'SET-UP'!$C$8)</f>
        <v/>
      </c>
      <c r="Q41" s="69" t="str">
        <f aca="false">IF('RAW-TEx'!P41="","",'RAW-TEx'!P41-'RAW-TEx'!Q41)</f>
        <v/>
      </c>
      <c r="R41" s="69" t="str">
        <f aca="false">IF(Q41="","",Q41/MAX(Q$4:Q$203)*'SET-UP'!$C$8)</f>
        <v/>
      </c>
      <c r="S41" s="65"/>
    </row>
    <row r="42" customFormat="false" ht="15" hidden="false" customHeight="false" outlineLevel="0" collapsed="false">
      <c r="A42" s="63" t="n">
        <v>39</v>
      </c>
      <c r="B42" s="63" t="str">
        <f aca="false">IF(PLAYER!B42="","",PLAYER!B42)</f>
        <v/>
      </c>
      <c r="C42" s="63" t="str">
        <f aca="false">IF('RAW-TEx'!C42="","",'RAW-TEx'!C42*'SET-UP'!$C$23)</f>
        <v/>
      </c>
      <c r="D42" s="63" t="str">
        <f aca="false">IF('RAW-TEx'!D42="","",'RAW-TEx'!D42*'SET-UP'!$C$24)</f>
        <v/>
      </c>
      <c r="E42" s="63" t="str">
        <f aca="false">IF('RAW-TEx'!E42="","",'RAW-TEx'!E42*'SET-UP'!$C$25)</f>
        <v/>
      </c>
      <c r="F42" s="63" t="str">
        <f aca="false">IF(C42="","",SUM(C42:E42))</f>
        <v/>
      </c>
      <c r="G42" s="69" t="str">
        <f aca="false">IF('RAW-TEx'!F42="","",'RAW-TEx'!F42-'RAW-TEx'!G42)</f>
        <v/>
      </c>
      <c r="H42" s="69" t="str">
        <f aca="false">IF(G42="","",G42/MAX(G$4:G$203)*'SET-UP'!$C$8)</f>
        <v/>
      </c>
      <c r="I42" s="69" t="str">
        <f aca="false">IF('RAW-TEx'!H42="","",'RAW-TEx'!H42-'RAW-TEx'!I42)</f>
        <v/>
      </c>
      <c r="J42" s="69" t="str">
        <f aca="false">IF(I42="","",I42/MAX(I$4:I$203)*'SET-UP'!$C$8)</f>
        <v/>
      </c>
      <c r="K42" s="69" t="str">
        <f aca="false">IF('RAW-TEx'!J42="","",'RAW-TEx'!J42-'RAW-TEx'!K42)</f>
        <v/>
      </c>
      <c r="L42" s="69" t="str">
        <f aca="false">IF(K42="","",K42/MAX(K$4:K$203)*'SET-UP'!$C$8)</f>
        <v/>
      </c>
      <c r="M42" s="69" t="str">
        <f aca="false">IF('RAW-TEx'!L42="","",'RAW-TEx'!L42-'RAW-TEx'!M42)</f>
        <v/>
      </c>
      <c r="N42" s="69" t="str">
        <f aca="false">IF(M42="","",M42/MAX(M$4:M$203)*'SET-UP'!$C$8)</f>
        <v/>
      </c>
      <c r="O42" s="69" t="str">
        <f aca="false">IF('RAW-TEx'!N42="","",'RAW-TEx'!N42-'RAW-TEx'!O42)</f>
        <v/>
      </c>
      <c r="P42" s="69" t="str">
        <f aca="false">IF(O42="","",O42/MAX(O$4:O$203)*'SET-UP'!$C$8)</f>
        <v/>
      </c>
      <c r="Q42" s="69" t="str">
        <f aca="false">IF('RAW-TEx'!P42="","",'RAW-TEx'!P42-'RAW-TEx'!Q42)</f>
        <v/>
      </c>
      <c r="R42" s="69" t="str">
        <f aca="false">IF(Q42="","",Q42/MAX(Q$4:Q$203)*'SET-UP'!$C$8)</f>
        <v/>
      </c>
      <c r="S42" s="65"/>
    </row>
    <row r="43" customFormat="false" ht="15" hidden="false" customHeight="false" outlineLevel="0" collapsed="false">
      <c r="A43" s="63" t="n">
        <v>40</v>
      </c>
      <c r="B43" s="63" t="str">
        <f aca="false">IF(PLAYER!B43="","",PLAYER!B43)</f>
        <v/>
      </c>
      <c r="C43" s="63" t="str">
        <f aca="false">IF('RAW-TEx'!C43="","",'RAW-TEx'!C43*'SET-UP'!$C$23)</f>
        <v/>
      </c>
      <c r="D43" s="63" t="str">
        <f aca="false">IF('RAW-TEx'!D43="","",'RAW-TEx'!D43*'SET-UP'!$C$24)</f>
        <v/>
      </c>
      <c r="E43" s="63" t="str">
        <f aca="false">IF('RAW-TEx'!E43="","",'RAW-TEx'!E43*'SET-UP'!$C$25)</f>
        <v/>
      </c>
      <c r="F43" s="63" t="str">
        <f aca="false">IF(C43="","",SUM(C43:E43))</f>
        <v/>
      </c>
      <c r="G43" s="69" t="str">
        <f aca="false">IF('RAW-TEx'!F43="","",'RAW-TEx'!F43-'RAW-TEx'!G43)</f>
        <v/>
      </c>
      <c r="H43" s="69" t="str">
        <f aca="false">IF(G43="","",G43/MAX(G$4:G$203)*'SET-UP'!$C$8)</f>
        <v/>
      </c>
      <c r="I43" s="69" t="str">
        <f aca="false">IF('RAW-TEx'!H43="","",'RAW-TEx'!H43-'RAW-TEx'!I43)</f>
        <v/>
      </c>
      <c r="J43" s="69" t="str">
        <f aca="false">IF(I43="","",I43/MAX(I$4:I$203)*'SET-UP'!$C$8)</f>
        <v/>
      </c>
      <c r="K43" s="69" t="str">
        <f aca="false">IF('RAW-TEx'!J43="","",'RAW-TEx'!J43-'RAW-TEx'!K43)</f>
        <v/>
      </c>
      <c r="L43" s="69" t="str">
        <f aca="false">IF(K43="","",K43/MAX(K$4:K$203)*'SET-UP'!$C$8)</f>
        <v/>
      </c>
      <c r="M43" s="69" t="str">
        <f aca="false">IF('RAW-TEx'!L43="","",'RAW-TEx'!L43-'RAW-TEx'!M43)</f>
        <v/>
      </c>
      <c r="N43" s="69" t="str">
        <f aca="false">IF(M43="","",M43/MAX(M$4:M$203)*'SET-UP'!$C$8)</f>
        <v/>
      </c>
      <c r="O43" s="69" t="str">
        <f aca="false">IF('RAW-TEx'!N43="","",'RAW-TEx'!N43-'RAW-TEx'!O43)</f>
        <v/>
      </c>
      <c r="P43" s="69" t="str">
        <f aca="false">IF(O43="","",O43/MAX(O$4:O$203)*'SET-UP'!$C$8)</f>
        <v/>
      </c>
      <c r="Q43" s="69" t="str">
        <f aca="false">IF('RAW-TEx'!P43="","",'RAW-TEx'!P43-'RAW-TEx'!Q43)</f>
        <v/>
      </c>
      <c r="R43" s="69" t="str">
        <f aca="false">IF(Q43="","",Q43/MAX(Q$4:Q$203)*'SET-UP'!$C$8)</f>
        <v/>
      </c>
      <c r="S43" s="65"/>
    </row>
    <row r="44" customFormat="false" ht="15" hidden="false" customHeight="false" outlineLevel="0" collapsed="false">
      <c r="A44" s="63" t="n">
        <v>41</v>
      </c>
      <c r="B44" s="63" t="str">
        <f aca="false">IF(PLAYER!B44="","",PLAYER!B44)</f>
        <v/>
      </c>
      <c r="C44" s="63" t="str">
        <f aca="false">IF('RAW-TEx'!C44="","",'RAW-TEx'!C44*'SET-UP'!$C$23)</f>
        <v/>
      </c>
      <c r="D44" s="63" t="str">
        <f aca="false">IF('RAW-TEx'!D44="","",'RAW-TEx'!D44*'SET-UP'!$C$24)</f>
        <v/>
      </c>
      <c r="E44" s="63" t="str">
        <f aca="false">IF('RAW-TEx'!E44="","",'RAW-TEx'!E44*'SET-UP'!$C$25)</f>
        <v/>
      </c>
      <c r="F44" s="63" t="str">
        <f aca="false">IF(C44="","",SUM(C44:E44))</f>
        <v/>
      </c>
      <c r="G44" s="69" t="str">
        <f aca="false">IF('RAW-TEx'!F44="","",'RAW-TEx'!F44-'RAW-TEx'!G44)</f>
        <v/>
      </c>
      <c r="H44" s="69" t="str">
        <f aca="false">IF(G44="","",G44/MAX(G$4:G$203)*'SET-UP'!$C$8)</f>
        <v/>
      </c>
      <c r="I44" s="69" t="str">
        <f aca="false">IF('RAW-TEx'!H44="","",'RAW-TEx'!H44-'RAW-TEx'!I44)</f>
        <v/>
      </c>
      <c r="J44" s="69" t="str">
        <f aca="false">IF(I44="","",I44/MAX(I$4:I$203)*'SET-UP'!$C$8)</f>
        <v/>
      </c>
      <c r="K44" s="69" t="str">
        <f aca="false">IF('RAW-TEx'!J44="","",'RAW-TEx'!J44-'RAW-TEx'!K44)</f>
        <v/>
      </c>
      <c r="L44" s="69" t="str">
        <f aca="false">IF(K44="","",K44/MAX(K$4:K$203)*'SET-UP'!$C$8)</f>
        <v/>
      </c>
      <c r="M44" s="69" t="str">
        <f aca="false">IF('RAW-TEx'!L44="","",'RAW-TEx'!L44-'RAW-TEx'!M44)</f>
        <v/>
      </c>
      <c r="N44" s="69" t="str">
        <f aca="false">IF(M44="","",M44/MAX(M$4:M$203)*'SET-UP'!$C$8)</f>
        <v/>
      </c>
      <c r="O44" s="69" t="str">
        <f aca="false">IF('RAW-TEx'!N44="","",'RAW-TEx'!N44-'RAW-TEx'!O44)</f>
        <v/>
      </c>
      <c r="P44" s="69" t="str">
        <f aca="false">IF(O44="","",O44/MAX(O$4:O$203)*'SET-UP'!$C$8)</f>
        <v/>
      </c>
      <c r="Q44" s="69" t="str">
        <f aca="false">IF('RAW-TEx'!P44="","",'RAW-TEx'!P44-'RAW-TEx'!Q44)</f>
        <v/>
      </c>
      <c r="R44" s="69" t="str">
        <f aca="false">IF(Q44="","",Q44/MAX(Q$4:Q$203)*'SET-UP'!$C$8)</f>
        <v/>
      </c>
      <c r="S44" s="65"/>
    </row>
    <row r="45" customFormat="false" ht="15" hidden="false" customHeight="false" outlineLevel="0" collapsed="false">
      <c r="A45" s="63" t="n">
        <v>42</v>
      </c>
      <c r="B45" s="63" t="str">
        <f aca="false">IF(PLAYER!B45="","",PLAYER!B45)</f>
        <v/>
      </c>
      <c r="C45" s="63" t="str">
        <f aca="false">IF('RAW-TEx'!C45="","",'RAW-TEx'!C45*'SET-UP'!$C$23)</f>
        <v/>
      </c>
      <c r="D45" s="63" t="str">
        <f aca="false">IF('RAW-TEx'!D45="","",'RAW-TEx'!D45*'SET-UP'!$C$24)</f>
        <v/>
      </c>
      <c r="E45" s="63" t="str">
        <f aca="false">IF('RAW-TEx'!E45="","",'RAW-TEx'!E45*'SET-UP'!$C$25)</f>
        <v/>
      </c>
      <c r="F45" s="63" t="str">
        <f aca="false">IF(C45="","",SUM(C45:E45))</f>
        <v/>
      </c>
      <c r="G45" s="69" t="str">
        <f aca="false">IF('RAW-TEx'!F45="","",'RAW-TEx'!F45-'RAW-TEx'!G45)</f>
        <v/>
      </c>
      <c r="H45" s="69" t="str">
        <f aca="false">IF(G45="","",G45/MAX(G$4:G$203)*'SET-UP'!$C$8)</f>
        <v/>
      </c>
      <c r="I45" s="69" t="str">
        <f aca="false">IF('RAW-TEx'!H45="","",'RAW-TEx'!H45-'RAW-TEx'!I45)</f>
        <v/>
      </c>
      <c r="J45" s="69" t="str">
        <f aca="false">IF(I45="","",I45/MAX(I$4:I$203)*'SET-UP'!$C$8)</f>
        <v/>
      </c>
      <c r="K45" s="69" t="str">
        <f aca="false">IF('RAW-TEx'!J45="","",'RAW-TEx'!J45-'RAW-TEx'!K45)</f>
        <v/>
      </c>
      <c r="L45" s="69" t="str">
        <f aca="false">IF(K45="","",K45/MAX(K$4:K$203)*'SET-UP'!$C$8)</f>
        <v/>
      </c>
      <c r="M45" s="69" t="str">
        <f aca="false">IF('RAW-TEx'!L45="","",'RAW-TEx'!L45-'RAW-TEx'!M45)</f>
        <v/>
      </c>
      <c r="N45" s="69" t="str">
        <f aca="false">IF(M45="","",M45/MAX(M$4:M$203)*'SET-UP'!$C$8)</f>
        <v/>
      </c>
      <c r="O45" s="69" t="str">
        <f aca="false">IF('RAW-TEx'!N45="","",'RAW-TEx'!N45-'RAW-TEx'!O45)</f>
        <v/>
      </c>
      <c r="P45" s="69" t="str">
        <f aca="false">IF(O45="","",O45/MAX(O$4:O$203)*'SET-UP'!$C$8)</f>
        <v/>
      </c>
      <c r="Q45" s="69" t="str">
        <f aca="false">IF('RAW-TEx'!P45="","",'RAW-TEx'!P45-'RAW-TEx'!Q45)</f>
        <v/>
      </c>
      <c r="R45" s="69" t="str">
        <f aca="false">IF(Q45="","",Q45/MAX(Q$4:Q$203)*'SET-UP'!$C$8)</f>
        <v/>
      </c>
      <c r="S45" s="65"/>
    </row>
    <row r="46" customFormat="false" ht="15" hidden="false" customHeight="false" outlineLevel="0" collapsed="false">
      <c r="A46" s="63" t="n">
        <v>43</v>
      </c>
      <c r="B46" s="63" t="str">
        <f aca="false">IF(PLAYER!B46="","",PLAYER!B46)</f>
        <v/>
      </c>
      <c r="C46" s="63" t="str">
        <f aca="false">IF('RAW-TEx'!C46="","",'RAW-TEx'!C46*'SET-UP'!$C$23)</f>
        <v/>
      </c>
      <c r="D46" s="63" t="str">
        <f aca="false">IF('RAW-TEx'!D46="","",'RAW-TEx'!D46*'SET-UP'!$C$24)</f>
        <v/>
      </c>
      <c r="E46" s="63" t="str">
        <f aca="false">IF('RAW-TEx'!E46="","",'RAW-TEx'!E46*'SET-UP'!$C$25)</f>
        <v/>
      </c>
      <c r="F46" s="63" t="str">
        <f aca="false">IF(C46="","",SUM(C46:E46))</f>
        <v/>
      </c>
      <c r="G46" s="69" t="str">
        <f aca="false">IF('RAW-TEx'!F46="","",'RAW-TEx'!F46-'RAW-TEx'!G46)</f>
        <v/>
      </c>
      <c r="H46" s="69" t="str">
        <f aca="false">IF(G46="","",G46/MAX(G$4:G$203)*'SET-UP'!$C$8)</f>
        <v/>
      </c>
      <c r="I46" s="69" t="str">
        <f aca="false">IF('RAW-TEx'!H46="","",'RAW-TEx'!H46-'RAW-TEx'!I46)</f>
        <v/>
      </c>
      <c r="J46" s="69" t="str">
        <f aca="false">IF(I46="","",I46/MAX(I$4:I$203)*'SET-UP'!$C$8)</f>
        <v/>
      </c>
      <c r="K46" s="69" t="str">
        <f aca="false">IF('RAW-TEx'!J46="","",'RAW-TEx'!J46-'RAW-TEx'!K46)</f>
        <v/>
      </c>
      <c r="L46" s="69" t="str">
        <f aca="false">IF(K46="","",K46/MAX(K$4:K$203)*'SET-UP'!$C$8)</f>
        <v/>
      </c>
      <c r="M46" s="69" t="str">
        <f aca="false">IF('RAW-TEx'!L46="","",'RAW-TEx'!L46-'RAW-TEx'!M46)</f>
        <v/>
      </c>
      <c r="N46" s="69" t="str">
        <f aca="false">IF(M46="","",M46/MAX(M$4:M$203)*'SET-UP'!$C$8)</f>
        <v/>
      </c>
      <c r="O46" s="69" t="str">
        <f aca="false">IF('RAW-TEx'!N46="","",'RAW-TEx'!N46-'RAW-TEx'!O46)</f>
        <v/>
      </c>
      <c r="P46" s="69" t="str">
        <f aca="false">IF(O46="","",O46/MAX(O$4:O$203)*'SET-UP'!$C$8)</f>
        <v/>
      </c>
      <c r="Q46" s="69" t="str">
        <f aca="false">IF('RAW-TEx'!P46="","",'RAW-TEx'!P46-'RAW-TEx'!Q46)</f>
        <v/>
      </c>
      <c r="R46" s="69" t="str">
        <f aca="false">IF(Q46="","",Q46/MAX(Q$4:Q$203)*'SET-UP'!$C$8)</f>
        <v/>
      </c>
      <c r="S46" s="65"/>
    </row>
    <row r="47" customFormat="false" ht="15" hidden="false" customHeight="false" outlineLevel="0" collapsed="false">
      <c r="A47" s="63" t="n">
        <v>44</v>
      </c>
      <c r="B47" s="63" t="str">
        <f aca="false">IF(PLAYER!B47="","",PLAYER!B47)</f>
        <v/>
      </c>
      <c r="C47" s="63" t="str">
        <f aca="false">IF('RAW-TEx'!C47="","",'RAW-TEx'!C47*'SET-UP'!$C$23)</f>
        <v/>
      </c>
      <c r="D47" s="63" t="str">
        <f aca="false">IF('RAW-TEx'!D47="","",'RAW-TEx'!D47*'SET-UP'!$C$24)</f>
        <v/>
      </c>
      <c r="E47" s="63" t="str">
        <f aca="false">IF('RAW-TEx'!E47="","",'RAW-TEx'!E47*'SET-UP'!$C$25)</f>
        <v/>
      </c>
      <c r="F47" s="63" t="str">
        <f aca="false">IF(C47="","",SUM(C47:E47))</f>
        <v/>
      </c>
      <c r="G47" s="69" t="str">
        <f aca="false">IF('RAW-TEx'!F47="","",'RAW-TEx'!F47-'RAW-TEx'!G47)</f>
        <v/>
      </c>
      <c r="H47" s="69" t="str">
        <f aca="false">IF(G47="","",G47/MAX(G$4:G$203)*'SET-UP'!$C$8)</f>
        <v/>
      </c>
      <c r="I47" s="69" t="str">
        <f aca="false">IF('RAW-TEx'!H47="","",'RAW-TEx'!H47-'RAW-TEx'!I47)</f>
        <v/>
      </c>
      <c r="J47" s="69" t="str">
        <f aca="false">IF(I47="","",I47/MAX(I$4:I$203)*'SET-UP'!$C$8)</f>
        <v/>
      </c>
      <c r="K47" s="69" t="str">
        <f aca="false">IF('RAW-TEx'!J47="","",'RAW-TEx'!J47-'RAW-TEx'!K47)</f>
        <v/>
      </c>
      <c r="L47" s="69" t="str">
        <f aca="false">IF(K47="","",K47/MAX(K$4:K$203)*'SET-UP'!$C$8)</f>
        <v/>
      </c>
      <c r="M47" s="69" t="str">
        <f aca="false">IF('RAW-TEx'!L47="","",'RAW-TEx'!L47-'RAW-TEx'!M47)</f>
        <v/>
      </c>
      <c r="N47" s="69" t="str">
        <f aca="false">IF(M47="","",M47/MAX(M$4:M$203)*'SET-UP'!$C$8)</f>
        <v/>
      </c>
      <c r="O47" s="69" t="str">
        <f aca="false">IF('RAW-TEx'!N47="","",'RAW-TEx'!N47-'RAW-TEx'!O47)</f>
        <v/>
      </c>
      <c r="P47" s="69" t="str">
        <f aca="false">IF(O47="","",O47/MAX(O$4:O$203)*'SET-UP'!$C$8)</f>
        <v/>
      </c>
      <c r="Q47" s="69" t="str">
        <f aca="false">IF('RAW-TEx'!P47="","",'RAW-TEx'!P47-'RAW-TEx'!Q47)</f>
        <v/>
      </c>
      <c r="R47" s="69" t="str">
        <f aca="false">IF(Q47="","",Q47/MAX(Q$4:Q$203)*'SET-UP'!$C$8)</f>
        <v/>
      </c>
      <c r="S47" s="65"/>
    </row>
    <row r="48" customFormat="false" ht="15" hidden="false" customHeight="false" outlineLevel="0" collapsed="false">
      <c r="A48" s="63" t="n">
        <v>45</v>
      </c>
      <c r="B48" s="63" t="str">
        <f aca="false">IF(PLAYER!B48="","",PLAYER!B48)</f>
        <v/>
      </c>
      <c r="C48" s="63" t="str">
        <f aca="false">IF('RAW-TEx'!C48="","",'RAW-TEx'!C48*'SET-UP'!$C$23)</f>
        <v/>
      </c>
      <c r="D48" s="63" t="str">
        <f aca="false">IF('RAW-TEx'!D48="","",'RAW-TEx'!D48*'SET-UP'!$C$24)</f>
        <v/>
      </c>
      <c r="E48" s="63" t="str">
        <f aca="false">IF('RAW-TEx'!E48="","",'RAW-TEx'!E48*'SET-UP'!$C$25)</f>
        <v/>
      </c>
      <c r="F48" s="63" t="str">
        <f aca="false">IF(C48="","",SUM(C48:E48))</f>
        <v/>
      </c>
      <c r="G48" s="69" t="str">
        <f aca="false">IF('RAW-TEx'!F48="","",'RAW-TEx'!F48-'RAW-TEx'!G48)</f>
        <v/>
      </c>
      <c r="H48" s="69" t="str">
        <f aca="false">IF(G48="","",G48/MAX(G$4:G$203)*'SET-UP'!$C$8)</f>
        <v/>
      </c>
      <c r="I48" s="69" t="str">
        <f aca="false">IF('RAW-TEx'!H48="","",'RAW-TEx'!H48-'RAW-TEx'!I48)</f>
        <v/>
      </c>
      <c r="J48" s="69" t="str">
        <f aca="false">IF(I48="","",I48/MAX(I$4:I$203)*'SET-UP'!$C$8)</f>
        <v/>
      </c>
      <c r="K48" s="69" t="str">
        <f aca="false">IF('RAW-TEx'!J48="","",'RAW-TEx'!J48-'RAW-TEx'!K48)</f>
        <v/>
      </c>
      <c r="L48" s="69" t="str">
        <f aca="false">IF(K48="","",K48/MAX(K$4:K$203)*'SET-UP'!$C$8)</f>
        <v/>
      </c>
      <c r="M48" s="69" t="str">
        <f aca="false">IF('RAW-TEx'!L48="","",'RAW-TEx'!L48-'RAW-TEx'!M48)</f>
        <v/>
      </c>
      <c r="N48" s="69" t="str">
        <f aca="false">IF(M48="","",M48/MAX(M$4:M$203)*'SET-UP'!$C$8)</f>
        <v/>
      </c>
      <c r="O48" s="69" t="str">
        <f aca="false">IF('RAW-TEx'!N48="","",'RAW-TEx'!N48-'RAW-TEx'!O48)</f>
        <v/>
      </c>
      <c r="P48" s="69" t="str">
        <f aca="false">IF(O48="","",O48/MAX(O$4:O$203)*'SET-UP'!$C$8)</f>
        <v/>
      </c>
      <c r="Q48" s="69" t="str">
        <f aca="false">IF('RAW-TEx'!P48="","",'RAW-TEx'!P48-'RAW-TEx'!Q48)</f>
        <v/>
      </c>
      <c r="R48" s="69" t="str">
        <f aca="false">IF(Q48="","",Q48/MAX(Q$4:Q$203)*'SET-UP'!$C$8)</f>
        <v/>
      </c>
      <c r="S48" s="65"/>
    </row>
    <row r="49" customFormat="false" ht="15" hidden="false" customHeight="false" outlineLevel="0" collapsed="false">
      <c r="A49" s="63" t="n">
        <v>46</v>
      </c>
      <c r="B49" s="63" t="str">
        <f aca="false">IF(PLAYER!B49="","",PLAYER!B49)</f>
        <v/>
      </c>
      <c r="C49" s="63" t="str">
        <f aca="false">IF('RAW-TEx'!C49="","",'RAW-TEx'!C49*'SET-UP'!$C$23)</f>
        <v/>
      </c>
      <c r="D49" s="63" t="str">
        <f aca="false">IF('RAW-TEx'!D49="","",'RAW-TEx'!D49*'SET-UP'!$C$24)</f>
        <v/>
      </c>
      <c r="E49" s="63" t="str">
        <f aca="false">IF('RAW-TEx'!E49="","",'RAW-TEx'!E49*'SET-UP'!$C$25)</f>
        <v/>
      </c>
      <c r="F49" s="63" t="str">
        <f aca="false">IF(C49="","",SUM(C49:E49))</f>
        <v/>
      </c>
      <c r="G49" s="69" t="str">
        <f aca="false">IF('RAW-TEx'!F49="","",'RAW-TEx'!F49-'RAW-TEx'!G49)</f>
        <v/>
      </c>
      <c r="H49" s="69" t="str">
        <f aca="false">IF(G49="","",G49/MAX(G$4:G$203)*'SET-UP'!$C$8)</f>
        <v/>
      </c>
      <c r="I49" s="69" t="str">
        <f aca="false">IF('RAW-TEx'!H49="","",'RAW-TEx'!H49-'RAW-TEx'!I49)</f>
        <v/>
      </c>
      <c r="J49" s="69" t="str">
        <f aca="false">IF(I49="","",I49/MAX(I$4:I$203)*'SET-UP'!$C$8)</f>
        <v/>
      </c>
      <c r="K49" s="69" t="str">
        <f aca="false">IF('RAW-TEx'!J49="","",'RAW-TEx'!J49-'RAW-TEx'!K49)</f>
        <v/>
      </c>
      <c r="L49" s="69" t="str">
        <f aca="false">IF(K49="","",K49/MAX(K$4:K$203)*'SET-UP'!$C$8)</f>
        <v/>
      </c>
      <c r="M49" s="69" t="str">
        <f aca="false">IF('RAW-TEx'!L49="","",'RAW-TEx'!L49-'RAW-TEx'!M49)</f>
        <v/>
      </c>
      <c r="N49" s="69" t="str">
        <f aca="false">IF(M49="","",M49/MAX(M$4:M$203)*'SET-UP'!$C$8)</f>
        <v/>
      </c>
      <c r="O49" s="69" t="str">
        <f aca="false">IF('RAW-TEx'!N49="","",'RAW-TEx'!N49-'RAW-TEx'!O49)</f>
        <v/>
      </c>
      <c r="P49" s="69" t="str">
        <f aca="false">IF(O49="","",O49/MAX(O$4:O$203)*'SET-UP'!$C$8)</f>
        <v/>
      </c>
      <c r="Q49" s="69" t="str">
        <f aca="false">IF('RAW-TEx'!P49="","",'RAW-TEx'!P49-'RAW-TEx'!Q49)</f>
        <v/>
      </c>
      <c r="R49" s="69" t="str">
        <f aca="false">IF(Q49="","",Q49/MAX(Q$4:Q$203)*'SET-UP'!$C$8)</f>
        <v/>
      </c>
      <c r="S49" s="65"/>
    </row>
    <row r="50" customFormat="false" ht="15" hidden="false" customHeight="false" outlineLevel="0" collapsed="false">
      <c r="A50" s="63" t="n">
        <v>47</v>
      </c>
      <c r="B50" s="63" t="str">
        <f aca="false">IF(PLAYER!B50="","",PLAYER!B50)</f>
        <v/>
      </c>
      <c r="C50" s="63" t="str">
        <f aca="false">IF('RAW-TEx'!C50="","",'RAW-TEx'!C50*'SET-UP'!$C$23)</f>
        <v/>
      </c>
      <c r="D50" s="63" t="str">
        <f aca="false">IF('RAW-TEx'!D50="","",'RAW-TEx'!D50*'SET-UP'!$C$24)</f>
        <v/>
      </c>
      <c r="E50" s="63" t="str">
        <f aca="false">IF('RAW-TEx'!E50="","",'RAW-TEx'!E50*'SET-UP'!$C$25)</f>
        <v/>
      </c>
      <c r="F50" s="63" t="str">
        <f aca="false">IF(C50="","",SUM(C50:E50))</f>
        <v/>
      </c>
      <c r="G50" s="69" t="str">
        <f aca="false">IF('RAW-TEx'!F50="","",'RAW-TEx'!F50-'RAW-TEx'!G50)</f>
        <v/>
      </c>
      <c r="H50" s="69" t="str">
        <f aca="false">IF(G50="","",G50/MAX(G$4:G$203)*'SET-UP'!$C$8)</f>
        <v/>
      </c>
      <c r="I50" s="69" t="str">
        <f aca="false">IF('RAW-TEx'!H50="","",'RAW-TEx'!H50-'RAW-TEx'!I50)</f>
        <v/>
      </c>
      <c r="J50" s="69" t="str">
        <f aca="false">IF(I50="","",I50/MAX(I$4:I$203)*'SET-UP'!$C$8)</f>
        <v/>
      </c>
      <c r="K50" s="69" t="str">
        <f aca="false">IF('RAW-TEx'!J50="","",'RAW-TEx'!J50-'RAW-TEx'!K50)</f>
        <v/>
      </c>
      <c r="L50" s="69" t="str">
        <f aca="false">IF(K50="","",K50/MAX(K$4:K$203)*'SET-UP'!$C$8)</f>
        <v/>
      </c>
      <c r="M50" s="69" t="str">
        <f aca="false">IF('RAW-TEx'!L50="","",'RAW-TEx'!L50-'RAW-TEx'!M50)</f>
        <v/>
      </c>
      <c r="N50" s="69" t="str">
        <f aca="false">IF(M50="","",M50/MAX(M$4:M$203)*'SET-UP'!$C$8)</f>
        <v/>
      </c>
      <c r="O50" s="69" t="str">
        <f aca="false">IF('RAW-TEx'!N50="","",'RAW-TEx'!N50-'RAW-TEx'!O50)</f>
        <v/>
      </c>
      <c r="P50" s="69" t="str">
        <f aca="false">IF(O50="","",O50/MAX(O$4:O$203)*'SET-UP'!$C$8)</f>
        <v/>
      </c>
      <c r="Q50" s="69" t="str">
        <f aca="false">IF('RAW-TEx'!P50="","",'RAW-TEx'!P50-'RAW-TEx'!Q50)</f>
        <v/>
      </c>
      <c r="R50" s="69" t="str">
        <f aca="false">IF(Q50="","",Q50/MAX(Q$4:Q$203)*'SET-UP'!$C$8)</f>
        <v/>
      </c>
      <c r="S50" s="65"/>
    </row>
    <row r="51" customFormat="false" ht="15" hidden="false" customHeight="false" outlineLevel="0" collapsed="false">
      <c r="A51" s="63" t="n">
        <v>48</v>
      </c>
      <c r="B51" s="63" t="str">
        <f aca="false">IF(PLAYER!B51="","",PLAYER!B51)</f>
        <v/>
      </c>
      <c r="C51" s="63" t="str">
        <f aca="false">IF('RAW-TEx'!C51="","",'RAW-TEx'!C51*'SET-UP'!$C$23)</f>
        <v/>
      </c>
      <c r="D51" s="63" t="str">
        <f aca="false">IF('RAW-TEx'!D51="","",'RAW-TEx'!D51*'SET-UP'!$C$24)</f>
        <v/>
      </c>
      <c r="E51" s="63" t="str">
        <f aca="false">IF('RAW-TEx'!E51="","",'RAW-TEx'!E51*'SET-UP'!$C$25)</f>
        <v/>
      </c>
      <c r="F51" s="63" t="str">
        <f aca="false">IF(C51="","",SUM(C51:E51))</f>
        <v/>
      </c>
      <c r="G51" s="69" t="str">
        <f aca="false">IF('RAW-TEx'!F51="","",'RAW-TEx'!F51-'RAW-TEx'!G51)</f>
        <v/>
      </c>
      <c r="H51" s="69" t="str">
        <f aca="false">IF(G51="","",G51/MAX(G$4:G$203)*'SET-UP'!$C$8)</f>
        <v/>
      </c>
      <c r="I51" s="69" t="str">
        <f aca="false">IF('RAW-TEx'!H51="","",'RAW-TEx'!H51-'RAW-TEx'!I51)</f>
        <v/>
      </c>
      <c r="J51" s="69" t="str">
        <f aca="false">IF(I51="","",I51/MAX(I$4:I$203)*'SET-UP'!$C$8)</f>
        <v/>
      </c>
      <c r="K51" s="69" t="str">
        <f aca="false">IF('RAW-TEx'!J51="","",'RAW-TEx'!J51-'RAW-TEx'!K51)</f>
        <v/>
      </c>
      <c r="L51" s="69" t="str">
        <f aca="false">IF(K51="","",K51/MAX(K$4:K$203)*'SET-UP'!$C$8)</f>
        <v/>
      </c>
      <c r="M51" s="69" t="str">
        <f aca="false">IF('RAW-TEx'!L51="","",'RAW-TEx'!L51-'RAW-TEx'!M51)</f>
        <v/>
      </c>
      <c r="N51" s="69" t="str">
        <f aca="false">IF(M51="","",M51/MAX(M$4:M$203)*'SET-UP'!$C$8)</f>
        <v/>
      </c>
      <c r="O51" s="69" t="str">
        <f aca="false">IF('RAW-TEx'!N51="","",'RAW-TEx'!N51-'RAW-TEx'!O51)</f>
        <v/>
      </c>
      <c r="P51" s="69" t="str">
        <f aca="false">IF(O51="","",O51/MAX(O$4:O$203)*'SET-UP'!$C$8)</f>
        <v/>
      </c>
      <c r="Q51" s="69" t="str">
        <f aca="false">IF('RAW-TEx'!P51="","",'RAW-TEx'!P51-'RAW-TEx'!Q51)</f>
        <v/>
      </c>
      <c r="R51" s="69" t="str">
        <f aca="false">IF(Q51="","",Q51/MAX(Q$4:Q$203)*'SET-UP'!$C$8)</f>
        <v/>
      </c>
      <c r="S51" s="65"/>
    </row>
    <row r="52" customFormat="false" ht="15" hidden="false" customHeight="false" outlineLevel="0" collapsed="false">
      <c r="A52" s="63" t="n">
        <v>49</v>
      </c>
      <c r="B52" s="63" t="str">
        <f aca="false">IF(PLAYER!B52="","",PLAYER!B52)</f>
        <v/>
      </c>
      <c r="C52" s="63" t="str">
        <f aca="false">IF('RAW-TEx'!C52="","",'RAW-TEx'!C52*'SET-UP'!$C$23)</f>
        <v/>
      </c>
      <c r="D52" s="63" t="str">
        <f aca="false">IF('RAW-TEx'!D52="","",'RAW-TEx'!D52*'SET-UP'!$C$24)</f>
        <v/>
      </c>
      <c r="E52" s="63" t="str">
        <f aca="false">IF('RAW-TEx'!E52="","",'RAW-TEx'!E52*'SET-UP'!$C$25)</f>
        <v/>
      </c>
      <c r="F52" s="63" t="str">
        <f aca="false">IF(C52="","",SUM(C52:E52))</f>
        <v/>
      </c>
      <c r="G52" s="69" t="str">
        <f aca="false">IF('RAW-TEx'!F52="","",'RAW-TEx'!F52-'RAW-TEx'!G52)</f>
        <v/>
      </c>
      <c r="H52" s="69" t="str">
        <f aca="false">IF(G52="","",G52/MAX(G$4:G$203)*'SET-UP'!$C$8)</f>
        <v/>
      </c>
      <c r="I52" s="69" t="str">
        <f aca="false">IF('RAW-TEx'!H52="","",'RAW-TEx'!H52-'RAW-TEx'!I52)</f>
        <v/>
      </c>
      <c r="J52" s="69" t="str">
        <f aca="false">IF(I52="","",I52/MAX(I$4:I$203)*'SET-UP'!$C$8)</f>
        <v/>
      </c>
      <c r="K52" s="69" t="str">
        <f aca="false">IF('RAW-TEx'!J52="","",'RAW-TEx'!J52-'RAW-TEx'!K52)</f>
        <v/>
      </c>
      <c r="L52" s="69" t="str">
        <f aca="false">IF(K52="","",K52/MAX(K$4:K$203)*'SET-UP'!$C$8)</f>
        <v/>
      </c>
      <c r="M52" s="69" t="str">
        <f aca="false">IF('RAW-TEx'!L52="","",'RAW-TEx'!L52-'RAW-TEx'!M52)</f>
        <v/>
      </c>
      <c r="N52" s="69" t="str">
        <f aca="false">IF(M52="","",M52/MAX(M$4:M$203)*'SET-UP'!$C$8)</f>
        <v/>
      </c>
      <c r="O52" s="69" t="str">
        <f aca="false">IF('RAW-TEx'!N52="","",'RAW-TEx'!N52-'RAW-TEx'!O52)</f>
        <v/>
      </c>
      <c r="P52" s="69" t="str">
        <f aca="false">IF(O52="","",O52/MAX(O$4:O$203)*'SET-UP'!$C$8)</f>
        <v/>
      </c>
      <c r="Q52" s="69" t="str">
        <f aca="false">IF('RAW-TEx'!P52="","",'RAW-TEx'!P52-'RAW-TEx'!Q52)</f>
        <v/>
      </c>
      <c r="R52" s="69" t="str">
        <f aca="false">IF(Q52="","",Q52/MAX(Q$4:Q$203)*'SET-UP'!$C$8)</f>
        <v/>
      </c>
      <c r="S52" s="65"/>
    </row>
    <row r="53" customFormat="false" ht="15" hidden="false" customHeight="false" outlineLevel="0" collapsed="false">
      <c r="A53" s="63" t="n">
        <v>50</v>
      </c>
      <c r="B53" s="63" t="str">
        <f aca="false">IF(PLAYER!B53="","",PLAYER!B53)</f>
        <v/>
      </c>
      <c r="C53" s="63" t="str">
        <f aca="false">IF('RAW-TEx'!C53="","",'RAW-TEx'!C53*'SET-UP'!$C$23)</f>
        <v/>
      </c>
      <c r="D53" s="63" t="str">
        <f aca="false">IF('RAW-TEx'!D53="","",'RAW-TEx'!D53*'SET-UP'!$C$24)</f>
        <v/>
      </c>
      <c r="E53" s="63" t="str">
        <f aca="false">IF('RAW-TEx'!E53="","",'RAW-TEx'!E53*'SET-UP'!$C$25)</f>
        <v/>
      </c>
      <c r="F53" s="63" t="str">
        <f aca="false">IF(C53="","",SUM(C53:E53))</f>
        <v/>
      </c>
      <c r="G53" s="69" t="str">
        <f aca="false">IF('RAW-TEx'!F53="","",'RAW-TEx'!F53-'RAW-TEx'!G53)</f>
        <v/>
      </c>
      <c r="H53" s="69" t="str">
        <f aca="false">IF(G53="","",G53/MAX(G$4:G$203)*'SET-UP'!$C$8)</f>
        <v/>
      </c>
      <c r="I53" s="69" t="str">
        <f aca="false">IF('RAW-TEx'!H53="","",'RAW-TEx'!H53-'RAW-TEx'!I53)</f>
        <v/>
      </c>
      <c r="J53" s="69" t="str">
        <f aca="false">IF(I53="","",I53/MAX(I$4:I$203)*'SET-UP'!$C$8)</f>
        <v/>
      </c>
      <c r="K53" s="69" t="str">
        <f aca="false">IF('RAW-TEx'!J53="","",'RAW-TEx'!J53-'RAW-TEx'!K53)</f>
        <v/>
      </c>
      <c r="L53" s="69" t="str">
        <f aca="false">IF(K53="","",K53/MAX(K$4:K$203)*'SET-UP'!$C$8)</f>
        <v/>
      </c>
      <c r="M53" s="69" t="str">
        <f aca="false">IF('RAW-TEx'!L53="","",'RAW-TEx'!L53-'RAW-TEx'!M53)</f>
        <v/>
      </c>
      <c r="N53" s="69" t="str">
        <f aca="false">IF(M53="","",M53/MAX(M$4:M$203)*'SET-UP'!$C$8)</f>
        <v/>
      </c>
      <c r="O53" s="69" t="str">
        <f aca="false">IF('RAW-TEx'!N53="","",'RAW-TEx'!N53-'RAW-TEx'!O53)</f>
        <v/>
      </c>
      <c r="P53" s="69" t="str">
        <f aca="false">IF(O53="","",O53/MAX(O$4:O$203)*'SET-UP'!$C$8)</f>
        <v/>
      </c>
      <c r="Q53" s="69" t="str">
        <f aca="false">IF('RAW-TEx'!P53="","",'RAW-TEx'!P53-'RAW-TEx'!Q53)</f>
        <v/>
      </c>
      <c r="R53" s="69" t="str">
        <f aca="false">IF(Q53="","",Q53/MAX(Q$4:Q$203)*'SET-UP'!$C$8)</f>
        <v/>
      </c>
      <c r="S53" s="65"/>
    </row>
    <row r="54" customFormat="false" ht="15" hidden="false" customHeight="false" outlineLevel="0" collapsed="false">
      <c r="A54" s="63" t="n">
        <v>51</v>
      </c>
      <c r="B54" s="63" t="str">
        <f aca="false">IF(PLAYER!B54="","",PLAYER!B54)</f>
        <v/>
      </c>
      <c r="C54" s="63" t="str">
        <f aca="false">IF('RAW-TEx'!C54="","",'RAW-TEx'!C54*'SET-UP'!$C$23)</f>
        <v/>
      </c>
      <c r="D54" s="63" t="str">
        <f aca="false">IF('RAW-TEx'!D54="","",'RAW-TEx'!D54*'SET-UP'!$C$24)</f>
        <v/>
      </c>
      <c r="E54" s="63" t="str">
        <f aca="false">IF('RAW-TEx'!E54="","",'RAW-TEx'!E54*'SET-UP'!$C$25)</f>
        <v/>
      </c>
      <c r="F54" s="63" t="str">
        <f aca="false">IF(C54="","",SUM(C54:E54))</f>
        <v/>
      </c>
      <c r="G54" s="69" t="str">
        <f aca="false">IF('RAW-TEx'!F54="","",'RAW-TEx'!F54-'RAW-TEx'!G54)</f>
        <v/>
      </c>
      <c r="H54" s="69" t="str">
        <f aca="false">IF(G54="","",G54/MAX(G$4:G$203)*'SET-UP'!$C$8)</f>
        <v/>
      </c>
      <c r="I54" s="69" t="str">
        <f aca="false">IF('RAW-TEx'!H54="","",'RAW-TEx'!H54-'RAW-TEx'!I54)</f>
        <v/>
      </c>
      <c r="J54" s="69" t="str">
        <f aca="false">IF(I54="","",I54/MAX(I$4:I$203)*'SET-UP'!$C$8)</f>
        <v/>
      </c>
      <c r="K54" s="69" t="str">
        <f aca="false">IF('RAW-TEx'!J54="","",'RAW-TEx'!J54-'RAW-TEx'!K54)</f>
        <v/>
      </c>
      <c r="L54" s="69" t="str">
        <f aca="false">IF(K54="","",K54/MAX(K$4:K$203)*'SET-UP'!$C$8)</f>
        <v/>
      </c>
      <c r="M54" s="69" t="str">
        <f aca="false">IF('RAW-TEx'!L54="","",'RAW-TEx'!L54-'RAW-TEx'!M54)</f>
        <v/>
      </c>
      <c r="N54" s="69" t="str">
        <f aca="false">IF(M54="","",M54/MAX(M$4:M$203)*'SET-UP'!$C$8)</f>
        <v/>
      </c>
      <c r="O54" s="69" t="str">
        <f aca="false">IF('RAW-TEx'!N54="","",'RAW-TEx'!N54-'RAW-TEx'!O54)</f>
        <v/>
      </c>
      <c r="P54" s="69" t="str">
        <f aca="false">IF(O54="","",O54/MAX(O$4:O$203)*'SET-UP'!$C$8)</f>
        <v/>
      </c>
      <c r="Q54" s="69" t="str">
        <f aca="false">IF('RAW-TEx'!P54="","",'RAW-TEx'!P54-'RAW-TEx'!Q54)</f>
        <v/>
      </c>
      <c r="R54" s="69" t="str">
        <f aca="false">IF(Q54="","",Q54/MAX(Q$4:Q$203)*'SET-UP'!$C$8)</f>
        <v/>
      </c>
      <c r="S54" s="65"/>
    </row>
    <row r="55" customFormat="false" ht="15" hidden="false" customHeight="false" outlineLevel="0" collapsed="false">
      <c r="A55" s="63" t="n">
        <v>52</v>
      </c>
      <c r="B55" s="63" t="str">
        <f aca="false">IF(PLAYER!B55="","",PLAYER!B55)</f>
        <v/>
      </c>
      <c r="C55" s="63" t="str">
        <f aca="false">IF('RAW-TEx'!C55="","",'RAW-TEx'!C55*'SET-UP'!$C$23)</f>
        <v/>
      </c>
      <c r="D55" s="63" t="str">
        <f aca="false">IF('RAW-TEx'!D55="","",'RAW-TEx'!D55*'SET-UP'!$C$24)</f>
        <v/>
      </c>
      <c r="E55" s="63" t="str">
        <f aca="false">IF('RAW-TEx'!E55="","",'RAW-TEx'!E55*'SET-UP'!$C$25)</f>
        <v/>
      </c>
      <c r="F55" s="63" t="str">
        <f aca="false">IF(C55="","",SUM(C55:E55))</f>
        <v/>
      </c>
      <c r="G55" s="69" t="str">
        <f aca="false">IF('RAW-TEx'!F55="","",'RAW-TEx'!F55-'RAW-TEx'!G55)</f>
        <v/>
      </c>
      <c r="H55" s="69" t="str">
        <f aca="false">IF(G55="","",G55/MAX(G$4:G$203)*'SET-UP'!$C$8)</f>
        <v/>
      </c>
      <c r="I55" s="69" t="str">
        <f aca="false">IF('RAW-TEx'!H55="","",'RAW-TEx'!H55-'RAW-TEx'!I55)</f>
        <v/>
      </c>
      <c r="J55" s="69" t="str">
        <f aca="false">IF(I55="","",I55/MAX(I$4:I$203)*'SET-UP'!$C$8)</f>
        <v/>
      </c>
      <c r="K55" s="69" t="str">
        <f aca="false">IF('RAW-TEx'!J55="","",'RAW-TEx'!J55-'RAW-TEx'!K55)</f>
        <v/>
      </c>
      <c r="L55" s="69" t="str">
        <f aca="false">IF(K55="","",K55/MAX(K$4:K$203)*'SET-UP'!$C$8)</f>
        <v/>
      </c>
      <c r="M55" s="69" t="str">
        <f aca="false">IF('RAW-TEx'!L55="","",'RAW-TEx'!L55-'RAW-TEx'!M55)</f>
        <v/>
      </c>
      <c r="N55" s="69" t="str">
        <f aca="false">IF(M55="","",M55/MAX(M$4:M$203)*'SET-UP'!$C$8)</f>
        <v/>
      </c>
      <c r="O55" s="69" t="str">
        <f aca="false">IF('RAW-TEx'!N55="","",'RAW-TEx'!N55-'RAW-TEx'!O55)</f>
        <v/>
      </c>
      <c r="P55" s="69" t="str">
        <f aca="false">IF(O55="","",O55/MAX(O$4:O$203)*'SET-UP'!$C$8)</f>
        <v/>
      </c>
      <c r="Q55" s="69" t="str">
        <f aca="false">IF('RAW-TEx'!P55="","",'RAW-TEx'!P55-'RAW-TEx'!Q55)</f>
        <v/>
      </c>
      <c r="R55" s="69" t="str">
        <f aca="false">IF(Q55="","",Q55/MAX(Q$4:Q$203)*'SET-UP'!$C$8)</f>
        <v/>
      </c>
      <c r="S55" s="65"/>
    </row>
    <row r="56" customFormat="false" ht="15" hidden="false" customHeight="false" outlineLevel="0" collapsed="false">
      <c r="A56" s="63" t="n">
        <v>53</v>
      </c>
      <c r="B56" s="63" t="str">
        <f aca="false">IF(PLAYER!B56="","",PLAYER!B56)</f>
        <v/>
      </c>
      <c r="C56" s="63" t="str">
        <f aca="false">IF('RAW-TEx'!C56="","",'RAW-TEx'!C56*'SET-UP'!$C$23)</f>
        <v/>
      </c>
      <c r="D56" s="63" t="str">
        <f aca="false">IF('RAW-TEx'!D56="","",'RAW-TEx'!D56*'SET-UP'!$C$24)</f>
        <v/>
      </c>
      <c r="E56" s="63" t="str">
        <f aca="false">IF('RAW-TEx'!E56="","",'RAW-TEx'!E56*'SET-UP'!$C$25)</f>
        <v/>
      </c>
      <c r="F56" s="63" t="str">
        <f aca="false">IF(C56="","",SUM(C56:E56))</f>
        <v/>
      </c>
      <c r="G56" s="69" t="str">
        <f aca="false">IF('RAW-TEx'!F56="","",'RAW-TEx'!F56-'RAW-TEx'!G56)</f>
        <v/>
      </c>
      <c r="H56" s="69" t="str">
        <f aca="false">IF(G56="","",G56/MAX(G$4:G$203)*'SET-UP'!$C$8)</f>
        <v/>
      </c>
      <c r="I56" s="69" t="str">
        <f aca="false">IF('RAW-TEx'!H56="","",'RAW-TEx'!H56-'RAW-TEx'!I56)</f>
        <v/>
      </c>
      <c r="J56" s="69" t="str">
        <f aca="false">IF(I56="","",I56/MAX(I$4:I$203)*'SET-UP'!$C$8)</f>
        <v/>
      </c>
      <c r="K56" s="69" t="str">
        <f aca="false">IF('RAW-TEx'!J56="","",'RAW-TEx'!J56-'RAW-TEx'!K56)</f>
        <v/>
      </c>
      <c r="L56" s="69" t="str">
        <f aca="false">IF(K56="","",K56/MAX(K$4:K$203)*'SET-UP'!$C$8)</f>
        <v/>
      </c>
      <c r="M56" s="69" t="str">
        <f aca="false">IF('RAW-TEx'!L56="","",'RAW-TEx'!L56-'RAW-TEx'!M56)</f>
        <v/>
      </c>
      <c r="N56" s="69" t="str">
        <f aca="false">IF(M56="","",M56/MAX(M$4:M$203)*'SET-UP'!$C$8)</f>
        <v/>
      </c>
      <c r="O56" s="69" t="str">
        <f aca="false">IF('RAW-TEx'!N56="","",'RAW-TEx'!N56-'RAW-TEx'!O56)</f>
        <v/>
      </c>
      <c r="P56" s="69" t="str">
        <f aca="false">IF(O56="","",O56/MAX(O$4:O$203)*'SET-UP'!$C$8)</f>
        <v/>
      </c>
      <c r="Q56" s="69" t="str">
        <f aca="false">IF('RAW-TEx'!P56="","",'RAW-TEx'!P56-'RAW-TEx'!Q56)</f>
        <v/>
      </c>
      <c r="R56" s="69" t="str">
        <f aca="false">IF(Q56="","",Q56/MAX(Q$4:Q$203)*'SET-UP'!$C$8)</f>
        <v/>
      </c>
      <c r="S56" s="65"/>
    </row>
    <row r="57" customFormat="false" ht="15" hidden="false" customHeight="false" outlineLevel="0" collapsed="false">
      <c r="A57" s="63" t="n">
        <v>54</v>
      </c>
      <c r="B57" s="63" t="str">
        <f aca="false">IF(PLAYER!B57="","",PLAYER!B57)</f>
        <v/>
      </c>
      <c r="C57" s="63" t="str">
        <f aca="false">IF('RAW-TEx'!C57="","",'RAW-TEx'!C57*'SET-UP'!$C$23)</f>
        <v/>
      </c>
      <c r="D57" s="63" t="str">
        <f aca="false">IF('RAW-TEx'!D57="","",'RAW-TEx'!D57*'SET-UP'!$C$24)</f>
        <v/>
      </c>
      <c r="E57" s="63" t="str">
        <f aca="false">IF('RAW-TEx'!E57="","",'RAW-TEx'!E57*'SET-UP'!$C$25)</f>
        <v/>
      </c>
      <c r="F57" s="63" t="str">
        <f aca="false">IF(C57="","",SUM(C57:E57))</f>
        <v/>
      </c>
      <c r="G57" s="69" t="str">
        <f aca="false">IF('RAW-TEx'!F57="","",'RAW-TEx'!F57-'RAW-TEx'!G57)</f>
        <v/>
      </c>
      <c r="H57" s="69" t="str">
        <f aca="false">IF(G57="","",G57/MAX(G$4:G$203)*'SET-UP'!$C$8)</f>
        <v/>
      </c>
      <c r="I57" s="69" t="str">
        <f aca="false">IF('RAW-TEx'!H57="","",'RAW-TEx'!H57-'RAW-TEx'!I57)</f>
        <v/>
      </c>
      <c r="J57" s="69" t="str">
        <f aca="false">IF(I57="","",I57/MAX(I$4:I$203)*'SET-UP'!$C$8)</f>
        <v/>
      </c>
      <c r="K57" s="69" t="str">
        <f aca="false">IF('RAW-TEx'!J57="","",'RAW-TEx'!J57-'RAW-TEx'!K57)</f>
        <v/>
      </c>
      <c r="L57" s="69" t="str">
        <f aca="false">IF(K57="","",K57/MAX(K$4:K$203)*'SET-UP'!$C$8)</f>
        <v/>
      </c>
      <c r="M57" s="69" t="str">
        <f aca="false">IF('RAW-TEx'!L57="","",'RAW-TEx'!L57-'RAW-TEx'!M57)</f>
        <v/>
      </c>
      <c r="N57" s="69" t="str">
        <f aca="false">IF(M57="","",M57/MAX(M$4:M$203)*'SET-UP'!$C$8)</f>
        <v/>
      </c>
      <c r="O57" s="69" t="str">
        <f aca="false">IF('RAW-TEx'!N57="","",'RAW-TEx'!N57-'RAW-TEx'!O57)</f>
        <v/>
      </c>
      <c r="P57" s="69" t="str">
        <f aca="false">IF(O57="","",O57/MAX(O$4:O$203)*'SET-UP'!$C$8)</f>
        <v/>
      </c>
      <c r="Q57" s="69" t="str">
        <f aca="false">IF('RAW-TEx'!P57="","",'RAW-TEx'!P57-'RAW-TEx'!Q57)</f>
        <v/>
      </c>
      <c r="R57" s="69" t="str">
        <f aca="false">IF(Q57="","",Q57/MAX(Q$4:Q$203)*'SET-UP'!$C$8)</f>
        <v/>
      </c>
      <c r="S57" s="65"/>
    </row>
    <row r="58" customFormat="false" ht="15" hidden="false" customHeight="false" outlineLevel="0" collapsed="false">
      <c r="A58" s="63" t="n">
        <v>55</v>
      </c>
      <c r="B58" s="63" t="str">
        <f aca="false">IF(PLAYER!B58="","",PLAYER!B58)</f>
        <v/>
      </c>
      <c r="C58" s="63" t="str">
        <f aca="false">IF('RAW-TEx'!C58="","",'RAW-TEx'!C58*'SET-UP'!$C$23)</f>
        <v/>
      </c>
      <c r="D58" s="63" t="str">
        <f aca="false">IF('RAW-TEx'!D58="","",'RAW-TEx'!D58*'SET-UP'!$C$24)</f>
        <v/>
      </c>
      <c r="E58" s="63" t="str">
        <f aca="false">IF('RAW-TEx'!E58="","",'RAW-TEx'!E58*'SET-UP'!$C$25)</f>
        <v/>
      </c>
      <c r="F58" s="63" t="str">
        <f aca="false">IF(C58="","",SUM(C58:E58))</f>
        <v/>
      </c>
      <c r="G58" s="69" t="str">
        <f aca="false">IF('RAW-TEx'!F58="","",'RAW-TEx'!F58-'RAW-TEx'!G58)</f>
        <v/>
      </c>
      <c r="H58" s="69" t="str">
        <f aca="false">IF(G58="","",G58/MAX(G$4:G$203)*'SET-UP'!$C$8)</f>
        <v/>
      </c>
      <c r="I58" s="69" t="str">
        <f aca="false">IF('RAW-TEx'!H58="","",'RAW-TEx'!H58-'RAW-TEx'!I58)</f>
        <v/>
      </c>
      <c r="J58" s="69" t="str">
        <f aca="false">IF(I58="","",I58/MAX(I$4:I$203)*'SET-UP'!$C$8)</f>
        <v/>
      </c>
      <c r="K58" s="69" t="str">
        <f aca="false">IF('RAW-TEx'!J58="","",'RAW-TEx'!J58-'RAW-TEx'!K58)</f>
        <v/>
      </c>
      <c r="L58" s="69" t="str">
        <f aca="false">IF(K58="","",K58/MAX(K$4:K$203)*'SET-UP'!$C$8)</f>
        <v/>
      </c>
      <c r="M58" s="69" t="str">
        <f aca="false">IF('RAW-TEx'!L58="","",'RAW-TEx'!L58-'RAW-TEx'!M58)</f>
        <v/>
      </c>
      <c r="N58" s="69" t="str">
        <f aca="false">IF(M58="","",M58/MAX(M$4:M$203)*'SET-UP'!$C$8)</f>
        <v/>
      </c>
      <c r="O58" s="69" t="str">
        <f aca="false">IF('RAW-TEx'!N58="","",'RAW-TEx'!N58-'RAW-TEx'!O58)</f>
        <v/>
      </c>
      <c r="P58" s="69" t="str">
        <f aca="false">IF(O58="","",O58/MAX(O$4:O$203)*'SET-UP'!$C$8)</f>
        <v/>
      </c>
      <c r="Q58" s="69" t="str">
        <f aca="false">IF('RAW-TEx'!P58="","",'RAW-TEx'!P58-'RAW-TEx'!Q58)</f>
        <v/>
      </c>
      <c r="R58" s="69" t="str">
        <f aca="false">IF(Q58="","",Q58/MAX(Q$4:Q$203)*'SET-UP'!$C$8)</f>
        <v/>
      </c>
      <c r="S58" s="65"/>
    </row>
    <row r="59" customFormat="false" ht="15" hidden="false" customHeight="false" outlineLevel="0" collapsed="false">
      <c r="A59" s="63" t="n">
        <v>56</v>
      </c>
      <c r="B59" s="63" t="str">
        <f aca="false">IF(PLAYER!B59="","",PLAYER!B59)</f>
        <v/>
      </c>
      <c r="C59" s="63" t="str">
        <f aca="false">IF('RAW-TEx'!C59="","",'RAW-TEx'!C59*'SET-UP'!$C$23)</f>
        <v/>
      </c>
      <c r="D59" s="63" t="str">
        <f aca="false">IF('RAW-TEx'!D59="","",'RAW-TEx'!D59*'SET-UP'!$C$24)</f>
        <v/>
      </c>
      <c r="E59" s="63" t="str">
        <f aca="false">IF('RAW-TEx'!E59="","",'RAW-TEx'!E59*'SET-UP'!$C$25)</f>
        <v/>
      </c>
      <c r="F59" s="63" t="str">
        <f aca="false">IF(C59="","",SUM(C59:E59))</f>
        <v/>
      </c>
      <c r="G59" s="69" t="str">
        <f aca="false">IF('RAW-TEx'!F59="","",'RAW-TEx'!F59-'RAW-TEx'!G59)</f>
        <v/>
      </c>
      <c r="H59" s="69" t="str">
        <f aca="false">IF(G59="","",G59/MAX(G$4:G$203)*'SET-UP'!$C$8)</f>
        <v/>
      </c>
      <c r="I59" s="69" t="str">
        <f aca="false">IF('RAW-TEx'!H59="","",'RAW-TEx'!H59-'RAW-TEx'!I59)</f>
        <v/>
      </c>
      <c r="J59" s="69" t="str">
        <f aca="false">IF(I59="","",I59/MAX(I$4:I$203)*'SET-UP'!$C$8)</f>
        <v/>
      </c>
      <c r="K59" s="69" t="str">
        <f aca="false">IF('RAW-TEx'!J59="","",'RAW-TEx'!J59-'RAW-TEx'!K59)</f>
        <v/>
      </c>
      <c r="L59" s="69" t="str">
        <f aca="false">IF(K59="","",K59/MAX(K$4:K$203)*'SET-UP'!$C$8)</f>
        <v/>
      </c>
      <c r="M59" s="69" t="str">
        <f aca="false">IF('RAW-TEx'!L59="","",'RAW-TEx'!L59-'RAW-TEx'!M59)</f>
        <v/>
      </c>
      <c r="N59" s="69" t="str">
        <f aca="false">IF(M59="","",M59/MAX(M$4:M$203)*'SET-UP'!$C$8)</f>
        <v/>
      </c>
      <c r="O59" s="69" t="str">
        <f aca="false">IF('RAW-TEx'!N59="","",'RAW-TEx'!N59-'RAW-TEx'!O59)</f>
        <v/>
      </c>
      <c r="P59" s="69" t="str">
        <f aca="false">IF(O59="","",O59/MAX(O$4:O$203)*'SET-UP'!$C$8)</f>
        <v/>
      </c>
      <c r="Q59" s="69" t="str">
        <f aca="false">IF('RAW-TEx'!P59="","",'RAW-TEx'!P59-'RAW-TEx'!Q59)</f>
        <v/>
      </c>
      <c r="R59" s="69" t="str">
        <f aca="false">IF(Q59="","",Q59/MAX(Q$4:Q$203)*'SET-UP'!$C$8)</f>
        <v/>
      </c>
      <c r="S59" s="65"/>
    </row>
    <row r="60" customFormat="false" ht="15" hidden="false" customHeight="false" outlineLevel="0" collapsed="false">
      <c r="A60" s="63" t="n">
        <v>57</v>
      </c>
      <c r="B60" s="63" t="str">
        <f aca="false">IF(PLAYER!B60="","",PLAYER!B60)</f>
        <v/>
      </c>
      <c r="C60" s="63" t="str">
        <f aca="false">IF('RAW-TEx'!C60="","",'RAW-TEx'!C60*'SET-UP'!$C$23)</f>
        <v/>
      </c>
      <c r="D60" s="63" t="str">
        <f aca="false">IF('RAW-TEx'!D60="","",'RAW-TEx'!D60*'SET-UP'!$C$24)</f>
        <v/>
      </c>
      <c r="E60" s="63" t="str">
        <f aca="false">IF('RAW-TEx'!E60="","",'RAW-TEx'!E60*'SET-UP'!$C$25)</f>
        <v/>
      </c>
      <c r="F60" s="63" t="str">
        <f aca="false">IF(C60="","",SUM(C60:E60))</f>
        <v/>
      </c>
      <c r="G60" s="69" t="str">
        <f aca="false">IF('RAW-TEx'!F60="","",'RAW-TEx'!F60-'RAW-TEx'!G60)</f>
        <v/>
      </c>
      <c r="H60" s="69" t="str">
        <f aca="false">IF(G60="","",G60/MAX(G$4:G$203)*'SET-UP'!$C$8)</f>
        <v/>
      </c>
      <c r="I60" s="69" t="str">
        <f aca="false">IF('RAW-TEx'!H60="","",'RAW-TEx'!H60-'RAW-TEx'!I60)</f>
        <v/>
      </c>
      <c r="J60" s="69" t="str">
        <f aca="false">IF(I60="","",I60/MAX(I$4:I$203)*'SET-UP'!$C$8)</f>
        <v/>
      </c>
      <c r="K60" s="69" t="str">
        <f aca="false">IF('RAW-TEx'!J60="","",'RAW-TEx'!J60-'RAW-TEx'!K60)</f>
        <v/>
      </c>
      <c r="L60" s="69" t="str">
        <f aca="false">IF(K60="","",K60/MAX(K$4:K$203)*'SET-UP'!$C$8)</f>
        <v/>
      </c>
      <c r="M60" s="69" t="str">
        <f aca="false">IF('RAW-TEx'!L60="","",'RAW-TEx'!L60-'RAW-TEx'!M60)</f>
        <v/>
      </c>
      <c r="N60" s="69" t="str">
        <f aca="false">IF(M60="","",M60/MAX(M$4:M$203)*'SET-UP'!$C$8)</f>
        <v/>
      </c>
      <c r="O60" s="69" t="str">
        <f aca="false">IF('RAW-TEx'!N60="","",'RAW-TEx'!N60-'RAW-TEx'!O60)</f>
        <v/>
      </c>
      <c r="P60" s="69" t="str">
        <f aca="false">IF(O60="","",O60/MAX(O$4:O$203)*'SET-UP'!$C$8)</f>
        <v/>
      </c>
      <c r="Q60" s="69" t="str">
        <f aca="false">IF('RAW-TEx'!P60="","",'RAW-TEx'!P60-'RAW-TEx'!Q60)</f>
        <v/>
      </c>
      <c r="R60" s="69" t="str">
        <f aca="false">IF(Q60="","",Q60/MAX(Q$4:Q$203)*'SET-UP'!$C$8)</f>
        <v/>
      </c>
      <c r="S60" s="65"/>
    </row>
    <row r="61" customFormat="false" ht="15" hidden="false" customHeight="false" outlineLevel="0" collapsed="false">
      <c r="A61" s="63" t="n">
        <v>58</v>
      </c>
      <c r="B61" s="63" t="str">
        <f aca="false">IF(PLAYER!B61="","",PLAYER!B61)</f>
        <v/>
      </c>
      <c r="C61" s="63" t="str">
        <f aca="false">IF('RAW-TEx'!C61="","",'RAW-TEx'!C61*'SET-UP'!$C$23)</f>
        <v/>
      </c>
      <c r="D61" s="63" t="str">
        <f aca="false">IF('RAW-TEx'!D61="","",'RAW-TEx'!D61*'SET-UP'!$C$24)</f>
        <v/>
      </c>
      <c r="E61" s="63" t="str">
        <f aca="false">IF('RAW-TEx'!E61="","",'RAW-TEx'!E61*'SET-UP'!$C$25)</f>
        <v/>
      </c>
      <c r="F61" s="63" t="str">
        <f aca="false">IF(C61="","",SUM(C61:E61))</f>
        <v/>
      </c>
      <c r="G61" s="69" t="str">
        <f aca="false">IF('RAW-TEx'!F61="","",'RAW-TEx'!F61-'RAW-TEx'!G61)</f>
        <v/>
      </c>
      <c r="H61" s="69" t="str">
        <f aca="false">IF(G61="","",G61/MAX(G$4:G$203)*'SET-UP'!$C$8)</f>
        <v/>
      </c>
      <c r="I61" s="69" t="str">
        <f aca="false">IF('RAW-TEx'!H61="","",'RAW-TEx'!H61-'RAW-TEx'!I61)</f>
        <v/>
      </c>
      <c r="J61" s="69" t="str">
        <f aca="false">IF(I61="","",I61/MAX(I$4:I$203)*'SET-UP'!$C$8)</f>
        <v/>
      </c>
      <c r="K61" s="69" t="str">
        <f aca="false">IF('RAW-TEx'!J61="","",'RAW-TEx'!J61-'RAW-TEx'!K61)</f>
        <v/>
      </c>
      <c r="L61" s="69" t="str">
        <f aca="false">IF(K61="","",K61/MAX(K$4:K$203)*'SET-UP'!$C$8)</f>
        <v/>
      </c>
      <c r="M61" s="69" t="str">
        <f aca="false">IF('RAW-TEx'!L61="","",'RAW-TEx'!L61-'RAW-TEx'!M61)</f>
        <v/>
      </c>
      <c r="N61" s="69" t="str">
        <f aca="false">IF(M61="","",M61/MAX(M$4:M$203)*'SET-UP'!$C$8)</f>
        <v/>
      </c>
      <c r="O61" s="69" t="str">
        <f aca="false">IF('RAW-TEx'!N61="","",'RAW-TEx'!N61-'RAW-TEx'!O61)</f>
        <v/>
      </c>
      <c r="P61" s="69" t="str">
        <f aca="false">IF(O61="","",O61/MAX(O$4:O$203)*'SET-UP'!$C$8)</f>
        <v/>
      </c>
      <c r="Q61" s="69" t="str">
        <f aca="false">IF('RAW-TEx'!P61="","",'RAW-TEx'!P61-'RAW-TEx'!Q61)</f>
        <v/>
      </c>
      <c r="R61" s="69" t="str">
        <f aca="false">IF(Q61="","",Q61/MAX(Q$4:Q$203)*'SET-UP'!$C$8)</f>
        <v/>
      </c>
      <c r="S61" s="65"/>
    </row>
    <row r="62" customFormat="false" ht="15" hidden="false" customHeight="false" outlineLevel="0" collapsed="false">
      <c r="A62" s="63" t="n">
        <v>59</v>
      </c>
      <c r="B62" s="63" t="str">
        <f aca="false">IF(PLAYER!B62="","",PLAYER!B62)</f>
        <v/>
      </c>
      <c r="C62" s="63" t="str">
        <f aca="false">IF('RAW-TEx'!C62="","",'RAW-TEx'!C62*'SET-UP'!$C$23)</f>
        <v/>
      </c>
      <c r="D62" s="63" t="str">
        <f aca="false">IF('RAW-TEx'!D62="","",'RAW-TEx'!D62*'SET-UP'!$C$24)</f>
        <v/>
      </c>
      <c r="E62" s="63" t="str">
        <f aca="false">IF('RAW-TEx'!E62="","",'RAW-TEx'!E62*'SET-UP'!$C$25)</f>
        <v/>
      </c>
      <c r="F62" s="63" t="str">
        <f aca="false">IF(C62="","",SUM(C62:E62))</f>
        <v/>
      </c>
      <c r="G62" s="69" t="str">
        <f aca="false">IF('RAW-TEx'!F62="","",'RAW-TEx'!F62-'RAW-TEx'!G62)</f>
        <v/>
      </c>
      <c r="H62" s="69" t="str">
        <f aca="false">IF(G62="","",G62/MAX(G$4:G$203)*'SET-UP'!$C$8)</f>
        <v/>
      </c>
      <c r="I62" s="69" t="str">
        <f aca="false">IF('RAW-TEx'!H62="","",'RAW-TEx'!H62-'RAW-TEx'!I62)</f>
        <v/>
      </c>
      <c r="J62" s="69" t="str">
        <f aca="false">IF(I62="","",I62/MAX(I$4:I$203)*'SET-UP'!$C$8)</f>
        <v/>
      </c>
      <c r="K62" s="69" t="str">
        <f aca="false">IF('RAW-TEx'!J62="","",'RAW-TEx'!J62-'RAW-TEx'!K62)</f>
        <v/>
      </c>
      <c r="L62" s="69" t="str">
        <f aca="false">IF(K62="","",K62/MAX(K$4:K$203)*'SET-UP'!$C$8)</f>
        <v/>
      </c>
      <c r="M62" s="69" t="str">
        <f aca="false">IF('RAW-TEx'!L62="","",'RAW-TEx'!L62-'RAW-TEx'!M62)</f>
        <v/>
      </c>
      <c r="N62" s="69" t="str">
        <f aca="false">IF(M62="","",M62/MAX(M$4:M$203)*'SET-UP'!$C$8)</f>
        <v/>
      </c>
      <c r="O62" s="69" t="str">
        <f aca="false">IF('RAW-TEx'!N62="","",'RAW-TEx'!N62-'RAW-TEx'!O62)</f>
        <v/>
      </c>
      <c r="P62" s="69" t="str">
        <f aca="false">IF(O62="","",O62/MAX(O$4:O$203)*'SET-UP'!$C$8)</f>
        <v/>
      </c>
      <c r="Q62" s="69" t="str">
        <f aca="false">IF('RAW-TEx'!P62="","",'RAW-TEx'!P62-'RAW-TEx'!Q62)</f>
        <v/>
      </c>
      <c r="R62" s="69" t="str">
        <f aca="false">IF(Q62="","",Q62/MAX(Q$4:Q$203)*'SET-UP'!$C$8)</f>
        <v/>
      </c>
      <c r="S62" s="65"/>
    </row>
    <row r="63" customFormat="false" ht="15" hidden="false" customHeight="false" outlineLevel="0" collapsed="false">
      <c r="A63" s="63" t="n">
        <v>60</v>
      </c>
      <c r="B63" s="63" t="str">
        <f aca="false">IF(PLAYER!B63="","",PLAYER!B63)</f>
        <v/>
      </c>
      <c r="C63" s="63" t="str">
        <f aca="false">IF('RAW-TEx'!C63="","",'RAW-TEx'!C63*'SET-UP'!$C$23)</f>
        <v/>
      </c>
      <c r="D63" s="63" t="str">
        <f aca="false">IF('RAW-TEx'!D63="","",'RAW-TEx'!D63*'SET-UP'!$C$24)</f>
        <v/>
      </c>
      <c r="E63" s="63" t="str">
        <f aca="false">IF('RAW-TEx'!E63="","",'RAW-TEx'!E63*'SET-UP'!$C$25)</f>
        <v/>
      </c>
      <c r="F63" s="63" t="str">
        <f aca="false">IF(C63="","",SUM(C63:E63))</f>
        <v/>
      </c>
      <c r="G63" s="69" t="str">
        <f aca="false">IF('RAW-TEx'!F63="","",'RAW-TEx'!F63-'RAW-TEx'!G63)</f>
        <v/>
      </c>
      <c r="H63" s="69" t="str">
        <f aca="false">IF(G63="","",G63/MAX(G$4:G$203)*'SET-UP'!$C$8)</f>
        <v/>
      </c>
      <c r="I63" s="69" t="str">
        <f aca="false">IF('RAW-TEx'!H63="","",'RAW-TEx'!H63-'RAW-TEx'!I63)</f>
        <v/>
      </c>
      <c r="J63" s="69" t="str">
        <f aca="false">IF(I63="","",I63/MAX(I$4:I$203)*'SET-UP'!$C$8)</f>
        <v/>
      </c>
      <c r="K63" s="69" t="str">
        <f aca="false">IF('RAW-TEx'!J63="","",'RAW-TEx'!J63-'RAW-TEx'!K63)</f>
        <v/>
      </c>
      <c r="L63" s="69" t="str">
        <f aca="false">IF(K63="","",K63/MAX(K$4:K$203)*'SET-UP'!$C$8)</f>
        <v/>
      </c>
      <c r="M63" s="69" t="str">
        <f aca="false">IF('RAW-TEx'!L63="","",'RAW-TEx'!L63-'RAW-TEx'!M63)</f>
        <v/>
      </c>
      <c r="N63" s="69" t="str">
        <f aca="false">IF(M63="","",M63/MAX(M$4:M$203)*'SET-UP'!$C$8)</f>
        <v/>
      </c>
      <c r="O63" s="69" t="str">
        <f aca="false">IF('RAW-TEx'!N63="","",'RAW-TEx'!N63-'RAW-TEx'!O63)</f>
        <v/>
      </c>
      <c r="P63" s="69" t="str">
        <f aca="false">IF(O63="","",O63/MAX(O$4:O$203)*'SET-UP'!$C$8)</f>
        <v/>
      </c>
      <c r="Q63" s="69" t="str">
        <f aca="false">IF('RAW-TEx'!P63="","",'RAW-TEx'!P63-'RAW-TEx'!Q63)</f>
        <v/>
      </c>
      <c r="R63" s="69" t="str">
        <f aca="false">IF(Q63="","",Q63/MAX(Q$4:Q$203)*'SET-UP'!$C$8)</f>
        <v/>
      </c>
      <c r="S63" s="65"/>
    </row>
    <row r="64" customFormat="false" ht="15" hidden="false" customHeight="false" outlineLevel="0" collapsed="false">
      <c r="A64" s="63" t="n">
        <v>61</v>
      </c>
      <c r="B64" s="63" t="str">
        <f aca="false">IF(PLAYER!B64="","",PLAYER!B64)</f>
        <v/>
      </c>
      <c r="C64" s="63" t="str">
        <f aca="false">IF('RAW-TEx'!C64="","",'RAW-TEx'!C64*'SET-UP'!$C$23)</f>
        <v/>
      </c>
      <c r="D64" s="63" t="str">
        <f aca="false">IF('RAW-TEx'!D64="","",'RAW-TEx'!D64*'SET-UP'!$C$24)</f>
        <v/>
      </c>
      <c r="E64" s="63" t="str">
        <f aca="false">IF('RAW-TEx'!E64="","",'RAW-TEx'!E64*'SET-UP'!$C$25)</f>
        <v/>
      </c>
      <c r="F64" s="63" t="str">
        <f aca="false">IF(C64="","",SUM(C64:E64))</f>
        <v/>
      </c>
      <c r="G64" s="69" t="str">
        <f aca="false">IF('RAW-TEx'!F64="","",'RAW-TEx'!F64-'RAW-TEx'!G64)</f>
        <v/>
      </c>
      <c r="H64" s="69" t="str">
        <f aca="false">IF(G64="","",G64/MAX(G$4:G$203)*'SET-UP'!$C$8)</f>
        <v/>
      </c>
      <c r="I64" s="69" t="str">
        <f aca="false">IF('RAW-TEx'!H64="","",'RAW-TEx'!H64-'RAW-TEx'!I64)</f>
        <v/>
      </c>
      <c r="J64" s="69" t="str">
        <f aca="false">IF(I64="","",I64/MAX(I$4:I$203)*'SET-UP'!$C$8)</f>
        <v/>
      </c>
      <c r="K64" s="69" t="str">
        <f aca="false">IF('RAW-TEx'!J64="","",'RAW-TEx'!J64-'RAW-TEx'!K64)</f>
        <v/>
      </c>
      <c r="L64" s="69" t="str">
        <f aca="false">IF(K64="","",K64/MAX(K$4:K$203)*'SET-UP'!$C$8)</f>
        <v/>
      </c>
      <c r="M64" s="69" t="str">
        <f aca="false">IF('RAW-TEx'!L64="","",'RAW-TEx'!L64-'RAW-TEx'!M64)</f>
        <v/>
      </c>
      <c r="N64" s="69" t="str">
        <f aca="false">IF(M64="","",M64/MAX(M$4:M$203)*'SET-UP'!$C$8)</f>
        <v/>
      </c>
      <c r="O64" s="69" t="str">
        <f aca="false">IF('RAW-TEx'!N64="","",'RAW-TEx'!N64-'RAW-TEx'!O64)</f>
        <v/>
      </c>
      <c r="P64" s="69" t="str">
        <f aca="false">IF(O64="","",O64/MAX(O$4:O$203)*'SET-UP'!$C$8)</f>
        <v/>
      </c>
      <c r="Q64" s="69" t="str">
        <f aca="false">IF('RAW-TEx'!P64="","",'RAW-TEx'!P64-'RAW-TEx'!Q64)</f>
        <v/>
      </c>
      <c r="R64" s="69" t="str">
        <f aca="false">IF(Q64="","",Q64/MAX(Q$4:Q$203)*'SET-UP'!$C$8)</f>
        <v/>
      </c>
      <c r="S64" s="65"/>
    </row>
    <row r="65" customFormat="false" ht="15" hidden="false" customHeight="false" outlineLevel="0" collapsed="false">
      <c r="A65" s="63" t="n">
        <v>62</v>
      </c>
      <c r="B65" s="63" t="str">
        <f aca="false">IF(PLAYER!B65="","",PLAYER!B65)</f>
        <v/>
      </c>
      <c r="C65" s="63" t="str">
        <f aca="false">IF('RAW-TEx'!C65="","",'RAW-TEx'!C65*'SET-UP'!$C$23)</f>
        <v/>
      </c>
      <c r="D65" s="63" t="str">
        <f aca="false">IF('RAW-TEx'!D65="","",'RAW-TEx'!D65*'SET-UP'!$C$24)</f>
        <v/>
      </c>
      <c r="E65" s="63" t="str">
        <f aca="false">IF('RAW-TEx'!E65="","",'RAW-TEx'!E65*'SET-UP'!$C$25)</f>
        <v/>
      </c>
      <c r="F65" s="63" t="str">
        <f aca="false">IF(C65="","",SUM(C65:E65))</f>
        <v/>
      </c>
      <c r="G65" s="69" t="str">
        <f aca="false">IF('RAW-TEx'!F65="","",'RAW-TEx'!F65-'RAW-TEx'!G65)</f>
        <v/>
      </c>
      <c r="H65" s="69" t="str">
        <f aca="false">IF(G65="","",G65/MAX(G$4:G$203)*'SET-UP'!$C$8)</f>
        <v/>
      </c>
      <c r="I65" s="69" t="str">
        <f aca="false">IF('RAW-TEx'!H65="","",'RAW-TEx'!H65-'RAW-TEx'!I65)</f>
        <v/>
      </c>
      <c r="J65" s="69" t="str">
        <f aca="false">IF(I65="","",I65/MAX(I$4:I$203)*'SET-UP'!$C$8)</f>
        <v/>
      </c>
      <c r="K65" s="69" t="str">
        <f aca="false">IF('RAW-TEx'!J65="","",'RAW-TEx'!J65-'RAW-TEx'!K65)</f>
        <v/>
      </c>
      <c r="L65" s="69" t="str">
        <f aca="false">IF(K65="","",K65/MAX(K$4:K$203)*'SET-UP'!$C$8)</f>
        <v/>
      </c>
      <c r="M65" s="69" t="str">
        <f aca="false">IF('RAW-TEx'!L65="","",'RAW-TEx'!L65-'RAW-TEx'!M65)</f>
        <v/>
      </c>
      <c r="N65" s="69" t="str">
        <f aca="false">IF(M65="","",M65/MAX(M$4:M$203)*'SET-UP'!$C$8)</f>
        <v/>
      </c>
      <c r="O65" s="69" t="str">
        <f aca="false">IF('RAW-TEx'!N65="","",'RAW-TEx'!N65-'RAW-TEx'!O65)</f>
        <v/>
      </c>
      <c r="P65" s="69" t="str">
        <f aca="false">IF(O65="","",O65/MAX(O$4:O$203)*'SET-UP'!$C$8)</f>
        <v/>
      </c>
      <c r="Q65" s="69" t="str">
        <f aca="false">IF('RAW-TEx'!P65="","",'RAW-TEx'!P65-'RAW-TEx'!Q65)</f>
        <v/>
      </c>
      <c r="R65" s="69" t="str">
        <f aca="false">IF(Q65="","",Q65/MAX(Q$4:Q$203)*'SET-UP'!$C$8)</f>
        <v/>
      </c>
      <c r="S65" s="65"/>
    </row>
    <row r="66" customFormat="false" ht="15" hidden="false" customHeight="false" outlineLevel="0" collapsed="false">
      <c r="A66" s="63" t="n">
        <v>63</v>
      </c>
      <c r="B66" s="63" t="str">
        <f aca="false">IF(PLAYER!B66="","",PLAYER!B66)</f>
        <v/>
      </c>
      <c r="C66" s="63" t="str">
        <f aca="false">IF('RAW-TEx'!C66="","",'RAW-TEx'!C66*'SET-UP'!$C$23)</f>
        <v/>
      </c>
      <c r="D66" s="63" t="str">
        <f aca="false">IF('RAW-TEx'!D66="","",'RAW-TEx'!D66*'SET-UP'!$C$24)</f>
        <v/>
      </c>
      <c r="E66" s="63" t="str">
        <f aca="false">IF('RAW-TEx'!E66="","",'RAW-TEx'!E66*'SET-UP'!$C$25)</f>
        <v/>
      </c>
      <c r="F66" s="63" t="str">
        <f aca="false">IF(C66="","",SUM(C66:E66))</f>
        <v/>
      </c>
      <c r="G66" s="69" t="str">
        <f aca="false">IF('RAW-TEx'!F66="","",'RAW-TEx'!F66-'RAW-TEx'!G66)</f>
        <v/>
      </c>
      <c r="H66" s="69" t="str">
        <f aca="false">IF(G66="","",G66/MAX(G$4:G$203)*'SET-UP'!$C$8)</f>
        <v/>
      </c>
      <c r="I66" s="69" t="str">
        <f aca="false">IF('RAW-TEx'!H66="","",'RAW-TEx'!H66-'RAW-TEx'!I66)</f>
        <v/>
      </c>
      <c r="J66" s="69" t="str">
        <f aca="false">IF(I66="","",I66/MAX(I$4:I$203)*'SET-UP'!$C$8)</f>
        <v/>
      </c>
      <c r="K66" s="69" t="str">
        <f aca="false">IF('RAW-TEx'!J66="","",'RAW-TEx'!J66-'RAW-TEx'!K66)</f>
        <v/>
      </c>
      <c r="L66" s="69" t="str">
        <f aca="false">IF(K66="","",K66/MAX(K$4:K$203)*'SET-UP'!$C$8)</f>
        <v/>
      </c>
      <c r="M66" s="69" t="str">
        <f aca="false">IF('RAW-TEx'!L66="","",'RAW-TEx'!L66-'RAW-TEx'!M66)</f>
        <v/>
      </c>
      <c r="N66" s="69" t="str">
        <f aca="false">IF(M66="","",M66/MAX(M$4:M$203)*'SET-UP'!$C$8)</f>
        <v/>
      </c>
      <c r="O66" s="69" t="str">
        <f aca="false">IF('RAW-TEx'!N66="","",'RAW-TEx'!N66-'RAW-TEx'!O66)</f>
        <v/>
      </c>
      <c r="P66" s="69" t="str">
        <f aca="false">IF(O66="","",O66/MAX(O$4:O$203)*'SET-UP'!$C$8)</f>
        <v/>
      </c>
      <c r="Q66" s="69" t="str">
        <f aca="false">IF('RAW-TEx'!P66="","",'RAW-TEx'!P66-'RAW-TEx'!Q66)</f>
        <v/>
      </c>
      <c r="R66" s="69" t="str">
        <f aca="false">IF(Q66="","",Q66/MAX(Q$4:Q$203)*'SET-UP'!$C$8)</f>
        <v/>
      </c>
      <c r="S66" s="65"/>
    </row>
    <row r="67" customFormat="false" ht="15" hidden="false" customHeight="false" outlineLevel="0" collapsed="false">
      <c r="A67" s="63" t="n">
        <v>64</v>
      </c>
      <c r="B67" s="63" t="str">
        <f aca="false">IF(PLAYER!B67="","",PLAYER!B67)</f>
        <v/>
      </c>
      <c r="C67" s="63" t="str">
        <f aca="false">IF('RAW-TEx'!C67="","",'RAW-TEx'!C67*'SET-UP'!$C$23)</f>
        <v/>
      </c>
      <c r="D67" s="63" t="str">
        <f aca="false">IF('RAW-TEx'!D67="","",'RAW-TEx'!D67*'SET-UP'!$C$24)</f>
        <v/>
      </c>
      <c r="E67" s="63" t="str">
        <f aca="false">IF('RAW-TEx'!E67="","",'RAW-TEx'!E67*'SET-UP'!$C$25)</f>
        <v/>
      </c>
      <c r="F67" s="63" t="str">
        <f aca="false">IF(C67="","",SUM(C67:E67))</f>
        <v/>
      </c>
      <c r="G67" s="69" t="str">
        <f aca="false">IF('RAW-TEx'!F67="","",'RAW-TEx'!F67-'RAW-TEx'!G67)</f>
        <v/>
      </c>
      <c r="H67" s="69" t="str">
        <f aca="false">IF(G67="","",G67/MAX(G$4:G$203)*'SET-UP'!$C$8)</f>
        <v/>
      </c>
      <c r="I67" s="69" t="str">
        <f aca="false">IF('RAW-TEx'!H67="","",'RAW-TEx'!H67-'RAW-TEx'!I67)</f>
        <v/>
      </c>
      <c r="J67" s="69" t="str">
        <f aca="false">IF(I67="","",I67/MAX(I$4:I$203)*'SET-UP'!$C$8)</f>
        <v/>
      </c>
      <c r="K67" s="69" t="str">
        <f aca="false">IF('RAW-TEx'!J67="","",'RAW-TEx'!J67-'RAW-TEx'!K67)</f>
        <v/>
      </c>
      <c r="L67" s="69" t="str">
        <f aca="false">IF(K67="","",K67/MAX(K$4:K$203)*'SET-UP'!$C$8)</f>
        <v/>
      </c>
      <c r="M67" s="69" t="str">
        <f aca="false">IF('RAW-TEx'!L67="","",'RAW-TEx'!L67-'RAW-TEx'!M67)</f>
        <v/>
      </c>
      <c r="N67" s="69" t="str">
        <f aca="false">IF(M67="","",M67/MAX(M$4:M$203)*'SET-UP'!$C$8)</f>
        <v/>
      </c>
      <c r="O67" s="69" t="str">
        <f aca="false">IF('RAW-TEx'!N67="","",'RAW-TEx'!N67-'RAW-TEx'!O67)</f>
        <v/>
      </c>
      <c r="P67" s="69" t="str">
        <f aca="false">IF(O67="","",O67/MAX(O$4:O$203)*'SET-UP'!$C$8)</f>
        <v/>
      </c>
      <c r="Q67" s="69" t="str">
        <f aca="false">IF('RAW-TEx'!P67="","",'RAW-TEx'!P67-'RAW-TEx'!Q67)</f>
        <v/>
      </c>
      <c r="R67" s="69" t="str">
        <f aca="false">IF(Q67="","",Q67/MAX(Q$4:Q$203)*'SET-UP'!$C$8)</f>
        <v/>
      </c>
      <c r="S67" s="65"/>
    </row>
    <row r="68" customFormat="false" ht="15" hidden="false" customHeight="false" outlineLevel="0" collapsed="false">
      <c r="A68" s="63" t="n">
        <v>65</v>
      </c>
      <c r="B68" s="63" t="str">
        <f aca="false">IF(PLAYER!B68="","",PLAYER!B68)</f>
        <v/>
      </c>
      <c r="C68" s="63" t="str">
        <f aca="false">IF('RAW-TEx'!C68="","",'RAW-TEx'!C68*'SET-UP'!$C$23)</f>
        <v/>
      </c>
      <c r="D68" s="63" t="str">
        <f aca="false">IF('RAW-TEx'!D68="","",'RAW-TEx'!D68*'SET-UP'!$C$24)</f>
        <v/>
      </c>
      <c r="E68" s="63" t="str">
        <f aca="false">IF('RAW-TEx'!E68="","",'RAW-TEx'!E68*'SET-UP'!$C$25)</f>
        <v/>
      </c>
      <c r="F68" s="63" t="str">
        <f aca="false">IF(C68="","",SUM(C68:E68))</f>
        <v/>
      </c>
      <c r="G68" s="69" t="str">
        <f aca="false">IF('RAW-TEx'!F68="","",'RAW-TEx'!F68-'RAW-TEx'!G68)</f>
        <v/>
      </c>
      <c r="H68" s="69" t="str">
        <f aca="false">IF(G68="","",G68/MAX(G$4:G$203)*'SET-UP'!$C$8)</f>
        <v/>
      </c>
      <c r="I68" s="69" t="str">
        <f aca="false">IF('RAW-TEx'!H68="","",'RAW-TEx'!H68-'RAW-TEx'!I68)</f>
        <v/>
      </c>
      <c r="J68" s="69" t="str">
        <f aca="false">IF(I68="","",I68/MAX(I$4:I$203)*'SET-UP'!$C$8)</f>
        <v/>
      </c>
      <c r="K68" s="69" t="str">
        <f aca="false">IF('RAW-TEx'!J68="","",'RAW-TEx'!J68-'RAW-TEx'!K68)</f>
        <v/>
      </c>
      <c r="L68" s="69" t="str">
        <f aca="false">IF(K68="","",K68/MAX(K$4:K$203)*'SET-UP'!$C$8)</f>
        <v/>
      </c>
      <c r="M68" s="69" t="str">
        <f aca="false">IF('RAW-TEx'!L68="","",'RAW-TEx'!L68-'RAW-TEx'!M68)</f>
        <v/>
      </c>
      <c r="N68" s="69" t="str">
        <f aca="false">IF(M68="","",M68/MAX(M$4:M$203)*'SET-UP'!$C$8)</f>
        <v/>
      </c>
      <c r="O68" s="69" t="str">
        <f aca="false">IF('RAW-TEx'!N68="","",'RAW-TEx'!N68-'RAW-TEx'!O68)</f>
        <v/>
      </c>
      <c r="P68" s="69" t="str">
        <f aca="false">IF(O68="","",O68/MAX(O$4:O$203)*'SET-UP'!$C$8)</f>
        <v/>
      </c>
      <c r="Q68" s="69" t="str">
        <f aca="false">IF('RAW-TEx'!P68="","",'RAW-TEx'!P68-'RAW-TEx'!Q68)</f>
        <v/>
      </c>
      <c r="R68" s="69" t="str">
        <f aca="false">IF(Q68="","",Q68/MAX(Q$4:Q$203)*'SET-UP'!$C$8)</f>
        <v/>
      </c>
      <c r="S68" s="65"/>
    </row>
    <row r="69" customFormat="false" ht="15" hidden="false" customHeight="false" outlineLevel="0" collapsed="false">
      <c r="A69" s="63" t="n">
        <v>66</v>
      </c>
      <c r="B69" s="63" t="str">
        <f aca="false">IF(PLAYER!B69="","",PLAYER!B69)</f>
        <v/>
      </c>
      <c r="C69" s="63" t="str">
        <f aca="false">IF('RAW-TEx'!C69="","",'RAW-TEx'!C69*'SET-UP'!$C$23)</f>
        <v/>
      </c>
      <c r="D69" s="63" t="str">
        <f aca="false">IF('RAW-TEx'!D69="","",'RAW-TEx'!D69*'SET-UP'!$C$24)</f>
        <v/>
      </c>
      <c r="E69" s="63" t="str">
        <f aca="false">IF('RAW-TEx'!E69="","",'RAW-TEx'!E69*'SET-UP'!$C$25)</f>
        <v/>
      </c>
      <c r="F69" s="63" t="str">
        <f aca="false">IF(C69="","",SUM(C69:E69))</f>
        <v/>
      </c>
      <c r="G69" s="69" t="str">
        <f aca="false">IF('RAW-TEx'!F69="","",'RAW-TEx'!F69-'RAW-TEx'!G69)</f>
        <v/>
      </c>
      <c r="H69" s="69" t="str">
        <f aca="false">IF(G69="","",G69/MAX(G$4:G$203)*'SET-UP'!$C$8)</f>
        <v/>
      </c>
      <c r="I69" s="69" t="str">
        <f aca="false">IF('RAW-TEx'!H69="","",'RAW-TEx'!H69-'RAW-TEx'!I69)</f>
        <v/>
      </c>
      <c r="J69" s="69" t="str">
        <f aca="false">IF(I69="","",I69/MAX(I$4:I$203)*'SET-UP'!$C$8)</f>
        <v/>
      </c>
      <c r="K69" s="69" t="str">
        <f aca="false">IF('RAW-TEx'!J69="","",'RAW-TEx'!J69-'RAW-TEx'!K69)</f>
        <v/>
      </c>
      <c r="L69" s="69" t="str">
        <f aca="false">IF(K69="","",K69/MAX(K$4:K$203)*'SET-UP'!$C$8)</f>
        <v/>
      </c>
      <c r="M69" s="69" t="str">
        <f aca="false">IF('RAW-TEx'!L69="","",'RAW-TEx'!L69-'RAW-TEx'!M69)</f>
        <v/>
      </c>
      <c r="N69" s="69" t="str">
        <f aca="false">IF(M69="","",M69/MAX(M$4:M$203)*'SET-UP'!$C$8)</f>
        <v/>
      </c>
      <c r="O69" s="69" t="str">
        <f aca="false">IF('RAW-TEx'!N69="","",'RAW-TEx'!N69-'RAW-TEx'!O69)</f>
        <v/>
      </c>
      <c r="P69" s="69" t="str">
        <f aca="false">IF(O69="","",O69/MAX(O$4:O$203)*'SET-UP'!$C$8)</f>
        <v/>
      </c>
      <c r="Q69" s="69" t="str">
        <f aca="false">IF('RAW-TEx'!P69="","",'RAW-TEx'!P69-'RAW-TEx'!Q69)</f>
        <v/>
      </c>
      <c r="R69" s="69" t="str">
        <f aca="false">IF(Q69="","",Q69/MAX(Q$4:Q$203)*'SET-UP'!$C$8)</f>
        <v/>
      </c>
      <c r="S69" s="65"/>
    </row>
    <row r="70" customFormat="false" ht="15" hidden="false" customHeight="false" outlineLevel="0" collapsed="false">
      <c r="A70" s="63" t="n">
        <v>67</v>
      </c>
      <c r="B70" s="63" t="str">
        <f aca="false">IF(PLAYER!B70="","",PLAYER!B70)</f>
        <v/>
      </c>
      <c r="C70" s="63" t="str">
        <f aca="false">IF('RAW-TEx'!C70="","",'RAW-TEx'!C70*'SET-UP'!$C$23)</f>
        <v/>
      </c>
      <c r="D70" s="63" t="str">
        <f aca="false">IF('RAW-TEx'!D70="","",'RAW-TEx'!D70*'SET-UP'!$C$24)</f>
        <v/>
      </c>
      <c r="E70" s="63" t="str">
        <f aca="false">IF('RAW-TEx'!E70="","",'RAW-TEx'!E70*'SET-UP'!$C$25)</f>
        <v/>
      </c>
      <c r="F70" s="63" t="str">
        <f aca="false">IF(C70="","",SUM(C70:E70))</f>
        <v/>
      </c>
      <c r="G70" s="69" t="str">
        <f aca="false">IF('RAW-TEx'!F70="","",'RAW-TEx'!F70-'RAW-TEx'!G70)</f>
        <v/>
      </c>
      <c r="H70" s="69" t="str">
        <f aca="false">IF(G70="","",G70/MAX(G$4:G$203)*'SET-UP'!$C$8)</f>
        <v/>
      </c>
      <c r="I70" s="69" t="str">
        <f aca="false">IF('RAW-TEx'!H70="","",'RAW-TEx'!H70-'RAW-TEx'!I70)</f>
        <v/>
      </c>
      <c r="J70" s="69" t="str">
        <f aca="false">IF(I70="","",I70/MAX(I$4:I$203)*'SET-UP'!$C$8)</f>
        <v/>
      </c>
      <c r="K70" s="69" t="str">
        <f aca="false">IF('RAW-TEx'!J70="","",'RAW-TEx'!J70-'RAW-TEx'!K70)</f>
        <v/>
      </c>
      <c r="L70" s="69" t="str">
        <f aca="false">IF(K70="","",K70/MAX(K$4:K$203)*'SET-UP'!$C$8)</f>
        <v/>
      </c>
      <c r="M70" s="69" t="str">
        <f aca="false">IF('RAW-TEx'!L70="","",'RAW-TEx'!L70-'RAW-TEx'!M70)</f>
        <v/>
      </c>
      <c r="N70" s="69" t="str">
        <f aca="false">IF(M70="","",M70/MAX(M$4:M$203)*'SET-UP'!$C$8)</f>
        <v/>
      </c>
      <c r="O70" s="69" t="str">
        <f aca="false">IF('RAW-TEx'!N70="","",'RAW-TEx'!N70-'RAW-TEx'!O70)</f>
        <v/>
      </c>
      <c r="P70" s="69" t="str">
        <f aca="false">IF(O70="","",O70/MAX(O$4:O$203)*'SET-UP'!$C$8)</f>
        <v/>
      </c>
      <c r="Q70" s="69" t="str">
        <f aca="false">IF('RAW-TEx'!P70="","",'RAW-TEx'!P70-'RAW-TEx'!Q70)</f>
        <v/>
      </c>
      <c r="R70" s="69" t="str">
        <f aca="false">IF(Q70="","",Q70/MAX(Q$4:Q$203)*'SET-UP'!$C$8)</f>
        <v/>
      </c>
      <c r="S70" s="65"/>
    </row>
    <row r="71" customFormat="false" ht="15" hidden="false" customHeight="false" outlineLevel="0" collapsed="false">
      <c r="A71" s="63" t="n">
        <v>68</v>
      </c>
      <c r="B71" s="63" t="str">
        <f aca="false">IF(PLAYER!B71="","",PLAYER!B71)</f>
        <v/>
      </c>
      <c r="C71" s="63" t="str">
        <f aca="false">IF('RAW-TEx'!C71="","",'RAW-TEx'!C71*'SET-UP'!$C$23)</f>
        <v/>
      </c>
      <c r="D71" s="63" t="str">
        <f aca="false">IF('RAW-TEx'!D71="","",'RAW-TEx'!D71*'SET-UP'!$C$24)</f>
        <v/>
      </c>
      <c r="E71" s="63" t="str">
        <f aca="false">IF('RAW-TEx'!E71="","",'RAW-TEx'!E71*'SET-UP'!$C$25)</f>
        <v/>
      </c>
      <c r="F71" s="63" t="str">
        <f aca="false">IF(C71="","",SUM(C71:E71))</f>
        <v/>
      </c>
      <c r="G71" s="69" t="str">
        <f aca="false">IF('RAW-TEx'!F71="","",'RAW-TEx'!F71-'RAW-TEx'!G71)</f>
        <v/>
      </c>
      <c r="H71" s="69" t="str">
        <f aca="false">IF(G71="","",G71/MAX(G$4:G$203)*'SET-UP'!$C$8)</f>
        <v/>
      </c>
      <c r="I71" s="69" t="str">
        <f aca="false">IF('RAW-TEx'!H71="","",'RAW-TEx'!H71-'RAW-TEx'!I71)</f>
        <v/>
      </c>
      <c r="J71" s="69" t="str">
        <f aca="false">IF(I71="","",I71/MAX(I$4:I$203)*'SET-UP'!$C$8)</f>
        <v/>
      </c>
      <c r="K71" s="69" t="str">
        <f aca="false">IF('RAW-TEx'!J71="","",'RAW-TEx'!J71-'RAW-TEx'!K71)</f>
        <v/>
      </c>
      <c r="L71" s="69" t="str">
        <f aca="false">IF(K71="","",K71/MAX(K$4:K$203)*'SET-UP'!$C$8)</f>
        <v/>
      </c>
      <c r="M71" s="69" t="str">
        <f aca="false">IF('RAW-TEx'!L71="","",'RAW-TEx'!L71-'RAW-TEx'!M71)</f>
        <v/>
      </c>
      <c r="N71" s="69" t="str">
        <f aca="false">IF(M71="","",M71/MAX(M$4:M$203)*'SET-UP'!$C$8)</f>
        <v/>
      </c>
      <c r="O71" s="69" t="str">
        <f aca="false">IF('RAW-TEx'!N71="","",'RAW-TEx'!N71-'RAW-TEx'!O71)</f>
        <v/>
      </c>
      <c r="P71" s="69" t="str">
        <f aca="false">IF(O71="","",O71/MAX(O$4:O$203)*'SET-UP'!$C$8)</f>
        <v/>
      </c>
      <c r="Q71" s="69" t="str">
        <f aca="false">IF('RAW-TEx'!P71="","",'RAW-TEx'!P71-'RAW-TEx'!Q71)</f>
        <v/>
      </c>
      <c r="R71" s="69" t="str">
        <f aca="false">IF(Q71="","",Q71/MAX(Q$4:Q$203)*'SET-UP'!$C$8)</f>
        <v/>
      </c>
      <c r="S71" s="65"/>
    </row>
    <row r="72" customFormat="false" ht="15" hidden="false" customHeight="false" outlineLevel="0" collapsed="false">
      <c r="A72" s="63" t="n">
        <v>69</v>
      </c>
      <c r="B72" s="63" t="str">
        <f aca="false">IF(PLAYER!B72="","",PLAYER!B72)</f>
        <v/>
      </c>
      <c r="C72" s="63" t="str">
        <f aca="false">IF('RAW-TEx'!C72="","",'RAW-TEx'!C72*'SET-UP'!$C$23)</f>
        <v/>
      </c>
      <c r="D72" s="63" t="str">
        <f aca="false">IF('RAW-TEx'!D72="","",'RAW-TEx'!D72*'SET-UP'!$C$24)</f>
        <v/>
      </c>
      <c r="E72" s="63" t="str">
        <f aca="false">IF('RAW-TEx'!E72="","",'RAW-TEx'!E72*'SET-UP'!$C$25)</f>
        <v/>
      </c>
      <c r="F72" s="63" t="str">
        <f aca="false">IF(C72="","",SUM(C72:E72))</f>
        <v/>
      </c>
      <c r="G72" s="69" t="str">
        <f aca="false">IF('RAW-TEx'!F72="","",'RAW-TEx'!F72-'RAW-TEx'!G72)</f>
        <v/>
      </c>
      <c r="H72" s="69" t="str">
        <f aca="false">IF(G72="","",G72/MAX(G$4:G$203)*'SET-UP'!$C$8)</f>
        <v/>
      </c>
      <c r="I72" s="69" t="str">
        <f aca="false">IF('RAW-TEx'!H72="","",'RAW-TEx'!H72-'RAW-TEx'!I72)</f>
        <v/>
      </c>
      <c r="J72" s="69" t="str">
        <f aca="false">IF(I72="","",I72/MAX(I$4:I$203)*'SET-UP'!$C$8)</f>
        <v/>
      </c>
      <c r="K72" s="69" t="str">
        <f aca="false">IF('RAW-TEx'!J72="","",'RAW-TEx'!J72-'RAW-TEx'!K72)</f>
        <v/>
      </c>
      <c r="L72" s="69" t="str">
        <f aca="false">IF(K72="","",K72/MAX(K$4:K$203)*'SET-UP'!$C$8)</f>
        <v/>
      </c>
      <c r="M72" s="69" t="str">
        <f aca="false">IF('RAW-TEx'!L72="","",'RAW-TEx'!L72-'RAW-TEx'!M72)</f>
        <v/>
      </c>
      <c r="N72" s="69" t="str">
        <f aca="false">IF(M72="","",M72/MAX(M$4:M$203)*'SET-UP'!$C$8)</f>
        <v/>
      </c>
      <c r="O72" s="69" t="str">
        <f aca="false">IF('RAW-TEx'!N72="","",'RAW-TEx'!N72-'RAW-TEx'!O72)</f>
        <v/>
      </c>
      <c r="P72" s="69" t="str">
        <f aca="false">IF(O72="","",O72/MAX(O$4:O$203)*'SET-UP'!$C$8)</f>
        <v/>
      </c>
      <c r="Q72" s="69" t="str">
        <f aca="false">IF('RAW-TEx'!P72="","",'RAW-TEx'!P72-'RAW-TEx'!Q72)</f>
        <v/>
      </c>
      <c r="R72" s="69" t="str">
        <f aca="false">IF(Q72="","",Q72/MAX(Q$4:Q$203)*'SET-UP'!$C$8)</f>
        <v/>
      </c>
      <c r="S72" s="65"/>
    </row>
    <row r="73" customFormat="false" ht="15" hidden="false" customHeight="false" outlineLevel="0" collapsed="false">
      <c r="A73" s="63" t="n">
        <v>70</v>
      </c>
      <c r="B73" s="63" t="str">
        <f aca="false">IF(PLAYER!B73="","",PLAYER!B73)</f>
        <v/>
      </c>
      <c r="C73" s="63" t="str">
        <f aca="false">IF('RAW-TEx'!C73="","",'RAW-TEx'!C73*'SET-UP'!$C$23)</f>
        <v/>
      </c>
      <c r="D73" s="63" t="str">
        <f aca="false">IF('RAW-TEx'!D73="","",'RAW-TEx'!D73*'SET-UP'!$C$24)</f>
        <v/>
      </c>
      <c r="E73" s="63" t="str">
        <f aca="false">IF('RAW-TEx'!E73="","",'RAW-TEx'!E73*'SET-UP'!$C$25)</f>
        <v/>
      </c>
      <c r="F73" s="63" t="str">
        <f aca="false">IF(C73="","",SUM(C73:E73))</f>
        <v/>
      </c>
      <c r="G73" s="69" t="str">
        <f aca="false">IF('RAW-TEx'!F73="","",'RAW-TEx'!F73-'RAW-TEx'!G73)</f>
        <v/>
      </c>
      <c r="H73" s="69" t="str">
        <f aca="false">IF(G73="","",G73/MAX(G$4:G$203)*'SET-UP'!$C$8)</f>
        <v/>
      </c>
      <c r="I73" s="69" t="str">
        <f aca="false">IF('RAW-TEx'!H73="","",'RAW-TEx'!H73-'RAW-TEx'!I73)</f>
        <v/>
      </c>
      <c r="J73" s="69" t="str">
        <f aca="false">IF(I73="","",I73/MAX(I$4:I$203)*'SET-UP'!$C$8)</f>
        <v/>
      </c>
      <c r="K73" s="69" t="str">
        <f aca="false">IF('RAW-TEx'!J73="","",'RAW-TEx'!J73-'RAW-TEx'!K73)</f>
        <v/>
      </c>
      <c r="L73" s="69" t="str">
        <f aca="false">IF(K73="","",K73/MAX(K$4:K$203)*'SET-UP'!$C$8)</f>
        <v/>
      </c>
      <c r="M73" s="69" t="str">
        <f aca="false">IF('RAW-TEx'!L73="","",'RAW-TEx'!L73-'RAW-TEx'!M73)</f>
        <v/>
      </c>
      <c r="N73" s="69" t="str">
        <f aca="false">IF(M73="","",M73/MAX(M$4:M$203)*'SET-UP'!$C$8)</f>
        <v/>
      </c>
      <c r="O73" s="69" t="str">
        <f aca="false">IF('RAW-TEx'!N73="","",'RAW-TEx'!N73-'RAW-TEx'!O73)</f>
        <v/>
      </c>
      <c r="P73" s="69" t="str">
        <f aca="false">IF(O73="","",O73/MAX(O$4:O$203)*'SET-UP'!$C$8)</f>
        <v/>
      </c>
      <c r="Q73" s="69" t="str">
        <f aca="false">IF('RAW-TEx'!P73="","",'RAW-TEx'!P73-'RAW-TEx'!Q73)</f>
        <v/>
      </c>
      <c r="R73" s="69" t="str">
        <f aca="false">IF(Q73="","",Q73/MAX(Q$4:Q$203)*'SET-UP'!$C$8)</f>
        <v/>
      </c>
      <c r="S73" s="65"/>
    </row>
    <row r="74" customFormat="false" ht="15" hidden="false" customHeight="false" outlineLevel="0" collapsed="false">
      <c r="A74" s="63" t="n">
        <v>71</v>
      </c>
      <c r="B74" s="63" t="str">
        <f aca="false">IF(PLAYER!B74="","",PLAYER!B74)</f>
        <v/>
      </c>
      <c r="C74" s="63" t="str">
        <f aca="false">IF('RAW-TEx'!C74="","",'RAW-TEx'!C74*'SET-UP'!$C$23)</f>
        <v/>
      </c>
      <c r="D74" s="63" t="str">
        <f aca="false">IF('RAW-TEx'!D74="","",'RAW-TEx'!D74*'SET-UP'!$C$24)</f>
        <v/>
      </c>
      <c r="E74" s="63" t="str">
        <f aca="false">IF('RAW-TEx'!E74="","",'RAW-TEx'!E74*'SET-UP'!$C$25)</f>
        <v/>
      </c>
      <c r="F74" s="63" t="str">
        <f aca="false">IF(C74="","",SUM(C74:E74))</f>
        <v/>
      </c>
      <c r="G74" s="69" t="str">
        <f aca="false">IF('RAW-TEx'!F74="","",'RAW-TEx'!F74-'RAW-TEx'!G74)</f>
        <v/>
      </c>
      <c r="H74" s="69" t="str">
        <f aca="false">IF(G74="","",G74/MAX(G$4:G$203)*'SET-UP'!$C$8)</f>
        <v/>
      </c>
      <c r="I74" s="69" t="str">
        <f aca="false">IF('RAW-TEx'!H74="","",'RAW-TEx'!H74-'RAW-TEx'!I74)</f>
        <v/>
      </c>
      <c r="J74" s="69" t="str">
        <f aca="false">IF(I74="","",I74/MAX(I$4:I$203)*'SET-UP'!$C$8)</f>
        <v/>
      </c>
      <c r="K74" s="69" t="str">
        <f aca="false">IF('RAW-TEx'!J74="","",'RAW-TEx'!J74-'RAW-TEx'!K74)</f>
        <v/>
      </c>
      <c r="L74" s="69" t="str">
        <f aca="false">IF(K74="","",K74/MAX(K$4:K$203)*'SET-UP'!$C$8)</f>
        <v/>
      </c>
      <c r="M74" s="69" t="str">
        <f aca="false">IF('RAW-TEx'!L74="","",'RAW-TEx'!L74-'RAW-TEx'!M74)</f>
        <v/>
      </c>
      <c r="N74" s="69" t="str">
        <f aca="false">IF(M74="","",M74/MAX(M$4:M$203)*'SET-UP'!$C$8)</f>
        <v/>
      </c>
      <c r="O74" s="69" t="str">
        <f aca="false">IF('RAW-TEx'!N74="","",'RAW-TEx'!N74-'RAW-TEx'!O74)</f>
        <v/>
      </c>
      <c r="P74" s="69" t="str">
        <f aca="false">IF(O74="","",O74/MAX(O$4:O$203)*'SET-UP'!$C$8)</f>
        <v/>
      </c>
      <c r="Q74" s="69" t="str">
        <f aca="false">IF('RAW-TEx'!P74="","",'RAW-TEx'!P74-'RAW-TEx'!Q74)</f>
        <v/>
      </c>
      <c r="R74" s="69" t="str">
        <f aca="false">IF(Q74="","",Q74/MAX(Q$4:Q$203)*'SET-UP'!$C$8)</f>
        <v/>
      </c>
      <c r="S74" s="65"/>
    </row>
    <row r="75" customFormat="false" ht="15" hidden="false" customHeight="false" outlineLevel="0" collapsed="false">
      <c r="A75" s="63" t="n">
        <v>72</v>
      </c>
      <c r="B75" s="63" t="str">
        <f aca="false">IF(PLAYER!B75="","",PLAYER!B75)</f>
        <v/>
      </c>
      <c r="C75" s="63" t="str">
        <f aca="false">IF('RAW-TEx'!C75="","",'RAW-TEx'!C75*'SET-UP'!$C$23)</f>
        <v/>
      </c>
      <c r="D75" s="63" t="str">
        <f aca="false">IF('RAW-TEx'!D75="","",'RAW-TEx'!D75*'SET-UP'!$C$24)</f>
        <v/>
      </c>
      <c r="E75" s="63" t="str">
        <f aca="false">IF('RAW-TEx'!E75="","",'RAW-TEx'!E75*'SET-UP'!$C$25)</f>
        <v/>
      </c>
      <c r="F75" s="63" t="str">
        <f aca="false">IF(C75="","",SUM(C75:E75))</f>
        <v/>
      </c>
      <c r="G75" s="69" t="str">
        <f aca="false">IF('RAW-TEx'!F75="","",'RAW-TEx'!F75-'RAW-TEx'!G75)</f>
        <v/>
      </c>
      <c r="H75" s="69" t="str">
        <f aca="false">IF(G75="","",G75/MAX(G$4:G$203)*'SET-UP'!$C$8)</f>
        <v/>
      </c>
      <c r="I75" s="69" t="str">
        <f aca="false">IF('RAW-TEx'!H75="","",'RAW-TEx'!H75-'RAW-TEx'!I75)</f>
        <v/>
      </c>
      <c r="J75" s="69" t="str">
        <f aca="false">IF(I75="","",I75/MAX(I$4:I$203)*'SET-UP'!$C$8)</f>
        <v/>
      </c>
      <c r="K75" s="69" t="str">
        <f aca="false">IF('RAW-TEx'!J75="","",'RAW-TEx'!J75-'RAW-TEx'!K75)</f>
        <v/>
      </c>
      <c r="L75" s="69" t="str">
        <f aca="false">IF(K75="","",K75/MAX(K$4:K$203)*'SET-UP'!$C$8)</f>
        <v/>
      </c>
      <c r="M75" s="69" t="str">
        <f aca="false">IF('RAW-TEx'!L75="","",'RAW-TEx'!L75-'RAW-TEx'!M75)</f>
        <v/>
      </c>
      <c r="N75" s="69" t="str">
        <f aca="false">IF(M75="","",M75/MAX(M$4:M$203)*'SET-UP'!$C$8)</f>
        <v/>
      </c>
      <c r="O75" s="69" t="str">
        <f aca="false">IF('RAW-TEx'!N75="","",'RAW-TEx'!N75-'RAW-TEx'!O75)</f>
        <v/>
      </c>
      <c r="P75" s="69" t="str">
        <f aca="false">IF(O75="","",O75/MAX(O$4:O$203)*'SET-UP'!$C$8)</f>
        <v/>
      </c>
      <c r="Q75" s="69" t="str">
        <f aca="false">IF('RAW-TEx'!P75="","",'RAW-TEx'!P75-'RAW-TEx'!Q75)</f>
        <v/>
      </c>
      <c r="R75" s="69" t="str">
        <f aca="false">IF(Q75="","",Q75/MAX(Q$4:Q$203)*'SET-UP'!$C$8)</f>
        <v/>
      </c>
      <c r="S75" s="65"/>
    </row>
    <row r="76" customFormat="false" ht="15" hidden="false" customHeight="false" outlineLevel="0" collapsed="false">
      <c r="A76" s="63" t="n">
        <v>73</v>
      </c>
      <c r="B76" s="63" t="str">
        <f aca="false">IF(PLAYER!B76="","",PLAYER!B76)</f>
        <v/>
      </c>
      <c r="C76" s="63" t="str">
        <f aca="false">IF('RAW-TEx'!C76="","",'RAW-TEx'!C76*'SET-UP'!$C$23)</f>
        <v/>
      </c>
      <c r="D76" s="63" t="str">
        <f aca="false">IF('RAW-TEx'!D76="","",'RAW-TEx'!D76*'SET-UP'!$C$24)</f>
        <v/>
      </c>
      <c r="E76" s="63" t="str">
        <f aca="false">IF('RAW-TEx'!E76="","",'RAW-TEx'!E76*'SET-UP'!$C$25)</f>
        <v/>
      </c>
      <c r="F76" s="63" t="str">
        <f aca="false">IF(C76="","",SUM(C76:E76))</f>
        <v/>
      </c>
      <c r="G76" s="69" t="str">
        <f aca="false">IF('RAW-TEx'!F76="","",'RAW-TEx'!F76-'RAW-TEx'!G76)</f>
        <v/>
      </c>
      <c r="H76" s="69" t="str">
        <f aca="false">IF(G76="","",G76/MAX(G$4:G$203)*'SET-UP'!$C$8)</f>
        <v/>
      </c>
      <c r="I76" s="69" t="str">
        <f aca="false">IF('RAW-TEx'!H76="","",'RAW-TEx'!H76-'RAW-TEx'!I76)</f>
        <v/>
      </c>
      <c r="J76" s="69" t="str">
        <f aca="false">IF(I76="","",I76/MAX(I$4:I$203)*'SET-UP'!$C$8)</f>
        <v/>
      </c>
      <c r="K76" s="69" t="str">
        <f aca="false">IF('RAW-TEx'!J76="","",'RAW-TEx'!J76-'RAW-TEx'!K76)</f>
        <v/>
      </c>
      <c r="L76" s="69" t="str">
        <f aca="false">IF(K76="","",K76/MAX(K$4:K$203)*'SET-UP'!$C$8)</f>
        <v/>
      </c>
      <c r="M76" s="69" t="str">
        <f aca="false">IF('RAW-TEx'!L76="","",'RAW-TEx'!L76-'RAW-TEx'!M76)</f>
        <v/>
      </c>
      <c r="N76" s="69" t="str">
        <f aca="false">IF(M76="","",M76/MAX(M$4:M$203)*'SET-UP'!$C$8)</f>
        <v/>
      </c>
      <c r="O76" s="69" t="str">
        <f aca="false">IF('RAW-TEx'!N76="","",'RAW-TEx'!N76-'RAW-TEx'!O76)</f>
        <v/>
      </c>
      <c r="P76" s="69" t="str">
        <f aca="false">IF(O76="","",O76/MAX(O$4:O$203)*'SET-UP'!$C$8)</f>
        <v/>
      </c>
      <c r="Q76" s="69" t="str">
        <f aca="false">IF('RAW-TEx'!P76="","",'RAW-TEx'!P76-'RAW-TEx'!Q76)</f>
        <v/>
      </c>
      <c r="R76" s="69" t="str">
        <f aca="false">IF(Q76="","",Q76/MAX(Q$4:Q$203)*'SET-UP'!$C$8)</f>
        <v/>
      </c>
      <c r="S76" s="65"/>
    </row>
    <row r="77" customFormat="false" ht="15" hidden="false" customHeight="false" outlineLevel="0" collapsed="false">
      <c r="A77" s="63" t="n">
        <v>74</v>
      </c>
      <c r="B77" s="63" t="str">
        <f aca="false">IF(PLAYER!B77="","",PLAYER!B77)</f>
        <v/>
      </c>
      <c r="C77" s="63" t="str">
        <f aca="false">IF('RAW-TEx'!C77="","",'RAW-TEx'!C77*'SET-UP'!$C$23)</f>
        <v/>
      </c>
      <c r="D77" s="63" t="str">
        <f aca="false">IF('RAW-TEx'!D77="","",'RAW-TEx'!D77*'SET-UP'!$C$24)</f>
        <v/>
      </c>
      <c r="E77" s="63" t="str">
        <f aca="false">IF('RAW-TEx'!E77="","",'RAW-TEx'!E77*'SET-UP'!$C$25)</f>
        <v/>
      </c>
      <c r="F77" s="63" t="str">
        <f aca="false">IF(C77="","",SUM(C77:E77))</f>
        <v/>
      </c>
      <c r="G77" s="69" t="str">
        <f aca="false">IF('RAW-TEx'!F77="","",'RAW-TEx'!F77-'RAW-TEx'!G77)</f>
        <v/>
      </c>
      <c r="H77" s="69" t="str">
        <f aca="false">IF(G77="","",G77/MAX(G$4:G$203)*'SET-UP'!$C$8)</f>
        <v/>
      </c>
      <c r="I77" s="69" t="str">
        <f aca="false">IF('RAW-TEx'!H77="","",'RAW-TEx'!H77-'RAW-TEx'!I77)</f>
        <v/>
      </c>
      <c r="J77" s="69" t="str">
        <f aca="false">IF(I77="","",I77/MAX(I$4:I$203)*'SET-UP'!$C$8)</f>
        <v/>
      </c>
      <c r="K77" s="69" t="str">
        <f aca="false">IF('RAW-TEx'!J77="","",'RAW-TEx'!J77-'RAW-TEx'!K77)</f>
        <v/>
      </c>
      <c r="L77" s="69" t="str">
        <f aca="false">IF(K77="","",K77/MAX(K$4:K$203)*'SET-UP'!$C$8)</f>
        <v/>
      </c>
      <c r="M77" s="69" t="str">
        <f aca="false">IF('RAW-TEx'!L77="","",'RAW-TEx'!L77-'RAW-TEx'!M77)</f>
        <v/>
      </c>
      <c r="N77" s="69" t="str">
        <f aca="false">IF(M77="","",M77/MAX(M$4:M$203)*'SET-UP'!$C$8)</f>
        <v/>
      </c>
      <c r="O77" s="69" t="str">
        <f aca="false">IF('RAW-TEx'!N77="","",'RAW-TEx'!N77-'RAW-TEx'!O77)</f>
        <v/>
      </c>
      <c r="P77" s="69" t="str">
        <f aca="false">IF(O77="","",O77/MAX(O$4:O$203)*'SET-UP'!$C$8)</f>
        <v/>
      </c>
      <c r="Q77" s="69" t="str">
        <f aca="false">IF('RAW-TEx'!P77="","",'RAW-TEx'!P77-'RAW-TEx'!Q77)</f>
        <v/>
      </c>
      <c r="R77" s="69" t="str">
        <f aca="false">IF(Q77="","",Q77/MAX(Q$4:Q$203)*'SET-UP'!$C$8)</f>
        <v/>
      </c>
      <c r="S77" s="65"/>
    </row>
    <row r="78" customFormat="false" ht="15" hidden="false" customHeight="false" outlineLevel="0" collapsed="false">
      <c r="A78" s="63" t="n">
        <v>75</v>
      </c>
      <c r="B78" s="63" t="str">
        <f aca="false">IF(PLAYER!B78="","",PLAYER!B78)</f>
        <v/>
      </c>
      <c r="C78" s="63" t="str">
        <f aca="false">IF('RAW-TEx'!C78="","",'RAW-TEx'!C78*'SET-UP'!$C$23)</f>
        <v/>
      </c>
      <c r="D78" s="63" t="str">
        <f aca="false">IF('RAW-TEx'!D78="","",'RAW-TEx'!D78*'SET-UP'!$C$24)</f>
        <v/>
      </c>
      <c r="E78" s="63" t="str">
        <f aca="false">IF('RAW-TEx'!E78="","",'RAW-TEx'!E78*'SET-UP'!$C$25)</f>
        <v/>
      </c>
      <c r="F78" s="63" t="str">
        <f aca="false">IF(C78="","",SUM(C78:E78))</f>
        <v/>
      </c>
      <c r="G78" s="69" t="str">
        <f aca="false">IF('RAW-TEx'!F78="","",'RAW-TEx'!F78-'RAW-TEx'!G78)</f>
        <v/>
      </c>
      <c r="H78" s="69" t="str">
        <f aca="false">IF(G78="","",G78/MAX(G$4:G$203)*'SET-UP'!$C$8)</f>
        <v/>
      </c>
      <c r="I78" s="69" t="str">
        <f aca="false">IF('RAW-TEx'!H78="","",'RAW-TEx'!H78-'RAW-TEx'!I78)</f>
        <v/>
      </c>
      <c r="J78" s="69" t="str">
        <f aca="false">IF(I78="","",I78/MAX(I$4:I$203)*'SET-UP'!$C$8)</f>
        <v/>
      </c>
      <c r="K78" s="69" t="str">
        <f aca="false">IF('RAW-TEx'!J78="","",'RAW-TEx'!J78-'RAW-TEx'!K78)</f>
        <v/>
      </c>
      <c r="L78" s="69" t="str">
        <f aca="false">IF(K78="","",K78/MAX(K$4:K$203)*'SET-UP'!$C$8)</f>
        <v/>
      </c>
      <c r="M78" s="69" t="str">
        <f aca="false">IF('RAW-TEx'!L78="","",'RAW-TEx'!L78-'RAW-TEx'!M78)</f>
        <v/>
      </c>
      <c r="N78" s="69" t="str">
        <f aca="false">IF(M78="","",M78/MAX(M$4:M$203)*'SET-UP'!$C$8)</f>
        <v/>
      </c>
      <c r="O78" s="69" t="str">
        <f aca="false">IF('RAW-TEx'!N78="","",'RAW-TEx'!N78-'RAW-TEx'!O78)</f>
        <v/>
      </c>
      <c r="P78" s="69" t="str">
        <f aca="false">IF(O78="","",O78/MAX(O$4:O$203)*'SET-UP'!$C$8)</f>
        <v/>
      </c>
      <c r="Q78" s="69" t="str">
        <f aca="false">IF('RAW-TEx'!P78="","",'RAW-TEx'!P78-'RAW-TEx'!Q78)</f>
        <v/>
      </c>
      <c r="R78" s="69" t="str">
        <f aca="false">IF(Q78="","",Q78/MAX(Q$4:Q$203)*'SET-UP'!$C$8)</f>
        <v/>
      </c>
      <c r="S78" s="65"/>
    </row>
    <row r="79" customFormat="false" ht="15" hidden="false" customHeight="false" outlineLevel="0" collapsed="false">
      <c r="A79" s="63" t="n">
        <v>76</v>
      </c>
      <c r="B79" s="63" t="str">
        <f aca="false">IF(PLAYER!B79="","",PLAYER!B79)</f>
        <v/>
      </c>
      <c r="C79" s="63" t="str">
        <f aca="false">IF('RAW-TEx'!C79="","",'RAW-TEx'!C79*'SET-UP'!$C$23)</f>
        <v/>
      </c>
      <c r="D79" s="63" t="str">
        <f aca="false">IF('RAW-TEx'!D79="","",'RAW-TEx'!D79*'SET-UP'!$C$24)</f>
        <v/>
      </c>
      <c r="E79" s="63" t="str">
        <f aca="false">IF('RAW-TEx'!E79="","",'RAW-TEx'!E79*'SET-UP'!$C$25)</f>
        <v/>
      </c>
      <c r="F79" s="63" t="str">
        <f aca="false">IF(C79="","",SUM(C79:E79))</f>
        <v/>
      </c>
      <c r="G79" s="69" t="str">
        <f aca="false">IF('RAW-TEx'!F79="","",'RAW-TEx'!F79-'RAW-TEx'!G79)</f>
        <v/>
      </c>
      <c r="H79" s="69" t="str">
        <f aca="false">IF(G79="","",G79/MAX(G$4:G$203)*'SET-UP'!$C$8)</f>
        <v/>
      </c>
      <c r="I79" s="69" t="str">
        <f aca="false">IF('RAW-TEx'!H79="","",'RAW-TEx'!H79-'RAW-TEx'!I79)</f>
        <v/>
      </c>
      <c r="J79" s="69" t="str">
        <f aca="false">IF(I79="","",I79/MAX(I$4:I$203)*'SET-UP'!$C$8)</f>
        <v/>
      </c>
      <c r="K79" s="69" t="str">
        <f aca="false">IF('RAW-TEx'!J79="","",'RAW-TEx'!J79-'RAW-TEx'!K79)</f>
        <v/>
      </c>
      <c r="L79" s="69" t="str">
        <f aca="false">IF(K79="","",K79/MAX(K$4:K$203)*'SET-UP'!$C$8)</f>
        <v/>
      </c>
      <c r="M79" s="69" t="str">
        <f aca="false">IF('RAW-TEx'!L79="","",'RAW-TEx'!L79-'RAW-TEx'!M79)</f>
        <v/>
      </c>
      <c r="N79" s="69" t="str">
        <f aca="false">IF(M79="","",M79/MAX(M$4:M$203)*'SET-UP'!$C$8)</f>
        <v/>
      </c>
      <c r="O79" s="69" t="str">
        <f aca="false">IF('RAW-TEx'!N79="","",'RAW-TEx'!N79-'RAW-TEx'!O79)</f>
        <v/>
      </c>
      <c r="P79" s="69" t="str">
        <f aca="false">IF(O79="","",O79/MAX(O$4:O$203)*'SET-UP'!$C$8)</f>
        <v/>
      </c>
      <c r="Q79" s="69" t="str">
        <f aca="false">IF('RAW-TEx'!P79="","",'RAW-TEx'!P79-'RAW-TEx'!Q79)</f>
        <v/>
      </c>
      <c r="R79" s="69" t="str">
        <f aca="false">IF(Q79="","",Q79/MAX(Q$4:Q$203)*'SET-UP'!$C$8)</f>
        <v/>
      </c>
      <c r="S79" s="65"/>
    </row>
    <row r="80" customFormat="false" ht="15" hidden="false" customHeight="false" outlineLevel="0" collapsed="false">
      <c r="A80" s="63" t="n">
        <v>77</v>
      </c>
      <c r="B80" s="63" t="str">
        <f aca="false">IF(PLAYER!B80="","",PLAYER!B80)</f>
        <v/>
      </c>
      <c r="C80" s="63" t="str">
        <f aca="false">IF('RAW-TEx'!C80="","",'RAW-TEx'!C80*'SET-UP'!$C$23)</f>
        <v/>
      </c>
      <c r="D80" s="63" t="str">
        <f aca="false">IF('RAW-TEx'!D80="","",'RAW-TEx'!D80*'SET-UP'!$C$24)</f>
        <v/>
      </c>
      <c r="E80" s="63" t="str">
        <f aca="false">IF('RAW-TEx'!E80="","",'RAW-TEx'!E80*'SET-UP'!$C$25)</f>
        <v/>
      </c>
      <c r="F80" s="63" t="str">
        <f aca="false">IF(C80="","",SUM(C80:E80))</f>
        <v/>
      </c>
      <c r="G80" s="69" t="str">
        <f aca="false">IF('RAW-TEx'!F80="","",'RAW-TEx'!F80-'RAW-TEx'!G80)</f>
        <v/>
      </c>
      <c r="H80" s="69" t="str">
        <f aca="false">IF(G80="","",G80/MAX(G$4:G$203)*'SET-UP'!$C$8)</f>
        <v/>
      </c>
      <c r="I80" s="69" t="str">
        <f aca="false">IF('RAW-TEx'!H80="","",'RAW-TEx'!H80-'RAW-TEx'!I80)</f>
        <v/>
      </c>
      <c r="J80" s="69" t="str">
        <f aca="false">IF(I80="","",I80/MAX(I$4:I$203)*'SET-UP'!$C$8)</f>
        <v/>
      </c>
      <c r="K80" s="69" t="str">
        <f aca="false">IF('RAW-TEx'!J80="","",'RAW-TEx'!J80-'RAW-TEx'!K80)</f>
        <v/>
      </c>
      <c r="L80" s="69" t="str">
        <f aca="false">IF(K80="","",K80/MAX(K$4:K$203)*'SET-UP'!$C$8)</f>
        <v/>
      </c>
      <c r="M80" s="69" t="str">
        <f aca="false">IF('RAW-TEx'!L80="","",'RAW-TEx'!L80-'RAW-TEx'!M80)</f>
        <v/>
      </c>
      <c r="N80" s="69" t="str">
        <f aca="false">IF(M80="","",M80/MAX(M$4:M$203)*'SET-UP'!$C$8)</f>
        <v/>
      </c>
      <c r="O80" s="69" t="str">
        <f aca="false">IF('RAW-TEx'!N80="","",'RAW-TEx'!N80-'RAW-TEx'!O80)</f>
        <v/>
      </c>
      <c r="P80" s="69" t="str">
        <f aca="false">IF(O80="","",O80/MAX(O$4:O$203)*'SET-UP'!$C$8)</f>
        <v/>
      </c>
      <c r="Q80" s="69" t="str">
        <f aca="false">IF('RAW-TEx'!P80="","",'RAW-TEx'!P80-'RAW-TEx'!Q80)</f>
        <v/>
      </c>
      <c r="R80" s="69" t="str">
        <f aca="false">IF(Q80="","",Q80/MAX(Q$4:Q$203)*'SET-UP'!$C$8)</f>
        <v/>
      </c>
      <c r="S80" s="65"/>
    </row>
    <row r="81" customFormat="false" ht="15" hidden="false" customHeight="false" outlineLevel="0" collapsed="false">
      <c r="A81" s="63" t="n">
        <v>78</v>
      </c>
      <c r="B81" s="63" t="str">
        <f aca="false">IF(PLAYER!B81="","",PLAYER!B81)</f>
        <v/>
      </c>
      <c r="C81" s="63" t="str">
        <f aca="false">IF('RAW-TEx'!C81="","",'RAW-TEx'!C81*'SET-UP'!$C$23)</f>
        <v/>
      </c>
      <c r="D81" s="63" t="str">
        <f aca="false">IF('RAW-TEx'!D81="","",'RAW-TEx'!D81*'SET-UP'!$C$24)</f>
        <v/>
      </c>
      <c r="E81" s="63" t="str">
        <f aca="false">IF('RAW-TEx'!E81="","",'RAW-TEx'!E81*'SET-UP'!$C$25)</f>
        <v/>
      </c>
      <c r="F81" s="63" t="str">
        <f aca="false">IF(C81="","",SUM(C81:E81))</f>
        <v/>
      </c>
      <c r="G81" s="69" t="str">
        <f aca="false">IF('RAW-TEx'!F81="","",'RAW-TEx'!F81-'RAW-TEx'!G81)</f>
        <v/>
      </c>
      <c r="H81" s="69" t="str">
        <f aca="false">IF(G81="","",G81/MAX(G$4:G$203)*'SET-UP'!$C$8)</f>
        <v/>
      </c>
      <c r="I81" s="69" t="str">
        <f aca="false">IF('RAW-TEx'!H81="","",'RAW-TEx'!H81-'RAW-TEx'!I81)</f>
        <v/>
      </c>
      <c r="J81" s="69" t="str">
        <f aca="false">IF(I81="","",I81/MAX(I$4:I$203)*'SET-UP'!$C$8)</f>
        <v/>
      </c>
      <c r="K81" s="69" t="str">
        <f aca="false">IF('RAW-TEx'!J81="","",'RAW-TEx'!J81-'RAW-TEx'!K81)</f>
        <v/>
      </c>
      <c r="L81" s="69" t="str">
        <f aca="false">IF(K81="","",K81/MAX(K$4:K$203)*'SET-UP'!$C$8)</f>
        <v/>
      </c>
      <c r="M81" s="69" t="str">
        <f aca="false">IF('RAW-TEx'!L81="","",'RAW-TEx'!L81-'RAW-TEx'!M81)</f>
        <v/>
      </c>
      <c r="N81" s="69" t="str">
        <f aca="false">IF(M81="","",M81/MAX(M$4:M$203)*'SET-UP'!$C$8)</f>
        <v/>
      </c>
      <c r="O81" s="69" t="str">
        <f aca="false">IF('RAW-TEx'!N81="","",'RAW-TEx'!N81-'RAW-TEx'!O81)</f>
        <v/>
      </c>
      <c r="P81" s="69" t="str">
        <f aca="false">IF(O81="","",O81/MAX(O$4:O$203)*'SET-UP'!$C$8)</f>
        <v/>
      </c>
      <c r="Q81" s="69" t="str">
        <f aca="false">IF('RAW-TEx'!P81="","",'RAW-TEx'!P81-'RAW-TEx'!Q81)</f>
        <v/>
      </c>
      <c r="R81" s="69" t="str">
        <f aca="false">IF(Q81="","",Q81/MAX(Q$4:Q$203)*'SET-UP'!$C$8)</f>
        <v/>
      </c>
      <c r="S81" s="65"/>
    </row>
    <row r="82" customFormat="false" ht="15" hidden="false" customHeight="false" outlineLevel="0" collapsed="false">
      <c r="A82" s="63" t="n">
        <v>79</v>
      </c>
      <c r="B82" s="63" t="str">
        <f aca="false">IF(PLAYER!B82="","",PLAYER!B82)</f>
        <v/>
      </c>
      <c r="C82" s="63" t="str">
        <f aca="false">IF('RAW-TEx'!C82="","",'RAW-TEx'!C82*'SET-UP'!$C$23)</f>
        <v/>
      </c>
      <c r="D82" s="63" t="str">
        <f aca="false">IF('RAW-TEx'!D82="","",'RAW-TEx'!D82*'SET-UP'!$C$24)</f>
        <v/>
      </c>
      <c r="E82" s="63" t="str">
        <f aca="false">IF('RAW-TEx'!E82="","",'RAW-TEx'!E82*'SET-UP'!$C$25)</f>
        <v/>
      </c>
      <c r="F82" s="63" t="str">
        <f aca="false">IF(C82="","",SUM(C82:E82))</f>
        <v/>
      </c>
      <c r="G82" s="69" t="str">
        <f aca="false">IF('RAW-TEx'!F82="","",'RAW-TEx'!F82-'RAW-TEx'!G82)</f>
        <v/>
      </c>
      <c r="H82" s="69" t="str">
        <f aca="false">IF(G82="","",G82/MAX(G$4:G$203)*'SET-UP'!$C$8)</f>
        <v/>
      </c>
      <c r="I82" s="69" t="str">
        <f aca="false">IF('RAW-TEx'!H82="","",'RAW-TEx'!H82-'RAW-TEx'!I82)</f>
        <v/>
      </c>
      <c r="J82" s="69" t="str">
        <f aca="false">IF(I82="","",I82/MAX(I$4:I$203)*'SET-UP'!$C$8)</f>
        <v/>
      </c>
      <c r="K82" s="69" t="str">
        <f aca="false">IF('RAW-TEx'!J82="","",'RAW-TEx'!J82-'RAW-TEx'!K82)</f>
        <v/>
      </c>
      <c r="L82" s="69" t="str">
        <f aca="false">IF(K82="","",K82/MAX(K$4:K$203)*'SET-UP'!$C$8)</f>
        <v/>
      </c>
      <c r="M82" s="69" t="str">
        <f aca="false">IF('RAW-TEx'!L82="","",'RAW-TEx'!L82-'RAW-TEx'!M82)</f>
        <v/>
      </c>
      <c r="N82" s="69" t="str">
        <f aca="false">IF(M82="","",M82/MAX(M$4:M$203)*'SET-UP'!$C$8)</f>
        <v/>
      </c>
      <c r="O82" s="69" t="str">
        <f aca="false">IF('RAW-TEx'!N82="","",'RAW-TEx'!N82-'RAW-TEx'!O82)</f>
        <v/>
      </c>
      <c r="P82" s="69" t="str">
        <f aca="false">IF(O82="","",O82/MAX(O$4:O$203)*'SET-UP'!$C$8)</f>
        <v/>
      </c>
      <c r="Q82" s="69" t="str">
        <f aca="false">IF('RAW-TEx'!P82="","",'RAW-TEx'!P82-'RAW-TEx'!Q82)</f>
        <v/>
      </c>
      <c r="R82" s="69" t="str">
        <f aca="false">IF(Q82="","",Q82/MAX(Q$4:Q$203)*'SET-UP'!$C$8)</f>
        <v/>
      </c>
      <c r="S82" s="65"/>
    </row>
    <row r="83" customFormat="false" ht="15" hidden="false" customHeight="false" outlineLevel="0" collapsed="false">
      <c r="A83" s="63" t="n">
        <v>80</v>
      </c>
      <c r="B83" s="63" t="str">
        <f aca="false">IF(PLAYER!B83="","",PLAYER!B83)</f>
        <v/>
      </c>
      <c r="C83" s="63" t="str">
        <f aca="false">IF('RAW-TEx'!C83="","",'RAW-TEx'!C83*'SET-UP'!$C$23)</f>
        <v/>
      </c>
      <c r="D83" s="63" t="str">
        <f aca="false">IF('RAW-TEx'!D83="","",'RAW-TEx'!D83*'SET-UP'!$C$24)</f>
        <v/>
      </c>
      <c r="E83" s="63" t="str">
        <f aca="false">IF('RAW-TEx'!E83="","",'RAW-TEx'!E83*'SET-UP'!$C$25)</f>
        <v/>
      </c>
      <c r="F83" s="63" t="str">
        <f aca="false">IF(C83="","",SUM(C83:E83))</f>
        <v/>
      </c>
      <c r="G83" s="69" t="str">
        <f aca="false">IF('RAW-TEx'!F83="","",'RAW-TEx'!F83-'RAW-TEx'!G83)</f>
        <v/>
      </c>
      <c r="H83" s="69" t="str">
        <f aca="false">IF(G83="","",G83/MAX(G$4:G$203)*'SET-UP'!$C$8)</f>
        <v/>
      </c>
      <c r="I83" s="69" t="str">
        <f aca="false">IF('RAW-TEx'!H83="","",'RAW-TEx'!H83-'RAW-TEx'!I83)</f>
        <v/>
      </c>
      <c r="J83" s="69" t="str">
        <f aca="false">IF(I83="","",I83/MAX(I$4:I$203)*'SET-UP'!$C$8)</f>
        <v/>
      </c>
      <c r="K83" s="69" t="str">
        <f aca="false">IF('RAW-TEx'!J83="","",'RAW-TEx'!J83-'RAW-TEx'!K83)</f>
        <v/>
      </c>
      <c r="L83" s="69" t="str">
        <f aca="false">IF(K83="","",K83/MAX(K$4:K$203)*'SET-UP'!$C$8)</f>
        <v/>
      </c>
      <c r="M83" s="69" t="str">
        <f aca="false">IF('RAW-TEx'!L83="","",'RAW-TEx'!L83-'RAW-TEx'!M83)</f>
        <v/>
      </c>
      <c r="N83" s="69" t="str">
        <f aca="false">IF(M83="","",M83/MAX(M$4:M$203)*'SET-UP'!$C$8)</f>
        <v/>
      </c>
      <c r="O83" s="69" t="str">
        <f aca="false">IF('RAW-TEx'!N83="","",'RAW-TEx'!N83-'RAW-TEx'!O83)</f>
        <v/>
      </c>
      <c r="P83" s="69" t="str">
        <f aca="false">IF(O83="","",O83/MAX(O$4:O$203)*'SET-UP'!$C$8)</f>
        <v/>
      </c>
      <c r="Q83" s="69" t="str">
        <f aca="false">IF('RAW-TEx'!P83="","",'RAW-TEx'!P83-'RAW-TEx'!Q83)</f>
        <v/>
      </c>
      <c r="R83" s="69" t="str">
        <f aca="false">IF(Q83="","",Q83/MAX(Q$4:Q$203)*'SET-UP'!$C$8)</f>
        <v/>
      </c>
      <c r="S83" s="65"/>
    </row>
    <row r="84" customFormat="false" ht="15" hidden="false" customHeight="false" outlineLevel="0" collapsed="false">
      <c r="A84" s="63" t="n">
        <v>81</v>
      </c>
      <c r="B84" s="63" t="str">
        <f aca="false">IF(PLAYER!B84="","",PLAYER!B84)</f>
        <v/>
      </c>
      <c r="C84" s="63" t="str">
        <f aca="false">IF('RAW-TEx'!C84="","",'RAW-TEx'!C84*'SET-UP'!$C$23)</f>
        <v/>
      </c>
      <c r="D84" s="63" t="str">
        <f aca="false">IF('RAW-TEx'!D84="","",'RAW-TEx'!D84*'SET-UP'!$C$24)</f>
        <v/>
      </c>
      <c r="E84" s="63" t="str">
        <f aca="false">IF('RAW-TEx'!E84="","",'RAW-TEx'!E84*'SET-UP'!$C$25)</f>
        <v/>
      </c>
      <c r="F84" s="63" t="str">
        <f aca="false">IF(C84="","",SUM(C84:E84))</f>
        <v/>
      </c>
      <c r="G84" s="69" t="str">
        <f aca="false">IF('RAW-TEx'!F84="","",'RAW-TEx'!F84-'RAW-TEx'!G84)</f>
        <v/>
      </c>
      <c r="H84" s="69" t="str">
        <f aca="false">IF(G84="","",G84/MAX(G$4:G$203)*'SET-UP'!$C$8)</f>
        <v/>
      </c>
      <c r="I84" s="69" t="str">
        <f aca="false">IF('RAW-TEx'!H84="","",'RAW-TEx'!H84-'RAW-TEx'!I84)</f>
        <v/>
      </c>
      <c r="J84" s="69" t="str">
        <f aca="false">IF(I84="","",I84/MAX(I$4:I$203)*'SET-UP'!$C$8)</f>
        <v/>
      </c>
      <c r="K84" s="69" t="str">
        <f aca="false">IF('RAW-TEx'!J84="","",'RAW-TEx'!J84-'RAW-TEx'!K84)</f>
        <v/>
      </c>
      <c r="L84" s="69" t="str">
        <f aca="false">IF(K84="","",K84/MAX(K$4:K$203)*'SET-UP'!$C$8)</f>
        <v/>
      </c>
      <c r="M84" s="69" t="str">
        <f aca="false">IF('RAW-TEx'!L84="","",'RAW-TEx'!L84-'RAW-TEx'!M84)</f>
        <v/>
      </c>
      <c r="N84" s="69" t="str">
        <f aca="false">IF(M84="","",M84/MAX(M$4:M$203)*'SET-UP'!$C$8)</f>
        <v/>
      </c>
      <c r="O84" s="69" t="str">
        <f aca="false">IF('RAW-TEx'!N84="","",'RAW-TEx'!N84-'RAW-TEx'!O84)</f>
        <v/>
      </c>
      <c r="P84" s="69" t="str">
        <f aca="false">IF(O84="","",O84/MAX(O$4:O$203)*'SET-UP'!$C$8)</f>
        <v/>
      </c>
      <c r="Q84" s="69" t="str">
        <f aca="false">IF('RAW-TEx'!P84="","",'RAW-TEx'!P84-'RAW-TEx'!Q84)</f>
        <v/>
      </c>
      <c r="R84" s="69" t="str">
        <f aca="false">IF(Q84="","",Q84/MAX(Q$4:Q$203)*'SET-UP'!$C$8)</f>
        <v/>
      </c>
      <c r="S84" s="65"/>
    </row>
    <row r="85" customFormat="false" ht="15" hidden="false" customHeight="false" outlineLevel="0" collapsed="false">
      <c r="A85" s="63" t="n">
        <v>82</v>
      </c>
      <c r="B85" s="63" t="str">
        <f aca="false">IF(PLAYER!B85="","",PLAYER!B85)</f>
        <v/>
      </c>
      <c r="C85" s="63" t="str">
        <f aca="false">IF('RAW-TEx'!C85="","",'RAW-TEx'!C85*'SET-UP'!$C$23)</f>
        <v/>
      </c>
      <c r="D85" s="63" t="str">
        <f aca="false">IF('RAW-TEx'!D85="","",'RAW-TEx'!D85*'SET-UP'!$C$24)</f>
        <v/>
      </c>
      <c r="E85" s="63" t="str">
        <f aca="false">IF('RAW-TEx'!E85="","",'RAW-TEx'!E85*'SET-UP'!$C$25)</f>
        <v/>
      </c>
      <c r="F85" s="63" t="str">
        <f aca="false">IF(C85="","",SUM(C85:E85))</f>
        <v/>
      </c>
      <c r="G85" s="69" t="str">
        <f aca="false">IF('RAW-TEx'!F85="","",'RAW-TEx'!F85-'RAW-TEx'!G85)</f>
        <v/>
      </c>
      <c r="H85" s="69" t="str">
        <f aca="false">IF(G85="","",G85/MAX(G$4:G$203)*'SET-UP'!$C$8)</f>
        <v/>
      </c>
      <c r="I85" s="69" t="str">
        <f aca="false">IF('RAW-TEx'!H85="","",'RAW-TEx'!H85-'RAW-TEx'!I85)</f>
        <v/>
      </c>
      <c r="J85" s="69" t="str">
        <f aca="false">IF(I85="","",I85/MAX(I$4:I$203)*'SET-UP'!$C$8)</f>
        <v/>
      </c>
      <c r="K85" s="69" t="str">
        <f aca="false">IF('RAW-TEx'!J85="","",'RAW-TEx'!J85-'RAW-TEx'!K85)</f>
        <v/>
      </c>
      <c r="L85" s="69" t="str">
        <f aca="false">IF(K85="","",K85/MAX(K$4:K$203)*'SET-UP'!$C$8)</f>
        <v/>
      </c>
      <c r="M85" s="69" t="str">
        <f aca="false">IF('RAW-TEx'!L85="","",'RAW-TEx'!L85-'RAW-TEx'!M85)</f>
        <v/>
      </c>
      <c r="N85" s="69" t="str">
        <f aca="false">IF(M85="","",M85/MAX(M$4:M$203)*'SET-UP'!$C$8)</f>
        <v/>
      </c>
      <c r="O85" s="69" t="str">
        <f aca="false">IF('RAW-TEx'!N85="","",'RAW-TEx'!N85-'RAW-TEx'!O85)</f>
        <v/>
      </c>
      <c r="P85" s="69" t="str">
        <f aca="false">IF(O85="","",O85/MAX(O$4:O$203)*'SET-UP'!$C$8)</f>
        <v/>
      </c>
      <c r="Q85" s="69" t="str">
        <f aca="false">IF('RAW-TEx'!P85="","",'RAW-TEx'!P85-'RAW-TEx'!Q85)</f>
        <v/>
      </c>
      <c r="R85" s="69" t="str">
        <f aca="false">IF(Q85="","",Q85/MAX(Q$4:Q$203)*'SET-UP'!$C$8)</f>
        <v/>
      </c>
      <c r="S85" s="65"/>
    </row>
    <row r="86" customFormat="false" ht="15" hidden="false" customHeight="false" outlineLevel="0" collapsed="false">
      <c r="A86" s="63" t="n">
        <v>83</v>
      </c>
      <c r="B86" s="63" t="str">
        <f aca="false">IF(PLAYER!B86="","",PLAYER!B86)</f>
        <v/>
      </c>
      <c r="C86" s="63" t="str">
        <f aca="false">IF('RAW-TEx'!C86="","",'RAW-TEx'!C86*'SET-UP'!$C$23)</f>
        <v/>
      </c>
      <c r="D86" s="63" t="str">
        <f aca="false">IF('RAW-TEx'!D86="","",'RAW-TEx'!D86*'SET-UP'!$C$24)</f>
        <v/>
      </c>
      <c r="E86" s="63" t="str">
        <f aca="false">IF('RAW-TEx'!E86="","",'RAW-TEx'!E86*'SET-UP'!$C$25)</f>
        <v/>
      </c>
      <c r="F86" s="63" t="str">
        <f aca="false">IF(C86="","",SUM(C86:E86))</f>
        <v/>
      </c>
      <c r="G86" s="69" t="str">
        <f aca="false">IF('RAW-TEx'!F86="","",'RAW-TEx'!F86-'RAW-TEx'!G86)</f>
        <v/>
      </c>
      <c r="H86" s="69" t="str">
        <f aca="false">IF(G86="","",G86/MAX(G$4:G$203)*'SET-UP'!$C$8)</f>
        <v/>
      </c>
      <c r="I86" s="69" t="str">
        <f aca="false">IF('RAW-TEx'!H86="","",'RAW-TEx'!H86-'RAW-TEx'!I86)</f>
        <v/>
      </c>
      <c r="J86" s="69" t="str">
        <f aca="false">IF(I86="","",I86/MAX(I$4:I$203)*'SET-UP'!$C$8)</f>
        <v/>
      </c>
      <c r="K86" s="69" t="str">
        <f aca="false">IF('RAW-TEx'!J86="","",'RAW-TEx'!J86-'RAW-TEx'!K86)</f>
        <v/>
      </c>
      <c r="L86" s="69" t="str">
        <f aca="false">IF(K86="","",K86/MAX(K$4:K$203)*'SET-UP'!$C$8)</f>
        <v/>
      </c>
      <c r="M86" s="69" t="str">
        <f aca="false">IF('RAW-TEx'!L86="","",'RAW-TEx'!L86-'RAW-TEx'!M86)</f>
        <v/>
      </c>
      <c r="N86" s="69" t="str">
        <f aca="false">IF(M86="","",M86/MAX(M$4:M$203)*'SET-UP'!$C$8)</f>
        <v/>
      </c>
      <c r="O86" s="69" t="str">
        <f aca="false">IF('RAW-TEx'!N86="","",'RAW-TEx'!N86-'RAW-TEx'!O86)</f>
        <v/>
      </c>
      <c r="P86" s="69" t="str">
        <f aca="false">IF(O86="","",O86/MAX(O$4:O$203)*'SET-UP'!$C$8)</f>
        <v/>
      </c>
      <c r="Q86" s="69" t="str">
        <f aca="false">IF('RAW-TEx'!P86="","",'RAW-TEx'!P86-'RAW-TEx'!Q86)</f>
        <v/>
      </c>
      <c r="R86" s="69" t="str">
        <f aca="false">IF(Q86="","",Q86/MAX(Q$4:Q$203)*'SET-UP'!$C$8)</f>
        <v/>
      </c>
      <c r="S86" s="65"/>
    </row>
    <row r="87" customFormat="false" ht="15" hidden="false" customHeight="false" outlineLevel="0" collapsed="false">
      <c r="A87" s="63" t="n">
        <v>84</v>
      </c>
      <c r="B87" s="63" t="str">
        <f aca="false">IF(PLAYER!B87="","",PLAYER!B87)</f>
        <v/>
      </c>
      <c r="C87" s="63" t="str">
        <f aca="false">IF('RAW-TEx'!C87="","",'RAW-TEx'!C87*'SET-UP'!$C$23)</f>
        <v/>
      </c>
      <c r="D87" s="63" t="str">
        <f aca="false">IF('RAW-TEx'!D87="","",'RAW-TEx'!D87*'SET-UP'!$C$24)</f>
        <v/>
      </c>
      <c r="E87" s="63" t="str">
        <f aca="false">IF('RAW-TEx'!E87="","",'RAW-TEx'!E87*'SET-UP'!$C$25)</f>
        <v/>
      </c>
      <c r="F87" s="63" t="str">
        <f aca="false">IF(C87="","",SUM(C87:E87))</f>
        <v/>
      </c>
      <c r="G87" s="69" t="str">
        <f aca="false">IF('RAW-TEx'!F87="","",'RAW-TEx'!F87-'RAW-TEx'!G87)</f>
        <v/>
      </c>
      <c r="H87" s="69" t="str">
        <f aca="false">IF(G87="","",G87/MAX(G$4:G$203)*'SET-UP'!$C$8)</f>
        <v/>
      </c>
      <c r="I87" s="69" t="str">
        <f aca="false">IF('RAW-TEx'!H87="","",'RAW-TEx'!H87-'RAW-TEx'!I87)</f>
        <v/>
      </c>
      <c r="J87" s="69" t="str">
        <f aca="false">IF(I87="","",I87/MAX(I$4:I$203)*'SET-UP'!$C$8)</f>
        <v/>
      </c>
      <c r="K87" s="69" t="str">
        <f aca="false">IF('RAW-TEx'!J87="","",'RAW-TEx'!J87-'RAW-TEx'!K87)</f>
        <v/>
      </c>
      <c r="L87" s="69" t="str">
        <f aca="false">IF(K87="","",K87/MAX(K$4:K$203)*'SET-UP'!$C$8)</f>
        <v/>
      </c>
      <c r="M87" s="69" t="str">
        <f aca="false">IF('RAW-TEx'!L87="","",'RAW-TEx'!L87-'RAW-TEx'!M87)</f>
        <v/>
      </c>
      <c r="N87" s="69" t="str">
        <f aca="false">IF(M87="","",M87/MAX(M$4:M$203)*'SET-UP'!$C$8)</f>
        <v/>
      </c>
      <c r="O87" s="69" t="str">
        <f aca="false">IF('RAW-TEx'!N87="","",'RAW-TEx'!N87-'RAW-TEx'!O87)</f>
        <v/>
      </c>
      <c r="P87" s="69" t="str">
        <f aca="false">IF(O87="","",O87/MAX(O$4:O$203)*'SET-UP'!$C$8)</f>
        <v/>
      </c>
      <c r="Q87" s="69" t="str">
        <f aca="false">IF('RAW-TEx'!P87="","",'RAW-TEx'!P87-'RAW-TEx'!Q87)</f>
        <v/>
      </c>
      <c r="R87" s="69" t="str">
        <f aca="false">IF(Q87="","",Q87/MAX(Q$4:Q$203)*'SET-UP'!$C$8)</f>
        <v/>
      </c>
      <c r="S87" s="65"/>
    </row>
    <row r="88" customFormat="false" ht="15" hidden="false" customHeight="false" outlineLevel="0" collapsed="false">
      <c r="A88" s="63" t="n">
        <v>85</v>
      </c>
      <c r="B88" s="63" t="str">
        <f aca="false">IF(PLAYER!B88="","",PLAYER!B88)</f>
        <v/>
      </c>
      <c r="C88" s="63" t="str">
        <f aca="false">IF('RAW-TEx'!C88="","",'RAW-TEx'!C88*'SET-UP'!$C$23)</f>
        <v/>
      </c>
      <c r="D88" s="63" t="str">
        <f aca="false">IF('RAW-TEx'!D88="","",'RAW-TEx'!D88*'SET-UP'!$C$24)</f>
        <v/>
      </c>
      <c r="E88" s="63" t="str">
        <f aca="false">IF('RAW-TEx'!E88="","",'RAW-TEx'!E88*'SET-UP'!$C$25)</f>
        <v/>
      </c>
      <c r="F88" s="63" t="str">
        <f aca="false">IF(C88="","",SUM(C88:E88))</f>
        <v/>
      </c>
      <c r="G88" s="69" t="str">
        <f aca="false">IF('RAW-TEx'!F88="","",'RAW-TEx'!F88-'RAW-TEx'!G88)</f>
        <v/>
      </c>
      <c r="H88" s="69" t="str">
        <f aca="false">IF(G88="","",G88/MAX(G$4:G$203)*'SET-UP'!$C$8)</f>
        <v/>
      </c>
      <c r="I88" s="69" t="str">
        <f aca="false">IF('RAW-TEx'!H88="","",'RAW-TEx'!H88-'RAW-TEx'!I88)</f>
        <v/>
      </c>
      <c r="J88" s="69" t="str">
        <f aca="false">IF(I88="","",I88/MAX(I$4:I$203)*'SET-UP'!$C$8)</f>
        <v/>
      </c>
      <c r="K88" s="69" t="str">
        <f aca="false">IF('RAW-TEx'!J88="","",'RAW-TEx'!J88-'RAW-TEx'!K88)</f>
        <v/>
      </c>
      <c r="L88" s="69" t="str">
        <f aca="false">IF(K88="","",K88/MAX(K$4:K$203)*'SET-UP'!$C$8)</f>
        <v/>
      </c>
      <c r="M88" s="69" t="str">
        <f aca="false">IF('RAW-TEx'!L88="","",'RAW-TEx'!L88-'RAW-TEx'!M88)</f>
        <v/>
      </c>
      <c r="N88" s="69" t="str">
        <f aca="false">IF(M88="","",M88/MAX(M$4:M$203)*'SET-UP'!$C$8)</f>
        <v/>
      </c>
      <c r="O88" s="69" t="str">
        <f aca="false">IF('RAW-TEx'!N88="","",'RAW-TEx'!N88-'RAW-TEx'!O88)</f>
        <v/>
      </c>
      <c r="P88" s="69" t="str">
        <f aca="false">IF(O88="","",O88/MAX(O$4:O$203)*'SET-UP'!$C$8)</f>
        <v/>
      </c>
      <c r="Q88" s="69" t="str">
        <f aca="false">IF('RAW-TEx'!P88="","",'RAW-TEx'!P88-'RAW-TEx'!Q88)</f>
        <v/>
      </c>
      <c r="R88" s="69" t="str">
        <f aca="false">IF(Q88="","",Q88/MAX(Q$4:Q$203)*'SET-UP'!$C$8)</f>
        <v/>
      </c>
      <c r="S88" s="65"/>
    </row>
    <row r="89" customFormat="false" ht="15" hidden="false" customHeight="false" outlineLevel="0" collapsed="false">
      <c r="A89" s="63" t="n">
        <v>86</v>
      </c>
      <c r="B89" s="63" t="str">
        <f aca="false">IF(PLAYER!B89="","",PLAYER!B89)</f>
        <v/>
      </c>
      <c r="C89" s="63" t="str">
        <f aca="false">IF('RAW-TEx'!C89="","",'RAW-TEx'!C89*'SET-UP'!$C$23)</f>
        <v/>
      </c>
      <c r="D89" s="63" t="str">
        <f aca="false">IF('RAW-TEx'!D89="","",'RAW-TEx'!D89*'SET-UP'!$C$24)</f>
        <v/>
      </c>
      <c r="E89" s="63" t="str">
        <f aca="false">IF('RAW-TEx'!E89="","",'RAW-TEx'!E89*'SET-UP'!$C$25)</f>
        <v/>
      </c>
      <c r="F89" s="63" t="str">
        <f aca="false">IF(C89="","",SUM(C89:E89))</f>
        <v/>
      </c>
      <c r="G89" s="69" t="str">
        <f aca="false">IF('RAW-TEx'!F89="","",'RAW-TEx'!F89-'RAW-TEx'!G89)</f>
        <v/>
      </c>
      <c r="H89" s="69" t="str">
        <f aca="false">IF(G89="","",G89/MAX(G$4:G$203)*'SET-UP'!$C$8)</f>
        <v/>
      </c>
      <c r="I89" s="69" t="str">
        <f aca="false">IF('RAW-TEx'!H89="","",'RAW-TEx'!H89-'RAW-TEx'!I89)</f>
        <v/>
      </c>
      <c r="J89" s="69" t="str">
        <f aca="false">IF(I89="","",I89/MAX(I$4:I$203)*'SET-UP'!$C$8)</f>
        <v/>
      </c>
      <c r="K89" s="69" t="str">
        <f aca="false">IF('RAW-TEx'!J89="","",'RAW-TEx'!J89-'RAW-TEx'!K89)</f>
        <v/>
      </c>
      <c r="L89" s="69" t="str">
        <f aca="false">IF(K89="","",K89/MAX(K$4:K$203)*'SET-UP'!$C$8)</f>
        <v/>
      </c>
      <c r="M89" s="69" t="str">
        <f aca="false">IF('RAW-TEx'!L89="","",'RAW-TEx'!L89-'RAW-TEx'!M89)</f>
        <v/>
      </c>
      <c r="N89" s="69" t="str">
        <f aca="false">IF(M89="","",M89/MAX(M$4:M$203)*'SET-UP'!$C$8)</f>
        <v/>
      </c>
      <c r="O89" s="69" t="str">
        <f aca="false">IF('RAW-TEx'!N89="","",'RAW-TEx'!N89-'RAW-TEx'!O89)</f>
        <v/>
      </c>
      <c r="P89" s="69" t="str">
        <f aca="false">IF(O89="","",O89/MAX(O$4:O$203)*'SET-UP'!$C$8)</f>
        <v/>
      </c>
      <c r="Q89" s="69" t="str">
        <f aca="false">IF('RAW-TEx'!P89="","",'RAW-TEx'!P89-'RAW-TEx'!Q89)</f>
        <v/>
      </c>
      <c r="R89" s="69" t="str">
        <f aca="false">IF(Q89="","",Q89/MAX(Q$4:Q$203)*'SET-UP'!$C$8)</f>
        <v/>
      </c>
      <c r="S89" s="65"/>
    </row>
    <row r="90" customFormat="false" ht="15" hidden="false" customHeight="false" outlineLevel="0" collapsed="false">
      <c r="A90" s="63" t="n">
        <v>87</v>
      </c>
      <c r="B90" s="63" t="str">
        <f aca="false">IF(PLAYER!B90="","",PLAYER!B90)</f>
        <v/>
      </c>
      <c r="C90" s="63" t="str">
        <f aca="false">IF('RAW-TEx'!C90="","",'RAW-TEx'!C90*'SET-UP'!$C$23)</f>
        <v/>
      </c>
      <c r="D90" s="63" t="str">
        <f aca="false">IF('RAW-TEx'!D90="","",'RAW-TEx'!D90*'SET-UP'!$C$24)</f>
        <v/>
      </c>
      <c r="E90" s="63" t="str">
        <f aca="false">IF('RAW-TEx'!E90="","",'RAW-TEx'!E90*'SET-UP'!$C$25)</f>
        <v/>
      </c>
      <c r="F90" s="63" t="str">
        <f aca="false">IF(C90="","",SUM(C90:E90))</f>
        <v/>
      </c>
      <c r="G90" s="69" t="str">
        <f aca="false">IF('RAW-TEx'!F90="","",'RAW-TEx'!F90-'RAW-TEx'!G90)</f>
        <v/>
      </c>
      <c r="H90" s="69" t="str">
        <f aca="false">IF(G90="","",G90/MAX(G$4:G$203)*'SET-UP'!$C$8)</f>
        <v/>
      </c>
      <c r="I90" s="69" t="str">
        <f aca="false">IF('RAW-TEx'!H90="","",'RAW-TEx'!H90-'RAW-TEx'!I90)</f>
        <v/>
      </c>
      <c r="J90" s="69" t="str">
        <f aca="false">IF(I90="","",I90/MAX(I$4:I$203)*'SET-UP'!$C$8)</f>
        <v/>
      </c>
      <c r="K90" s="69" t="str">
        <f aca="false">IF('RAW-TEx'!J90="","",'RAW-TEx'!J90-'RAW-TEx'!K90)</f>
        <v/>
      </c>
      <c r="L90" s="69" t="str">
        <f aca="false">IF(K90="","",K90/MAX(K$4:K$203)*'SET-UP'!$C$8)</f>
        <v/>
      </c>
      <c r="M90" s="69" t="str">
        <f aca="false">IF('RAW-TEx'!L90="","",'RAW-TEx'!L90-'RAW-TEx'!M90)</f>
        <v/>
      </c>
      <c r="N90" s="69" t="str">
        <f aca="false">IF(M90="","",M90/MAX(M$4:M$203)*'SET-UP'!$C$8)</f>
        <v/>
      </c>
      <c r="O90" s="69" t="str">
        <f aca="false">IF('RAW-TEx'!N90="","",'RAW-TEx'!N90-'RAW-TEx'!O90)</f>
        <v/>
      </c>
      <c r="P90" s="69" t="str">
        <f aca="false">IF(O90="","",O90/MAX(O$4:O$203)*'SET-UP'!$C$8)</f>
        <v/>
      </c>
      <c r="Q90" s="69" t="str">
        <f aca="false">IF('RAW-TEx'!P90="","",'RAW-TEx'!P90-'RAW-TEx'!Q90)</f>
        <v/>
      </c>
      <c r="R90" s="69" t="str">
        <f aca="false">IF(Q90="","",Q90/MAX(Q$4:Q$203)*'SET-UP'!$C$8)</f>
        <v/>
      </c>
      <c r="S90" s="65"/>
    </row>
    <row r="91" customFormat="false" ht="15" hidden="false" customHeight="false" outlineLevel="0" collapsed="false">
      <c r="A91" s="63" t="n">
        <v>88</v>
      </c>
      <c r="B91" s="63" t="str">
        <f aca="false">IF(PLAYER!B91="","",PLAYER!B91)</f>
        <v/>
      </c>
      <c r="C91" s="63" t="str">
        <f aca="false">IF('RAW-TEx'!C91="","",'RAW-TEx'!C91*'SET-UP'!$C$23)</f>
        <v/>
      </c>
      <c r="D91" s="63" t="str">
        <f aca="false">IF('RAW-TEx'!D91="","",'RAW-TEx'!D91*'SET-UP'!$C$24)</f>
        <v/>
      </c>
      <c r="E91" s="63" t="str">
        <f aca="false">IF('RAW-TEx'!E91="","",'RAW-TEx'!E91*'SET-UP'!$C$25)</f>
        <v/>
      </c>
      <c r="F91" s="63" t="str">
        <f aca="false">IF(C91="","",SUM(C91:E91))</f>
        <v/>
      </c>
      <c r="G91" s="69" t="str">
        <f aca="false">IF('RAW-TEx'!F91="","",'RAW-TEx'!F91-'RAW-TEx'!G91)</f>
        <v/>
      </c>
      <c r="H91" s="69" t="str">
        <f aca="false">IF(G91="","",G91/MAX(G$4:G$203)*'SET-UP'!$C$8)</f>
        <v/>
      </c>
      <c r="I91" s="69" t="str">
        <f aca="false">IF('RAW-TEx'!H91="","",'RAW-TEx'!H91-'RAW-TEx'!I91)</f>
        <v/>
      </c>
      <c r="J91" s="69" t="str">
        <f aca="false">IF(I91="","",I91/MAX(I$4:I$203)*'SET-UP'!$C$8)</f>
        <v/>
      </c>
      <c r="K91" s="69" t="str">
        <f aca="false">IF('RAW-TEx'!J91="","",'RAW-TEx'!J91-'RAW-TEx'!K91)</f>
        <v/>
      </c>
      <c r="L91" s="69" t="str">
        <f aca="false">IF(K91="","",K91/MAX(K$4:K$203)*'SET-UP'!$C$8)</f>
        <v/>
      </c>
      <c r="M91" s="69" t="str">
        <f aca="false">IF('RAW-TEx'!L91="","",'RAW-TEx'!L91-'RAW-TEx'!M91)</f>
        <v/>
      </c>
      <c r="N91" s="69" t="str">
        <f aca="false">IF(M91="","",M91/MAX(M$4:M$203)*'SET-UP'!$C$8)</f>
        <v/>
      </c>
      <c r="O91" s="69" t="str">
        <f aca="false">IF('RAW-TEx'!N91="","",'RAW-TEx'!N91-'RAW-TEx'!O91)</f>
        <v/>
      </c>
      <c r="P91" s="69" t="str">
        <f aca="false">IF(O91="","",O91/MAX(O$4:O$203)*'SET-UP'!$C$8)</f>
        <v/>
      </c>
      <c r="Q91" s="69" t="str">
        <f aca="false">IF('RAW-TEx'!P91="","",'RAW-TEx'!P91-'RAW-TEx'!Q91)</f>
        <v/>
      </c>
      <c r="R91" s="69" t="str">
        <f aca="false">IF(Q91="","",Q91/MAX(Q$4:Q$203)*'SET-UP'!$C$8)</f>
        <v/>
      </c>
      <c r="S91" s="65"/>
    </row>
    <row r="92" customFormat="false" ht="15" hidden="false" customHeight="false" outlineLevel="0" collapsed="false">
      <c r="A92" s="63" t="n">
        <v>89</v>
      </c>
      <c r="B92" s="63" t="str">
        <f aca="false">IF(PLAYER!B92="","",PLAYER!B92)</f>
        <v/>
      </c>
      <c r="C92" s="63" t="str">
        <f aca="false">IF('RAW-TEx'!C92="","",'RAW-TEx'!C92*'SET-UP'!$C$23)</f>
        <v/>
      </c>
      <c r="D92" s="63" t="str">
        <f aca="false">IF('RAW-TEx'!D92="","",'RAW-TEx'!D92*'SET-UP'!$C$24)</f>
        <v/>
      </c>
      <c r="E92" s="63" t="str">
        <f aca="false">IF('RAW-TEx'!E92="","",'RAW-TEx'!E92*'SET-UP'!$C$25)</f>
        <v/>
      </c>
      <c r="F92" s="63" t="str">
        <f aca="false">IF(C92="","",SUM(C92:E92))</f>
        <v/>
      </c>
      <c r="G92" s="69" t="str">
        <f aca="false">IF('RAW-TEx'!F92="","",'RAW-TEx'!F92-'RAW-TEx'!G92)</f>
        <v/>
      </c>
      <c r="H92" s="69" t="str">
        <f aca="false">IF(G92="","",G92/MAX(G$4:G$203)*'SET-UP'!$C$8)</f>
        <v/>
      </c>
      <c r="I92" s="69" t="str">
        <f aca="false">IF('RAW-TEx'!H92="","",'RAW-TEx'!H92-'RAW-TEx'!I92)</f>
        <v/>
      </c>
      <c r="J92" s="69" t="str">
        <f aca="false">IF(I92="","",I92/MAX(I$4:I$203)*'SET-UP'!$C$8)</f>
        <v/>
      </c>
      <c r="K92" s="69" t="str">
        <f aca="false">IF('RAW-TEx'!J92="","",'RAW-TEx'!J92-'RAW-TEx'!K92)</f>
        <v/>
      </c>
      <c r="L92" s="69" t="str">
        <f aca="false">IF(K92="","",K92/MAX(K$4:K$203)*'SET-UP'!$C$8)</f>
        <v/>
      </c>
      <c r="M92" s="69" t="str">
        <f aca="false">IF('RAW-TEx'!L92="","",'RAW-TEx'!L92-'RAW-TEx'!M92)</f>
        <v/>
      </c>
      <c r="N92" s="69" t="str">
        <f aca="false">IF(M92="","",M92/MAX(M$4:M$203)*'SET-UP'!$C$8)</f>
        <v/>
      </c>
      <c r="O92" s="69" t="str">
        <f aca="false">IF('RAW-TEx'!N92="","",'RAW-TEx'!N92-'RAW-TEx'!O92)</f>
        <v/>
      </c>
      <c r="P92" s="69" t="str">
        <f aca="false">IF(O92="","",O92/MAX(O$4:O$203)*'SET-UP'!$C$8)</f>
        <v/>
      </c>
      <c r="Q92" s="69" t="str">
        <f aca="false">IF('RAW-TEx'!P92="","",'RAW-TEx'!P92-'RAW-TEx'!Q92)</f>
        <v/>
      </c>
      <c r="R92" s="69" t="str">
        <f aca="false">IF(Q92="","",Q92/MAX(Q$4:Q$203)*'SET-UP'!$C$8)</f>
        <v/>
      </c>
      <c r="S92" s="65"/>
    </row>
    <row r="93" customFormat="false" ht="15" hidden="false" customHeight="false" outlineLevel="0" collapsed="false">
      <c r="A93" s="63" t="n">
        <v>90</v>
      </c>
      <c r="B93" s="63" t="str">
        <f aca="false">IF(PLAYER!B93="","",PLAYER!B93)</f>
        <v/>
      </c>
      <c r="C93" s="63" t="str">
        <f aca="false">IF('RAW-TEx'!C93="","",'RAW-TEx'!C93*'SET-UP'!$C$23)</f>
        <v/>
      </c>
      <c r="D93" s="63" t="str">
        <f aca="false">IF('RAW-TEx'!D93="","",'RAW-TEx'!D93*'SET-UP'!$C$24)</f>
        <v/>
      </c>
      <c r="E93" s="63" t="str">
        <f aca="false">IF('RAW-TEx'!E93="","",'RAW-TEx'!E93*'SET-UP'!$C$25)</f>
        <v/>
      </c>
      <c r="F93" s="63" t="str">
        <f aca="false">IF(C93="","",SUM(C93:E93))</f>
        <v/>
      </c>
      <c r="G93" s="69" t="str">
        <f aca="false">IF('RAW-TEx'!F93="","",'RAW-TEx'!F93-'RAW-TEx'!G93)</f>
        <v/>
      </c>
      <c r="H93" s="69" t="str">
        <f aca="false">IF(G93="","",G93/MAX(G$4:G$203)*'SET-UP'!$C$8)</f>
        <v/>
      </c>
      <c r="I93" s="69" t="str">
        <f aca="false">IF('RAW-TEx'!H93="","",'RAW-TEx'!H93-'RAW-TEx'!I93)</f>
        <v/>
      </c>
      <c r="J93" s="69" t="str">
        <f aca="false">IF(I93="","",I93/MAX(I$4:I$203)*'SET-UP'!$C$8)</f>
        <v/>
      </c>
      <c r="K93" s="69" t="str">
        <f aca="false">IF('RAW-TEx'!J93="","",'RAW-TEx'!J93-'RAW-TEx'!K93)</f>
        <v/>
      </c>
      <c r="L93" s="69" t="str">
        <f aca="false">IF(K93="","",K93/MAX(K$4:K$203)*'SET-UP'!$C$8)</f>
        <v/>
      </c>
      <c r="M93" s="69" t="str">
        <f aca="false">IF('RAW-TEx'!L93="","",'RAW-TEx'!L93-'RAW-TEx'!M93)</f>
        <v/>
      </c>
      <c r="N93" s="69" t="str">
        <f aca="false">IF(M93="","",M93/MAX(M$4:M$203)*'SET-UP'!$C$8)</f>
        <v/>
      </c>
      <c r="O93" s="69" t="str">
        <f aca="false">IF('RAW-TEx'!N93="","",'RAW-TEx'!N93-'RAW-TEx'!O93)</f>
        <v/>
      </c>
      <c r="P93" s="69" t="str">
        <f aca="false">IF(O93="","",O93/MAX(O$4:O$203)*'SET-UP'!$C$8)</f>
        <v/>
      </c>
      <c r="Q93" s="69" t="str">
        <f aca="false">IF('RAW-TEx'!P93="","",'RAW-TEx'!P93-'RAW-TEx'!Q93)</f>
        <v/>
      </c>
      <c r="R93" s="69" t="str">
        <f aca="false">IF(Q93="","",Q93/MAX(Q$4:Q$203)*'SET-UP'!$C$8)</f>
        <v/>
      </c>
      <c r="S93" s="65"/>
    </row>
    <row r="94" customFormat="false" ht="15" hidden="false" customHeight="false" outlineLevel="0" collapsed="false">
      <c r="A94" s="63" t="n">
        <v>91</v>
      </c>
      <c r="B94" s="63" t="str">
        <f aca="false">IF(PLAYER!B94="","",PLAYER!B94)</f>
        <v/>
      </c>
      <c r="C94" s="63" t="str">
        <f aca="false">IF('RAW-TEx'!C94="","",'RAW-TEx'!C94*'SET-UP'!$C$23)</f>
        <v/>
      </c>
      <c r="D94" s="63" t="str">
        <f aca="false">IF('RAW-TEx'!D94="","",'RAW-TEx'!D94*'SET-UP'!$C$24)</f>
        <v/>
      </c>
      <c r="E94" s="63" t="str">
        <f aca="false">IF('RAW-TEx'!E94="","",'RAW-TEx'!E94*'SET-UP'!$C$25)</f>
        <v/>
      </c>
      <c r="F94" s="63" t="str">
        <f aca="false">IF(C94="","",SUM(C94:E94))</f>
        <v/>
      </c>
      <c r="G94" s="69" t="str">
        <f aca="false">IF('RAW-TEx'!F94="","",'RAW-TEx'!F94-'RAW-TEx'!G94)</f>
        <v/>
      </c>
      <c r="H94" s="69" t="str">
        <f aca="false">IF(G94="","",G94/MAX(G$4:G$203)*'SET-UP'!$C$8)</f>
        <v/>
      </c>
      <c r="I94" s="69" t="str">
        <f aca="false">IF('RAW-TEx'!H94="","",'RAW-TEx'!H94-'RAW-TEx'!I94)</f>
        <v/>
      </c>
      <c r="J94" s="69" t="str">
        <f aca="false">IF(I94="","",I94/MAX(I$4:I$203)*'SET-UP'!$C$8)</f>
        <v/>
      </c>
      <c r="K94" s="69" t="str">
        <f aca="false">IF('RAW-TEx'!J94="","",'RAW-TEx'!J94-'RAW-TEx'!K94)</f>
        <v/>
      </c>
      <c r="L94" s="69" t="str">
        <f aca="false">IF(K94="","",K94/MAX(K$4:K$203)*'SET-UP'!$C$8)</f>
        <v/>
      </c>
      <c r="M94" s="69" t="str">
        <f aca="false">IF('RAW-TEx'!L94="","",'RAW-TEx'!L94-'RAW-TEx'!M94)</f>
        <v/>
      </c>
      <c r="N94" s="69" t="str">
        <f aca="false">IF(M94="","",M94/MAX(M$4:M$203)*'SET-UP'!$C$8)</f>
        <v/>
      </c>
      <c r="O94" s="69" t="str">
        <f aca="false">IF('RAW-TEx'!N94="","",'RAW-TEx'!N94-'RAW-TEx'!O94)</f>
        <v/>
      </c>
      <c r="P94" s="69" t="str">
        <f aca="false">IF(O94="","",O94/MAX(O$4:O$203)*'SET-UP'!$C$8)</f>
        <v/>
      </c>
      <c r="Q94" s="69" t="str">
        <f aca="false">IF('RAW-TEx'!P94="","",'RAW-TEx'!P94-'RAW-TEx'!Q94)</f>
        <v/>
      </c>
      <c r="R94" s="69" t="str">
        <f aca="false">IF(Q94="","",Q94/MAX(Q$4:Q$203)*'SET-UP'!$C$8)</f>
        <v/>
      </c>
      <c r="S94" s="65"/>
    </row>
    <row r="95" customFormat="false" ht="15" hidden="false" customHeight="false" outlineLevel="0" collapsed="false">
      <c r="A95" s="63" t="n">
        <v>92</v>
      </c>
      <c r="B95" s="63" t="str">
        <f aca="false">IF(PLAYER!B95="","",PLAYER!B95)</f>
        <v/>
      </c>
      <c r="C95" s="63" t="str">
        <f aca="false">IF('RAW-TEx'!C95="","",'RAW-TEx'!C95*'SET-UP'!$C$23)</f>
        <v/>
      </c>
      <c r="D95" s="63" t="str">
        <f aca="false">IF('RAW-TEx'!D95="","",'RAW-TEx'!D95*'SET-UP'!$C$24)</f>
        <v/>
      </c>
      <c r="E95" s="63" t="str">
        <f aca="false">IF('RAW-TEx'!E95="","",'RAW-TEx'!E95*'SET-UP'!$C$25)</f>
        <v/>
      </c>
      <c r="F95" s="63" t="str">
        <f aca="false">IF(C95="","",SUM(C95:E95))</f>
        <v/>
      </c>
      <c r="G95" s="69" t="str">
        <f aca="false">IF('RAW-TEx'!F95="","",'RAW-TEx'!F95-'RAW-TEx'!G95)</f>
        <v/>
      </c>
      <c r="H95" s="69" t="str">
        <f aca="false">IF(G95="","",G95/MAX(G$4:G$203)*'SET-UP'!$C$8)</f>
        <v/>
      </c>
      <c r="I95" s="69" t="str">
        <f aca="false">IF('RAW-TEx'!H95="","",'RAW-TEx'!H95-'RAW-TEx'!I95)</f>
        <v/>
      </c>
      <c r="J95" s="69" t="str">
        <f aca="false">IF(I95="","",I95/MAX(I$4:I$203)*'SET-UP'!$C$8)</f>
        <v/>
      </c>
      <c r="K95" s="69" t="str">
        <f aca="false">IF('RAW-TEx'!J95="","",'RAW-TEx'!J95-'RAW-TEx'!K95)</f>
        <v/>
      </c>
      <c r="L95" s="69" t="str">
        <f aca="false">IF(K95="","",K95/MAX(K$4:K$203)*'SET-UP'!$C$8)</f>
        <v/>
      </c>
      <c r="M95" s="69" t="str">
        <f aca="false">IF('RAW-TEx'!L95="","",'RAW-TEx'!L95-'RAW-TEx'!M95)</f>
        <v/>
      </c>
      <c r="N95" s="69" t="str">
        <f aca="false">IF(M95="","",M95/MAX(M$4:M$203)*'SET-UP'!$C$8)</f>
        <v/>
      </c>
      <c r="O95" s="69" t="str">
        <f aca="false">IF('RAW-TEx'!N95="","",'RAW-TEx'!N95-'RAW-TEx'!O95)</f>
        <v/>
      </c>
      <c r="P95" s="69" t="str">
        <f aca="false">IF(O95="","",O95/MAX(O$4:O$203)*'SET-UP'!$C$8)</f>
        <v/>
      </c>
      <c r="Q95" s="69" t="str">
        <f aca="false">IF('RAW-TEx'!P95="","",'RAW-TEx'!P95-'RAW-TEx'!Q95)</f>
        <v/>
      </c>
      <c r="R95" s="69" t="str">
        <f aca="false">IF(Q95="","",Q95/MAX(Q$4:Q$203)*'SET-UP'!$C$8)</f>
        <v/>
      </c>
      <c r="S95" s="65"/>
    </row>
    <row r="96" customFormat="false" ht="15" hidden="false" customHeight="false" outlineLevel="0" collapsed="false">
      <c r="A96" s="63" t="n">
        <v>93</v>
      </c>
      <c r="B96" s="63" t="str">
        <f aca="false">IF(PLAYER!B96="","",PLAYER!B96)</f>
        <v/>
      </c>
      <c r="C96" s="63" t="str">
        <f aca="false">IF('RAW-TEx'!C96="","",'RAW-TEx'!C96*'SET-UP'!$C$23)</f>
        <v/>
      </c>
      <c r="D96" s="63" t="str">
        <f aca="false">IF('RAW-TEx'!D96="","",'RAW-TEx'!D96*'SET-UP'!$C$24)</f>
        <v/>
      </c>
      <c r="E96" s="63" t="str">
        <f aca="false">IF('RAW-TEx'!E96="","",'RAW-TEx'!E96*'SET-UP'!$C$25)</f>
        <v/>
      </c>
      <c r="F96" s="63" t="str">
        <f aca="false">IF(C96="","",SUM(C96:E96))</f>
        <v/>
      </c>
      <c r="G96" s="69" t="str">
        <f aca="false">IF('RAW-TEx'!F96="","",'RAW-TEx'!F96-'RAW-TEx'!G96)</f>
        <v/>
      </c>
      <c r="H96" s="69" t="str">
        <f aca="false">IF(G96="","",G96/MAX(G$4:G$203)*'SET-UP'!$C$8)</f>
        <v/>
      </c>
      <c r="I96" s="69" t="str">
        <f aca="false">IF('RAW-TEx'!H96="","",'RAW-TEx'!H96-'RAW-TEx'!I96)</f>
        <v/>
      </c>
      <c r="J96" s="69" t="str">
        <f aca="false">IF(I96="","",I96/MAX(I$4:I$203)*'SET-UP'!$C$8)</f>
        <v/>
      </c>
      <c r="K96" s="69" t="str">
        <f aca="false">IF('RAW-TEx'!J96="","",'RAW-TEx'!J96-'RAW-TEx'!K96)</f>
        <v/>
      </c>
      <c r="L96" s="69" t="str">
        <f aca="false">IF(K96="","",K96/MAX(K$4:K$203)*'SET-UP'!$C$8)</f>
        <v/>
      </c>
      <c r="M96" s="69" t="str">
        <f aca="false">IF('RAW-TEx'!L96="","",'RAW-TEx'!L96-'RAW-TEx'!M96)</f>
        <v/>
      </c>
      <c r="N96" s="69" t="str">
        <f aca="false">IF(M96="","",M96/MAX(M$4:M$203)*'SET-UP'!$C$8)</f>
        <v/>
      </c>
      <c r="O96" s="69" t="str">
        <f aca="false">IF('RAW-TEx'!N96="","",'RAW-TEx'!N96-'RAW-TEx'!O96)</f>
        <v/>
      </c>
      <c r="P96" s="69" t="str">
        <f aca="false">IF(O96="","",O96/MAX(O$4:O$203)*'SET-UP'!$C$8)</f>
        <v/>
      </c>
      <c r="Q96" s="69" t="str">
        <f aca="false">IF('RAW-TEx'!P96="","",'RAW-TEx'!P96-'RAW-TEx'!Q96)</f>
        <v/>
      </c>
      <c r="R96" s="69" t="str">
        <f aca="false">IF(Q96="","",Q96/MAX(Q$4:Q$203)*'SET-UP'!$C$8)</f>
        <v/>
      </c>
      <c r="S96" s="65"/>
    </row>
    <row r="97" customFormat="false" ht="15" hidden="false" customHeight="false" outlineLevel="0" collapsed="false">
      <c r="A97" s="63" t="n">
        <v>94</v>
      </c>
      <c r="B97" s="63" t="str">
        <f aca="false">IF(PLAYER!B97="","",PLAYER!B97)</f>
        <v/>
      </c>
      <c r="C97" s="63" t="str">
        <f aca="false">IF('RAW-TEx'!C97="","",'RAW-TEx'!C97*'SET-UP'!$C$23)</f>
        <v/>
      </c>
      <c r="D97" s="63" t="str">
        <f aca="false">IF('RAW-TEx'!D97="","",'RAW-TEx'!D97*'SET-UP'!$C$24)</f>
        <v/>
      </c>
      <c r="E97" s="63" t="str">
        <f aca="false">IF('RAW-TEx'!E97="","",'RAW-TEx'!E97*'SET-UP'!$C$25)</f>
        <v/>
      </c>
      <c r="F97" s="63" t="str">
        <f aca="false">IF(C97="","",SUM(C97:E97))</f>
        <v/>
      </c>
      <c r="G97" s="69" t="str">
        <f aca="false">IF('RAW-TEx'!F97="","",'RAW-TEx'!F97-'RAW-TEx'!G97)</f>
        <v/>
      </c>
      <c r="H97" s="69" t="str">
        <f aca="false">IF(G97="","",G97/MAX(G$4:G$203)*'SET-UP'!$C$8)</f>
        <v/>
      </c>
      <c r="I97" s="69" t="str">
        <f aca="false">IF('RAW-TEx'!H97="","",'RAW-TEx'!H97-'RAW-TEx'!I97)</f>
        <v/>
      </c>
      <c r="J97" s="69" t="str">
        <f aca="false">IF(I97="","",I97/MAX(I$4:I$203)*'SET-UP'!$C$8)</f>
        <v/>
      </c>
      <c r="K97" s="69" t="str">
        <f aca="false">IF('RAW-TEx'!J97="","",'RAW-TEx'!J97-'RAW-TEx'!K97)</f>
        <v/>
      </c>
      <c r="L97" s="69" t="str">
        <f aca="false">IF(K97="","",K97/MAX(K$4:K$203)*'SET-UP'!$C$8)</f>
        <v/>
      </c>
      <c r="M97" s="69" t="str">
        <f aca="false">IF('RAW-TEx'!L97="","",'RAW-TEx'!L97-'RAW-TEx'!M97)</f>
        <v/>
      </c>
      <c r="N97" s="69" t="str">
        <f aca="false">IF(M97="","",M97/MAX(M$4:M$203)*'SET-UP'!$C$8)</f>
        <v/>
      </c>
      <c r="O97" s="69" t="str">
        <f aca="false">IF('RAW-TEx'!N97="","",'RAW-TEx'!N97-'RAW-TEx'!O97)</f>
        <v/>
      </c>
      <c r="P97" s="69" t="str">
        <f aca="false">IF(O97="","",O97/MAX(O$4:O$203)*'SET-UP'!$C$8)</f>
        <v/>
      </c>
      <c r="Q97" s="69" t="str">
        <f aca="false">IF('RAW-TEx'!P97="","",'RAW-TEx'!P97-'RAW-TEx'!Q97)</f>
        <v/>
      </c>
      <c r="R97" s="69" t="str">
        <f aca="false">IF(Q97="","",Q97/MAX(Q$4:Q$203)*'SET-UP'!$C$8)</f>
        <v/>
      </c>
      <c r="S97" s="65"/>
    </row>
    <row r="98" customFormat="false" ht="15" hidden="false" customHeight="false" outlineLevel="0" collapsed="false">
      <c r="A98" s="63" t="n">
        <v>95</v>
      </c>
      <c r="B98" s="63" t="str">
        <f aca="false">IF(PLAYER!B98="","",PLAYER!B98)</f>
        <v/>
      </c>
      <c r="C98" s="63" t="str">
        <f aca="false">IF('RAW-TEx'!C98="","",'RAW-TEx'!C98*'SET-UP'!$C$23)</f>
        <v/>
      </c>
      <c r="D98" s="63" t="str">
        <f aca="false">IF('RAW-TEx'!D98="","",'RAW-TEx'!D98*'SET-UP'!$C$24)</f>
        <v/>
      </c>
      <c r="E98" s="63" t="str">
        <f aca="false">IF('RAW-TEx'!E98="","",'RAW-TEx'!E98*'SET-UP'!$C$25)</f>
        <v/>
      </c>
      <c r="F98" s="63" t="str">
        <f aca="false">IF(C98="","",SUM(C98:E98))</f>
        <v/>
      </c>
      <c r="G98" s="69" t="str">
        <f aca="false">IF('RAW-TEx'!F98="","",'RAW-TEx'!F98-'RAW-TEx'!G98)</f>
        <v/>
      </c>
      <c r="H98" s="69" t="str">
        <f aca="false">IF(G98="","",G98/MAX(G$4:G$203)*'SET-UP'!$C$8)</f>
        <v/>
      </c>
      <c r="I98" s="69" t="str">
        <f aca="false">IF('RAW-TEx'!H98="","",'RAW-TEx'!H98-'RAW-TEx'!I98)</f>
        <v/>
      </c>
      <c r="J98" s="69" t="str">
        <f aca="false">IF(I98="","",I98/MAX(I$4:I$203)*'SET-UP'!$C$8)</f>
        <v/>
      </c>
      <c r="K98" s="69" t="str">
        <f aca="false">IF('RAW-TEx'!J98="","",'RAW-TEx'!J98-'RAW-TEx'!K98)</f>
        <v/>
      </c>
      <c r="L98" s="69" t="str">
        <f aca="false">IF(K98="","",K98/MAX(K$4:K$203)*'SET-UP'!$C$8)</f>
        <v/>
      </c>
      <c r="M98" s="69" t="str">
        <f aca="false">IF('RAW-TEx'!L98="","",'RAW-TEx'!L98-'RAW-TEx'!M98)</f>
        <v/>
      </c>
      <c r="N98" s="69" t="str">
        <f aca="false">IF(M98="","",M98/MAX(M$4:M$203)*'SET-UP'!$C$8)</f>
        <v/>
      </c>
      <c r="O98" s="69" t="str">
        <f aca="false">IF('RAW-TEx'!N98="","",'RAW-TEx'!N98-'RAW-TEx'!O98)</f>
        <v/>
      </c>
      <c r="P98" s="69" t="str">
        <f aca="false">IF(O98="","",O98/MAX(O$4:O$203)*'SET-UP'!$C$8)</f>
        <v/>
      </c>
      <c r="Q98" s="69" t="str">
        <f aca="false">IF('RAW-TEx'!P98="","",'RAW-TEx'!P98-'RAW-TEx'!Q98)</f>
        <v/>
      </c>
      <c r="R98" s="69" t="str">
        <f aca="false">IF(Q98="","",Q98/MAX(Q$4:Q$203)*'SET-UP'!$C$8)</f>
        <v/>
      </c>
      <c r="S98" s="65"/>
    </row>
    <row r="99" customFormat="false" ht="15" hidden="false" customHeight="false" outlineLevel="0" collapsed="false">
      <c r="A99" s="63" t="n">
        <v>96</v>
      </c>
      <c r="B99" s="63" t="str">
        <f aca="false">IF(PLAYER!B99="","",PLAYER!B99)</f>
        <v/>
      </c>
      <c r="C99" s="63" t="str">
        <f aca="false">IF('RAW-TEx'!C99="","",'RAW-TEx'!C99*'SET-UP'!$C$23)</f>
        <v/>
      </c>
      <c r="D99" s="63" t="str">
        <f aca="false">IF('RAW-TEx'!D99="","",'RAW-TEx'!D99*'SET-UP'!$C$24)</f>
        <v/>
      </c>
      <c r="E99" s="63" t="str">
        <f aca="false">IF('RAW-TEx'!E99="","",'RAW-TEx'!E99*'SET-UP'!$C$25)</f>
        <v/>
      </c>
      <c r="F99" s="63" t="str">
        <f aca="false">IF(C99="","",SUM(C99:E99))</f>
        <v/>
      </c>
      <c r="G99" s="69" t="str">
        <f aca="false">IF('RAW-TEx'!F99="","",'RAW-TEx'!F99-'RAW-TEx'!G99)</f>
        <v/>
      </c>
      <c r="H99" s="69" t="str">
        <f aca="false">IF(G99="","",G99/MAX(G$4:G$203)*'SET-UP'!$C$8)</f>
        <v/>
      </c>
      <c r="I99" s="69" t="str">
        <f aca="false">IF('RAW-TEx'!H99="","",'RAW-TEx'!H99-'RAW-TEx'!I99)</f>
        <v/>
      </c>
      <c r="J99" s="69" t="str">
        <f aca="false">IF(I99="","",I99/MAX(I$4:I$203)*'SET-UP'!$C$8)</f>
        <v/>
      </c>
      <c r="K99" s="69" t="str">
        <f aca="false">IF('RAW-TEx'!J99="","",'RAW-TEx'!J99-'RAW-TEx'!K99)</f>
        <v/>
      </c>
      <c r="L99" s="69" t="str">
        <f aca="false">IF(K99="","",K99/MAX(K$4:K$203)*'SET-UP'!$C$8)</f>
        <v/>
      </c>
      <c r="M99" s="69" t="str">
        <f aca="false">IF('RAW-TEx'!L99="","",'RAW-TEx'!L99-'RAW-TEx'!M99)</f>
        <v/>
      </c>
      <c r="N99" s="69" t="str">
        <f aca="false">IF(M99="","",M99/MAX(M$4:M$203)*'SET-UP'!$C$8)</f>
        <v/>
      </c>
      <c r="O99" s="69" t="str">
        <f aca="false">IF('RAW-TEx'!N99="","",'RAW-TEx'!N99-'RAW-TEx'!O99)</f>
        <v/>
      </c>
      <c r="P99" s="69" t="str">
        <f aca="false">IF(O99="","",O99/MAX(O$4:O$203)*'SET-UP'!$C$8)</f>
        <v/>
      </c>
      <c r="Q99" s="69" t="str">
        <f aca="false">IF('RAW-TEx'!P99="","",'RAW-TEx'!P99-'RAW-TEx'!Q99)</f>
        <v/>
      </c>
      <c r="R99" s="69" t="str">
        <f aca="false">IF(Q99="","",Q99/MAX(Q$4:Q$203)*'SET-UP'!$C$8)</f>
        <v/>
      </c>
      <c r="S99" s="65"/>
    </row>
    <row r="100" customFormat="false" ht="15" hidden="false" customHeight="false" outlineLevel="0" collapsed="false">
      <c r="A100" s="63" t="n">
        <v>97</v>
      </c>
      <c r="B100" s="63" t="str">
        <f aca="false">IF(PLAYER!B100="","",PLAYER!B100)</f>
        <v/>
      </c>
      <c r="C100" s="63" t="str">
        <f aca="false">IF('RAW-TEx'!C100="","",'RAW-TEx'!C100*'SET-UP'!$C$23)</f>
        <v/>
      </c>
      <c r="D100" s="63" t="str">
        <f aca="false">IF('RAW-TEx'!D100="","",'RAW-TEx'!D100*'SET-UP'!$C$24)</f>
        <v/>
      </c>
      <c r="E100" s="63" t="str">
        <f aca="false">IF('RAW-TEx'!E100="","",'RAW-TEx'!E100*'SET-UP'!$C$25)</f>
        <v/>
      </c>
      <c r="F100" s="63" t="str">
        <f aca="false">IF(C100="","",SUM(C100:E100))</f>
        <v/>
      </c>
      <c r="G100" s="69" t="str">
        <f aca="false">IF('RAW-TEx'!F100="","",'RAW-TEx'!F100-'RAW-TEx'!G100)</f>
        <v/>
      </c>
      <c r="H100" s="69" t="str">
        <f aca="false">IF(G100="","",G100/MAX(G$4:G$203)*'SET-UP'!$C$8)</f>
        <v/>
      </c>
      <c r="I100" s="69" t="str">
        <f aca="false">IF('RAW-TEx'!H100="","",'RAW-TEx'!H100-'RAW-TEx'!I100)</f>
        <v/>
      </c>
      <c r="J100" s="69" t="str">
        <f aca="false">IF(I100="","",I100/MAX(I$4:I$203)*'SET-UP'!$C$8)</f>
        <v/>
      </c>
      <c r="K100" s="69" t="str">
        <f aca="false">IF('RAW-TEx'!J100="","",'RAW-TEx'!J100-'RAW-TEx'!K100)</f>
        <v/>
      </c>
      <c r="L100" s="69" t="str">
        <f aca="false">IF(K100="","",K100/MAX(K$4:K$203)*'SET-UP'!$C$8)</f>
        <v/>
      </c>
      <c r="M100" s="69" t="str">
        <f aca="false">IF('RAW-TEx'!L100="","",'RAW-TEx'!L100-'RAW-TEx'!M100)</f>
        <v/>
      </c>
      <c r="N100" s="69" t="str">
        <f aca="false">IF(M100="","",M100/MAX(M$4:M$203)*'SET-UP'!$C$8)</f>
        <v/>
      </c>
      <c r="O100" s="69" t="str">
        <f aca="false">IF('RAW-TEx'!N100="","",'RAW-TEx'!N100-'RAW-TEx'!O100)</f>
        <v/>
      </c>
      <c r="P100" s="69" t="str">
        <f aca="false">IF(O100="","",O100/MAX(O$4:O$203)*'SET-UP'!$C$8)</f>
        <v/>
      </c>
      <c r="Q100" s="69" t="str">
        <f aca="false">IF('RAW-TEx'!P100="","",'RAW-TEx'!P100-'RAW-TEx'!Q100)</f>
        <v/>
      </c>
      <c r="R100" s="69" t="str">
        <f aca="false">IF(Q100="","",Q100/MAX(Q$4:Q$203)*'SET-UP'!$C$8)</f>
        <v/>
      </c>
      <c r="S100" s="65"/>
    </row>
    <row r="101" customFormat="false" ht="15" hidden="false" customHeight="false" outlineLevel="0" collapsed="false">
      <c r="A101" s="63" t="n">
        <v>98</v>
      </c>
      <c r="B101" s="63" t="str">
        <f aca="false">IF(PLAYER!B101="","",PLAYER!B101)</f>
        <v/>
      </c>
      <c r="C101" s="63" t="str">
        <f aca="false">IF('RAW-TEx'!C101="","",'RAW-TEx'!C101*'SET-UP'!$C$23)</f>
        <v/>
      </c>
      <c r="D101" s="63" t="str">
        <f aca="false">IF('RAW-TEx'!D101="","",'RAW-TEx'!D101*'SET-UP'!$C$24)</f>
        <v/>
      </c>
      <c r="E101" s="63" t="str">
        <f aca="false">IF('RAW-TEx'!E101="","",'RAW-TEx'!E101*'SET-UP'!$C$25)</f>
        <v/>
      </c>
      <c r="F101" s="63" t="str">
        <f aca="false">IF(C101="","",SUM(C101:E101))</f>
        <v/>
      </c>
      <c r="G101" s="69" t="str">
        <f aca="false">IF('RAW-TEx'!F101="","",'RAW-TEx'!F101-'RAW-TEx'!G101)</f>
        <v/>
      </c>
      <c r="H101" s="69" t="str">
        <f aca="false">IF(G101="","",G101/MAX(G$4:G$203)*'SET-UP'!$C$8)</f>
        <v/>
      </c>
      <c r="I101" s="69" t="str">
        <f aca="false">IF('RAW-TEx'!H101="","",'RAW-TEx'!H101-'RAW-TEx'!I101)</f>
        <v/>
      </c>
      <c r="J101" s="69" t="str">
        <f aca="false">IF(I101="","",I101/MAX(I$4:I$203)*'SET-UP'!$C$8)</f>
        <v/>
      </c>
      <c r="K101" s="69" t="str">
        <f aca="false">IF('RAW-TEx'!J101="","",'RAW-TEx'!J101-'RAW-TEx'!K101)</f>
        <v/>
      </c>
      <c r="L101" s="69" t="str">
        <f aca="false">IF(K101="","",K101/MAX(K$4:K$203)*'SET-UP'!$C$8)</f>
        <v/>
      </c>
      <c r="M101" s="69" t="str">
        <f aca="false">IF('RAW-TEx'!L101="","",'RAW-TEx'!L101-'RAW-TEx'!M101)</f>
        <v/>
      </c>
      <c r="N101" s="69" t="str">
        <f aca="false">IF(M101="","",M101/MAX(M$4:M$203)*'SET-UP'!$C$8)</f>
        <v/>
      </c>
      <c r="O101" s="69" t="str">
        <f aca="false">IF('RAW-TEx'!N101="","",'RAW-TEx'!N101-'RAW-TEx'!O101)</f>
        <v/>
      </c>
      <c r="P101" s="69" t="str">
        <f aca="false">IF(O101="","",O101/MAX(O$4:O$203)*'SET-UP'!$C$8)</f>
        <v/>
      </c>
      <c r="Q101" s="69" t="str">
        <f aca="false">IF('RAW-TEx'!P101="","",'RAW-TEx'!P101-'RAW-TEx'!Q101)</f>
        <v/>
      </c>
      <c r="R101" s="69" t="str">
        <f aca="false">IF(Q101="","",Q101/MAX(Q$4:Q$203)*'SET-UP'!$C$8)</f>
        <v/>
      </c>
      <c r="S101" s="65"/>
    </row>
    <row r="102" customFormat="false" ht="15" hidden="false" customHeight="false" outlineLevel="0" collapsed="false">
      <c r="A102" s="63" t="n">
        <v>99</v>
      </c>
      <c r="B102" s="63" t="str">
        <f aca="false">IF(PLAYER!B102="","",PLAYER!B102)</f>
        <v/>
      </c>
      <c r="C102" s="63" t="str">
        <f aca="false">IF('RAW-TEx'!C102="","",'RAW-TEx'!C102*'SET-UP'!$C$23)</f>
        <v/>
      </c>
      <c r="D102" s="63" t="str">
        <f aca="false">IF('RAW-TEx'!D102="","",'RAW-TEx'!D102*'SET-UP'!$C$24)</f>
        <v/>
      </c>
      <c r="E102" s="63" t="str">
        <f aca="false">IF('RAW-TEx'!E102="","",'RAW-TEx'!E102*'SET-UP'!$C$25)</f>
        <v/>
      </c>
      <c r="F102" s="63" t="str">
        <f aca="false">IF(C102="","",SUM(C102:E102))</f>
        <v/>
      </c>
      <c r="G102" s="69" t="str">
        <f aca="false">IF('RAW-TEx'!F102="","",'RAW-TEx'!F102-'RAW-TEx'!G102)</f>
        <v/>
      </c>
      <c r="H102" s="69" t="str">
        <f aca="false">IF(G102="","",G102/MAX(G$4:G$203)*'SET-UP'!$C$8)</f>
        <v/>
      </c>
      <c r="I102" s="69" t="str">
        <f aca="false">IF('RAW-TEx'!H102="","",'RAW-TEx'!H102-'RAW-TEx'!I102)</f>
        <v/>
      </c>
      <c r="J102" s="69" t="str">
        <f aca="false">IF(I102="","",I102/MAX(I$4:I$203)*'SET-UP'!$C$8)</f>
        <v/>
      </c>
      <c r="K102" s="69" t="str">
        <f aca="false">IF('RAW-TEx'!J102="","",'RAW-TEx'!J102-'RAW-TEx'!K102)</f>
        <v/>
      </c>
      <c r="L102" s="69" t="str">
        <f aca="false">IF(K102="","",K102/MAX(K$4:K$203)*'SET-UP'!$C$8)</f>
        <v/>
      </c>
      <c r="M102" s="69" t="str">
        <f aca="false">IF('RAW-TEx'!L102="","",'RAW-TEx'!L102-'RAW-TEx'!M102)</f>
        <v/>
      </c>
      <c r="N102" s="69" t="str">
        <f aca="false">IF(M102="","",M102/MAX(M$4:M$203)*'SET-UP'!$C$8)</f>
        <v/>
      </c>
      <c r="O102" s="69" t="str">
        <f aca="false">IF('RAW-TEx'!N102="","",'RAW-TEx'!N102-'RAW-TEx'!O102)</f>
        <v/>
      </c>
      <c r="P102" s="69" t="str">
        <f aca="false">IF(O102="","",O102/MAX(O$4:O$203)*'SET-UP'!$C$8)</f>
        <v/>
      </c>
      <c r="Q102" s="69" t="str">
        <f aca="false">IF('RAW-TEx'!P102="","",'RAW-TEx'!P102-'RAW-TEx'!Q102)</f>
        <v/>
      </c>
      <c r="R102" s="69" t="str">
        <f aca="false">IF(Q102="","",Q102/MAX(Q$4:Q$203)*'SET-UP'!$C$8)</f>
        <v/>
      </c>
      <c r="S102" s="65"/>
    </row>
    <row r="103" customFormat="false" ht="15" hidden="false" customHeight="false" outlineLevel="0" collapsed="false">
      <c r="A103" s="63" t="n">
        <v>100</v>
      </c>
      <c r="B103" s="63" t="str">
        <f aca="false">IF(PLAYER!B103="","",PLAYER!B103)</f>
        <v/>
      </c>
      <c r="C103" s="63" t="str">
        <f aca="false">IF('RAW-TEx'!C103="","",'RAW-TEx'!C103*'SET-UP'!$C$23)</f>
        <v/>
      </c>
      <c r="D103" s="63" t="str">
        <f aca="false">IF('RAW-TEx'!D103="","",'RAW-TEx'!D103*'SET-UP'!$C$24)</f>
        <v/>
      </c>
      <c r="E103" s="63" t="str">
        <f aca="false">IF('RAW-TEx'!E103="","",'RAW-TEx'!E103*'SET-UP'!$C$25)</f>
        <v/>
      </c>
      <c r="F103" s="63" t="str">
        <f aca="false">IF(C103="","",SUM(C103:E103))</f>
        <v/>
      </c>
      <c r="G103" s="69" t="str">
        <f aca="false">IF('RAW-TEx'!F103="","",'RAW-TEx'!F103-'RAW-TEx'!G103)</f>
        <v/>
      </c>
      <c r="H103" s="69" t="str">
        <f aca="false">IF(G103="","",G103/MAX(G$4:G$203)*'SET-UP'!$C$8)</f>
        <v/>
      </c>
      <c r="I103" s="69" t="str">
        <f aca="false">IF('RAW-TEx'!H103="","",'RAW-TEx'!H103-'RAW-TEx'!I103)</f>
        <v/>
      </c>
      <c r="J103" s="69" t="str">
        <f aca="false">IF(I103="","",I103/MAX(I$4:I$203)*'SET-UP'!$C$8)</f>
        <v/>
      </c>
      <c r="K103" s="69" t="str">
        <f aca="false">IF('RAW-TEx'!J103="","",'RAW-TEx'!J103-'RAW-TEx'!K103)</f>
        <v/>
      </c>
      <c r="L103" s="69" t="str">
        <f aca="false">IF(K103="","",K103/MAX(K$4:K$203)*'SET-UP'!$C$8)</f>
        <v/>
      </c>
      <c r="M103" s="69" t="str">
        <f aca="false">IF('RAW-TEx'!L103="","",'RAW-TEx'!L103-'RAW-TEx'!M103)</f>
        <v/>
      </c>
      <c r="N103" s="69" t="str">
        <f aca="false">IF(M103="","",M103/MAX(M$4:M$203)*'SET-UP'!$C$8)</f>
        <v/>
      </c>
      <c r="O103" s="69" t="str">
        <f aca="false">IF('RAW-TEx'!N103="","",'RAW-TEx'!N103-'RAW-TEx'!O103)</f>
        <v/>
      </c>
      <c r="P103" s="69" t="str">
        <f aca="false">IF(O103="","",O103/MAX(O$4:O$203)*'SET-UP'!$C$8)</f>
        <v/>
      </c>
      <c r="Q103" s="69" t="str">
        <f aca="false">IF('RAW-TEx'!P103="","",'RAW-TEx'!P103-'RAW-TEx'!Q103)</f>
        <v/>
      </c>
      <c r="R103" s="69" t="str">
        <f aca="false">IF(Q103="","",Q103/MAX(Q$4:Q$203)*'SET-UP'!$C$8)</f>
        <v/>
      </c>
      <c r="S103" s="65"/>
    </row>
    <row r="104" customFormat="false" ht="15" hidden="false" customHeight="false" outlineLevel="0" collapsed="false">
      <c r="A104" s="63" t="n">
        <v>101</v>
      </c>
      <c r="B104" s="63" t="str">
        <f aca="false">IF(PLAYER!B104="","",PLAYER!B104)</f>
        <v/>
      </c>
      <c r="C104" s="63" t="str">
        <f aca="false">IF('RAW-TEx'!C104="","",'RAW-TEx'!C104*'SET-UP'!$C$23)</f>
        <v/>
      </c>
      <c r="D104" s="63" t="str">
        <f aca="false">IF('RAW-TEx'!D104="","",'RAW-TEx'!D104*'SET-UP'!$C$24)</f>
        <v/>
      </c>
      <c r="E104" s="63" t="str">
        <f aca="false">IF('RAW-TEx'!E104="","",'RAW-TEx'!E104*'SET-UP'!$C$25)</f>
        <v/>
      </c>
      <c r="F104" s="63" t="str">
        <f aca="false">IF(C104="","",SUM(C104:E104))</f>
        <v/>
      </c>
      <c r="G104" s="69" t="str">
        <f aca="false">IF('RAW-TEx'!F104="","",'RAW-TEx'!F104-'RAW-TEx'!G104)</f>
        <v/>
      </c>
      <c r="H104" s="69" t="str">
        <f aca="false">IF(G104="","",G104/MAX(G$4:G$203)*'SET-UP'!$C$8)</f>
        <v/>
      </c>
      <c r="I104" s="69" t="str">
        <f aca="false">IF('RAW-TEx'!H104="","",'RAW-TEx'!H104-'RAW-TEx'!I104)</f>
        <v/>
      </c>
      <c r="J104" s="69" t="str">
        <f aca="false">IF(I104="","",I104/MAX(I$4:I$203)*'SET-UP'!$C$8)</f>
        <v/>
      </c>
      <c r="K104" s="69" t="str">
        <f aca="false">IF('RAW-TEx'!J104="","",'RAW-TEx'!J104-'RAW-TEx'!K104)</f>
        <v/>
      </c>
      <c r="L104" s="69" t="str">
        <f aca="false">IF(K104="","",K104/MAX(K$4:K$203)*'SET-UP'!$C$8)</f>
        <v/>
      </c>
      <c r="M104" s="69" t="str">
        <f aca="false">IF('RAW-TEx'!L104="","",'RAW-TEx'!L104-'RAW-TEx'!M104)</f>
        <v/>
      </c>
      <c r="N104" s="69" t="str">
        <f aca="false">IF(M104="","",M104/MAX(M$4:M$203)*'SET-UP'!$C$8)</f>
        <v/>
      </c>
      <c r="O104" s="69" t="str">
        <f aca="false">IF('RAW-TEx'!N104="","",'RAW-TEx'!N104-'RAW-TEx'!O104)</f>
        <v/>
      </c>
      <c r="P104" s="69" t="str">
        <f aca="false">IF(O104="","",O104/MAX(O$4:O$203)*'SET-UP'!$C$8)</f>
        <v/>
      </c>
      <c r="Q104" s="69" t="str">
        <f aca="false">IF('RAW-TEx'!P104="","",'RAW-TEx'!P104-'RAW-TEx'!Q104)</f>
        <v/>
      </c>
      <c r="R104" s="69" t="str">
        <f aca="false">IF(Q104="","",Q104/MAX(Q$4:Q$203)*'SET-UP'!$C$8)</f>
        <v/>
      </c>
      <c r="S104" s="65"/>
    </row>
    <row r="105" customFormat="false" ht="15" hidden="false" customHeight="false" outlineLevel="0" collapsed="false">
      <c r="A105" s="63" t="n">
        <v>102</v>
      </c>
      <c r="B105" s="63" t="str">
        <f aca="false">IF(PLAYER!B105="","",PLAYER!B105)</f>
        <v/>
      </c>
      <c r="C105" s="63" t="str">
        <f aca="false">IF('RAW-TEx'!C105="","",'RAW-TEx'!C105*'SET-UP'!$C$23)</f>
        <v/>
      </c>
      <c r="D105" s="63" t="str">
        <f aca="false">IF('RAW-TEx'!D105="","",'RAW-TEx'!D105*'SET-UP'!$C$24)</f>
        <v/>
      </c>
      <c r="E105" s="63" t="str">
        <f aca="false">IF('RAW-TEx'!E105="","",'RAW-TEx'!E105*'SET-UP'!$C$25)</f>
        <v/>
      </c>
      <c r="F105" s="63" t="str">
        <f aca="false">IF(C105="","",SUM(C105:E105))</f>
        <v/>
      </c>
      <c r="G105" s="69" t="str">
        <f aca="false">IF('RAW-TEx'!F105="","",'RAW-TEx'!F105-'RAW-TEx'!G105)</f>
        <v/>
      </c>
      <c r="H105" s="69" t="str">
        <f aca="false">IF(G105="","",G105/MAX(G$4:G$203)*'SET-UP'!$C$8)</f>
        <v/>
      </c>
      <c r="I105" s="69" t="str">
        <f aca="false">IF('RAW-TEx'!H105="","",'RAW-TEx'!H105-'RAW-TEx'!I105)</f>
        <v/>
      </c>
      <c r="J105" s="69" t="str">
        <f aca="false">IF(I105="","",I105/MAX(I$4:I$203)*'SET-UP'!$C$8)</f>
        <v/>
      </c>
      <c r="K105" s="69" t="str">
        <f aca="false">IF('RAW-TEx'!J105="","",'RAW-TEx'!J105-'RAW-TEx'!K105)</f>
        <v/>
      </c>
      <c r="L105" s="69" t="str">
        <f aca="false">IF(K105="","",K105/MAX(K$4:K$203)*'SET-UP'!$C$8)</f>
        <v/>
      </c>
      <c r="M105" s="69" t="str">
        <f aca="false">IF('RAW-TEx'!L105="","",'RAW-TEx'!L105-'RAW-TEx'!M105)</f>
        <v/>
      </c>
      <c r="N105" s="69" t="str">
        <f aca="false">IF(M105="","",M105/MAX(M$4:M$203)*'SET-UP'!$C$8)</f>
        <v/>
      </c>
      <c r="O105" s="69" t="str">
        <f aca="false">IF('RAW-TEx'!N105="","",'RAW-TEx'!N105-'RAW-TEx'!O105)</f>
        <v/>
      </c>
      <c r="P105" s="69" t="str">
        <f aca="false">IF(O105="","",O105/MAX(O$4:O$203)*'SET-UP'!$C$8)</f>
        <v/>
      </c>
      <c r="Q105" s="69" t="str">
        <f aca="false">IF('RAW-TEx'!P105="","",'RAW-TEx'!P105-'RAW-TEx'!Q105)</f>
        <v/>
      </c>
      <c r="R105" s="69" t="str">
        <f aca="false">IF(Q105="","",Q105/MAX(Q$4:Q$203)*'SET-UP'!$C$8)</f>
        <v/>
      </c>
      <c r="S105" s="65"/>
    </row>
    <row r="106" customFormat="false" ht="15" hidden="false" customHeight="false" outlineLevel="0" collapsed="false">
      <c r="A106" s="63" t="n">
        <v>103</v>
      </c>
      <c r="B106" s="63" t="str">
        <f aca="false">IF(PLAYER!B106="","",PLAYER!B106)</f>
        <v/>
      </c>
      <c r="C106" s="63" t="str">
        <f aca="false">IF('RAW-TEx'!C106="","",'RAW-TEx'!C106*'SET-UP'!$C$23)</f>
        <v/>
      </c>
      <c r="D106" s="63" t="str">
        <f aca="false">IF('RAW-TEx'!D106="","",'RAW-TEx'!D106*'SET-UP'!$C$24)</f>
        <v/>
      </c>
      <c r="E106" s="63" t="str">
        <f aca="false">IF('RAW-TEx'!E106="","",'RAW-TEx'!E106*'SET-UP'!$C$25)</f>
        <v/>
      </c>
      <c r="F106" s="63" t="str">
        <f aca="false">IF(C106="","",SUM(C106:E106))</f>
        <v/>
      </c>
      <c r="G106" s="69" t="str">
        <f aca="false">IF('RAW-TEx'!F106="","",'RAW-TEx'!F106-'RAW-TEx'!G106)</f>
        <v/>
      </c>
      <c r="H106" s="69" t="str">
        <f aca="false">IF(G106="","",G106/MAX(G$4:G$203)*'SET-UP'!$C$8)</f>
        <v/>
      </c>
      <c r="I106" s="69" t="str">
        <f aca="false">IF('RAW-TEx'!H106="","",'RAW-TEx'!H106-'RAW-TEx'!I106)</f>
        <v/>
      </c>
      <c r="J106" s="69" t="str">
        <f aca="false">IF(I106="","",I106/MAX(I$4:I$203)*'SET-UP'!$C$8)</f>
        <v/>
      </c>
      <c r="K106" s="69" t="str">
        <f aca="false">IF('RAW-TEx'!J106="","",'RAW-TEx'!J106-'RAW-TEx'!K106)</f>
        <v/>
      </c>
      <c r="L106" s="69" t="str">
        <f aca="false">IF(K106="","",K106/MAX(K$4:K$203)*'SET-UP'!$C$8)</f>
        <v/>
      </c>
      <c r="M106" s="69" t="str">
        <f aca="false">IF('RAW-TEx'!L106="","",'RAW-TEx'!L106-'RAW-TEx'!M106)</f>
        <v/>
      </c>
      <c r="N106" s="69" t="str">
        <f aca="false">IF(M106="","",M106/MAX(M$4:M$203)*'SET-UP'!$C$8)</f>
        <v/>
      </c>
      <c r="O106" s="69" t="str">
        <f aca="false">IF('RAW-TEx'!N106="","",'RAW-TEx'!N106-'RAW-TEx'!O106)</f>
        <v/>
      </c>
      <c r="P106" s="69" t="str">
        <f aca="false">IF(O106="","",O106/MAX(O$4:O$203)*'SET-UP'!$C$8)</f>
        <v/>
      </c>
      <c r="Q106" s="69" t="str">
        <f aca="false">IF('RAW-TEx'!P106="","",'RAW-TEx'!P106-'RAW-TEx'!Q106)</f>
        <v/>
      </c>
      <c r="R106" s="69" t="str">
        <f aca="false">IF(Q106="","",Q106/MAX(Q$4:Q$203)*'SET-UP'!$C$8)</f>
        <v/>
      </c>
      <c r="S106" s="65"/>
    </row>
    <row r="107" customFormat="false" ht="15" hidden="false" customHeight="false" outlineLevel="0" collapsed="false">
      <c r="A107" s="63" t="n">
        <v>104</v>
      </c>
      <c r="B107" s="63" t="str">
        <f aca="false">IF(PLAYER!B107="","",PLAYER!B107)</f>
        <v/>
      </c>
      <c r="C107" s="63" t="str">
        <f aca="false">IF('RAW-TEx'!C107="","",'RAW-TEx'!C107*'SET-UP'!$C$23)</f>
        <v/>
      </c>
      <c r="D107" s="63" t="str">
        <f aca="false">IF('RAW-TEx'!D107="","",'RAW-TEx'!D107*'SET-UP'!$C$24)</f>
        <v/>
      </c>
      <c r="E107" s="63" t="str">
        <f aca="false">IF('RAW-TEx'!E107="","",'RAW-TEx'!E107*'SET-UP'!$C$25)</f>
        <v/>
      </c>
      <c r="F107" s="63" t="str">
        <f aca="false">IF(C107="","",SUM(C107:E107))</f>
        <v/>
      </c>
      <c r="G107" s="69" t="str">
        <f aca="false">IF('RAW-TEx'!F107="","",'RAW-TEx'!F107-'RAW-TEx'!G107)</f>
        <v/>
      </c>
      <c r="H107" s="69" t="str">
        <f aca="false">IF(G107="","",G107/MAX(G$4:G$203)*'SET-UP'!$C$8)</f>
        <v/>
      </c>
      <c r="I107" s="69" t="str">
        <f aca="false">IF('RAW-TEx'!H107="","",'RAW-TEx'!H107-'RAW-TEx'!I107)</f>
        <v/>
      </c>
      <c r="J107" s="69" t="str">
        <f aca="false">IF(I107="","",I107/MAX(I$4:I$203)*'SET-UP'!$C$8)</f>
        <v/>
      </c>
      <c r="K107" s="69" t="str">
        <f aca="false">IF('RAW-TEx'!J107="","",'RAW-TEx'!J107-'RAW-TEx'!K107)</f>
        <v/>
      </c>
      <c r="L107" s="69" t="str">
        <f aca="false">IF(K107="","",K107/MAX(K$4:K$203)*'SET-UP'!$C$8)</f>
        <v/>
      </c>
      <c r="M107" s="69" t="str">
        <f aca="false">IF('RAW-TEx'!L107="","",'RAW-TEx'!L107-'RAW-TEx'!M107)</f>
        <v/>
      </c>
      <c r="N107" s="69" t="str">
        <f aca="false">IF(M107="","",M107/MAX(M$4:M$203)*'SET-UP'!$C$8)</f>
        <v/>
      </c>
      <c r="O107" s="69" t="str">
        <f aca="false">IF('RAW-TEx'!N107="","",'RAW-TEx'!N107-'RAW-TEx'!O107)</f>
        <v/>
      </c>
      <c r="P107" s="69" t="str">
        <f aca="false">IF(O107="","",O107/MAX(O$4:O$203)*'SET-UP'!$C$8)</f>
        <v/>
      </c>
      <c r="Q107" s="69" t="str">
        <f aca="false">IF('RAW-TEx'!P107="","",'RAW-TEx'!P107-'RAW-TEx'!Q107)</f>
        <v/>
      </c>
      <c r="R107" s="69" t="str">
        <f aca="false">IF(Q107="","",Q107/MAX(Q$4:Q$203)*'SET-UP'!$C$8)</f>
        <v/>
      </c>
      <c r="S107" s="65"/>
    </row>
    <row r="108" customFormat="false" ht="15" hidden="false" customHeight="false" outlineLevel="0" collapsed="false">
      <c r="A108" s="63" t="n">
        <v>105</v>
      </c>
      <c r="B108" s="63" t="str">
        <f aca="false">IF(PLAYER!B108="","",PLAYER!B108)</f>
        <v/>
      </c>
      <c r="C108" s="63" t="str">
        <f aca="false">IF('RAW-TEx'!C108="","",'RAW-TEx'!C108*'SET-UP'!$C$23)</f>
        <v/>
      </c>
      <c r="D108" s="63" t="str">
        <f aca="false">IF('RAW-TEx'!D108="","",'RAW-TEx'!D108*'SET-UP'!$C$24)</f>
        <v/>
      </c>
      <c r="E108" s="63" t="str">
        <f aca="false">IF('RAW-TEx'!E108="","",'RAW-TEx'!E108*'SET-UP'!$C$25)</f>
        <v/>
      </c>
      <c r="F108" s="63" t="str">
        <f aca="false">IF(C108="","",SUM(C108:E108))</f>
        <v/>
      </c>
      <c r="G108" s="69" t="str">
        <f aca="false">IF('RAW-TEx'!F108="","",'RAW-TEx'!F108-'RAW-TEx'!G108)</f>
        <v/>
      </c>
      <c r="H108" s="69" t="str">
        <f aca="false">IF(G108="","",G108/MAX(G$4:G$203)*'SET-UP'!$C$8)</f>
        <v/>
      </c>
      <c r="I108" s="69" t="str">
        <f aca="false">IF('RAW-TEx'!H108="","",'RAW-TEx'!H108-'RAW-TEx'!I108)</f>
        <v/>
      </c>
      <c r="J108" s="69" t="str">
        <f aca="false">IF(I108="","",I108/MAX(I$4:I$203)*'SET-UP'!$C$8)</f>
        <v/>
      </c>
      <c r="K108" s="69" t="str">
        <f aca="false">IF('RAW-TEx'!J108="","",'RAW-TEx'!J108-'RAW-TEx'!K108)</f>
        <v/>
      </c>
      <c r="L108" s="69" t="str">
        <f aca="false">IF(K108="","",K108/MAX(K$4:K$203)*'SET-UP'!$C$8)</f>
        <v/>
      </c>
      <c r="M108" s="69" t="str">
        <f aca="false">IF('RAW-TEx'!L108="","",'RAW-TEx'!L108-'RAW-TEx'!M108)</f>
        <v/>
      </c>
      <c r="N108" s="69" t="str">
        <f aca="false">IF(M108="","",M108/MAX(M$4:M$203)*'SET-UP'!$C$8)</f>
        <v/>
      </c>
      <c r="O108" s="69" t="str">
        <f aca="false">IF('RAW-TEx'!N108="","",'RAW-TEx'!N108-'RAW-TEx'!O108)</f>
        <v/>
      </c>
      <c r="P108" s="69" t="str">
        <f aca="false">IF(O108="","",O108/MAX(O$4:O$203)*'SET-UP'!$C$8)</f>
        <v/>
      </c>
      <c r="Q108" s="69" t="str">
        <f aca="false">IF('RAW-TEx'!P108="","",'RAW-TEx'!P108-'RAW-TEx'!Q108)</f>
        <v/>
      </c>
      <c r="R108" s="69" t="str">
        <f aca="false">IF(Q108="","",Q108/MAX(Q$4:Q$203)*'SET-UP'!$C$8)</f>
        <v/>
      </c>
      <c r="S108" s="65"/>
    </row>
    <row r="109" customFormat="false" ht="15" hidden="false" customHeight="false" outlineLevel="0" collapsed="false">
      <c r="A109" s="63" t="n">
        <v>106</v>
      </c>
      <c r="B109" s="63" t="str">
        <f aca="false">IF(PLAYER!B109="","",PLAYER!B109)</f>
        <v/>
      </c>
      <c r="C109" s="63" t="str">
        <f aca="false">IF('RAW-TEx'!C109="","",'RAW-TEx'!C109*'SET-UP'!$C$23)</f>
        <v/>
      </c>
      <c r="D109" s="63" t="str">
        <f aca="false">IF('RAW-TEx'!D109="","",'RAW-TEx'!D109*'SET-UP'!$C$24)</f>
        <v/>
      </c>
      <c r="E109" s="63" t="str">
        <f aca="false">IF('RAW-TEx'!E109="","",'RAW-TEx'!E109*'SET-UP'!$C$25)</f>
        <v/>
      </c>
      <c r="F109" s="63" t="str">
        <f aca="false">IF(C109="","",SUM(C109:E109))</f>
        <v/>
      </c>
      <c r="G109" s="69" t="str">
        <f aca="false">IF('RAW-TEx'!F109="","",'RAW-TEx'!F109-'RAW-TEx'!G109)</f>
        <v/>
      </c>
      <c r="H109" s="69" t="str">
        <f aca="false">IF(G109="","",G109/MAX(G$4:G$203)*'SET-UP'!$C$8)</f>
        <v/>
      </c>
      <c r="I109" s="69" t="str">
        <f aca="false">IF('RAW-TEx'!H109="","",'RAW-TEx'!H109-'RAW-TEx'!I109)</f>
        <v/>
      </c>
      <c r="J109" s="69" t="str">
        <f aca="false">IF(I109="","",I109/MAX(I$4:I$203)*'SET-UP'!$C$8)</f>
        <v/>
      </c>
      <c r="K109" s="69" t="str">
        <f aca="false">IF('RAW-TEx'!J109="","",'RAW-TEx'!J109-'RAW-TEx'!K109)</f>
        <v/>
      </c>
      <c r="L109" s="69" t="str">
        <f aca="false">IF(K109="","",K109/MAX(K$4:K$203)*'SET-UP'!$C$8)</f>
        <v/>
      </c>
      <c r="M109" s="69" t="str">
        <f aca="false">IF('RAW-TEx'!L109="","",'RAW-TEx'!L109-'RAW-TEx'!M109)</f>
        <v/>
      </c>
      <c r="N109" s="69" t="str">
        <f aca="false">IF(M109="","",M109/MAX(M$4:M$203)*'SET-UP'!$C$8)</f>
        <v/>
      </c>
      <c r="O109" s="69" t="str">
        <f aca="false">IF('RAW-TEx'!N109="","",'RAW-TEx'!N109-'RAW-TEx'!O109)</f>
        <v/>
      </c>
      <c r="P109" s="69" t="str">
        <f aca="false">IF(O109="","",O109/MAX(O$4:O$203)*'SET-UP'!$C$8)</f>
        <v/>
      </c>
      <c r="Q109" s="69" t="str">
        <f aca="false">IF('RAW-TEx'!P109="","",'RAW-TEx'!P109-'RAW-TEx'!Q109)</f>
        <v/>
      </c>
      <c r="R109" s="69" t="str">
        <f aca="false">IF(Q109="","",Q109/MAX(Q$4:Q$203)*'SET-UP'!$C$8)</f>
        <v/>
      </c>
      <c r="S109" s="65"/>
    </row>
    <row r="110" customFormat="false" ht="15" hidden="false" customHeight="false" outlineLevel="0" collapsed="false">
      <c r="A110" s="63" t="n">
        <v>107</v>
      </c>
      <c r="B110" s="63" t="str">
        <f aca="false">IF(PLAYER!B110="","",PLAYER!B110)</f>
        <v/>
      </c>
      <c r="C110" s="63" t="str">
        <f aca="false">IF('RAW-TEx'!C110="","",'RAW-TEx'!C110*'SET-UP'!$C$23)</f>
        <v/>
      </c>
      <c r="D110" s="63" t="str">
        <f aca="false">IF('RAW-TEx'!D110="","",'RAW-TEx'!D110*'SET-UP'!$C$24)</f>
        <v/>
      </c>
      <c r="E110" s="63" t="str">
        <f aca="false">IF('RAW-TEx'!E110="","",'RAW-TEx'!E110*'SET-UP'!$C$25)</f>
        <v/>
      </c>
      <c r="F110" s="63" t="str">
        <f aca="false">IF(C110="","",SUM(C110:E110))</f>
        <v/>
      </c>
      <c r="G110" s="69" t="str">
        <f aca="false">IF('RAW-TEx'!F110="","",'RAW-TEx'!F110-'RAW-TEx'!G110)</f>
        <v/>
      </c>
      <c r="H110" s="69" t="str">
        <f aca="false">IF(G110="","",G110/MAX(G$4:G$203)*'SET-UP'!$C$8)</f>
        <v/>
      </c>
      <c r="I110" s="69" t="str">
        <f aca="false">IF('RAW-TEx'!H110="","",'RAW-TEx'!H110-'RAW-TEx'!I110)</f>
        <v/>
      </c>
      <c r="J110" s="69" t="str">
        <f aca="false">IF(I110="","",I110/MAX(I$4:I$203)*'SET-UP'!$C$8)</f>
        <v/>
      </c>
      <c r="K110" s="69" t="str">
        <f aca="false">IF('RAW-TEx'!J110="","",'RAW-TEx'!J110-'RAW-TEx'!K110)</f>
        <v/>
      </c>
      <c r="L110" s="69" t="str">
        <f aca="false">IF(K110="","",K110/MAX(K$4:K$203)*'SET-UP'!$C$8)</f>
        <v/>
      </c>
      <c r="M110" s="69" t="str">
        <f aca="false">IF('RAW-TEx'!L110="","",'RAW-TEx'!L110-'RAW-TEx'!M110)</f>
        <v/>
      </c>
      <c r="N110" s="69" t="str">
        <f aca="false">IF(M110="","",M110/MAX(M$4:M$203)*'SET-UP'!$C$8)</f>
        <v/>
      </c>
      <c r="O110" s="69" t="str">
        <f aca="false">IF('RAW-TEx'!N110="","",'RAW-TEx'!N110-'RAW-TEx'!O110)</f>
        <v/>
      </c>
      <c r="P110" s="69" t="str">
        <f aca="false">IF(O110="","",O110/MAX(O$4:O$203)*'SET-UP'!$C$8)</f>
        <v/>
      </c>
      <c r="Q110" s="69" t="str">
        <f aca="false">IF('RAW-TEx'!P110="","",'RAW-TEx'!P110-'RAW-TEx'!Q110)</f>
        <v/>
      </c>
      <c r="R110" s="69" t="str">
        <f aca="false">IF(Q110="","",Q110/MAX(Q$4:Q$203)*'SET-UP'!$C$8)</f>
        <v/>
      </c>
      <c r="S110" s="65"/>
    </row>
    <row r="111" customFormat="false" ht="15" hidden="false" customHeight="false" outlineLevel="0" collapsed="false">
      <c r="A111" s="63" t="n">
        <v>108</v>
      </c>
      <c r="B111" s="63" t="str">
        <f aca="false">IF(PLAYER!B111="","",PLAYER!B111)</f>
        <v/>
      </c>
      <c r="C111" s="63" t="str">
        <f aca="false">IF('RAW-TEx'!C111="","",'RAW-TEx'!C111*'SET-UP'!$C$23)</f>
        <v/>
      </c>
      <c r="D111" s="63" t="str">
        <f aca="false">IF('RAW-TEx'!D111="","",'RAW-TEx'!D111*'SET-UP'!$C$24)</f>
        <v/>
      </c>
      <c r="E111" s="63" t="str">
        <f aca="false">IF('RAW-TEx'!E111="","",'RAW-TEx'!E111*'SET-UP'!$C$25)</f>
        <v/>
      </c>
      <c r="F111" s="63" t="str">
        <f aca="false">IF(C111="","",SUM(C111:E111))</f>
        <v/>
      </c>
      <c r="G111" s="69" t="str">
        <f aca="false">IF('RAW-TEx'!F111="","",'RAW-TEx'!F111-'RAW-TEx'!G111)</f>
        <v/>
      </c>
      <c r="H111" s="69" t="str">
        <f aca="false">IF(G111="","",G111/MAX(G$4:G$203)*'SET-UP'!$C$8)</f>
        <v/>
      </c>
      <c r="I111" s="69" t="str">
        <f aca="false">IF('RAW-TEx'!H111="","",'RAW-TEx'!H111-'RAW-TEx'!I111)</f>
        <v/>
      </c>
      <c r="J111" s="69" t="str">
        <f aca="false">IF(I111="","",I111/MAX(I$4:I$203)*'SET-UP'!$C$8)</f>
        <v/>
      </c>
      <c r="K111" s="69" t="str">
        <f aca="false">IF('RAW-TEx'!J111="","",'RAW-TEx'!J111-'RAW-TEx'!K111)</f>
        <v/>
      </c>
      <c r="L111" s="69" t="str">
        <f aca="false">IF(K111="","",K111/MAX(K$4:K$203)*'SET-UP'!$C$8)</f>
        <v/>
      </c>
      <c r="M111" s="69" t="str">
        <f aca="false">IF('RAW-TEx'!L111="","",'RAW-TEx'!L111-'RAW-TEx'!M111)</f>
        <v/>
      </c>
      <c r="N111" s="69" t="str">
        <f aca="false">IF(M111="","",M111/MAX(M$4:M$203)*'SET-UP'!$C$8)</f>
        <v/>
      </c>
      <c r="O111" s="69" t="str">
        <f aca="false">IF('RAW-TEx'!N111="","",'RAW-TEx'!N111-'RAW-TEx'!O111)</f>
        <v/>
      </c>
      <c r="P111" s="69" t="str">
        <f aca="false">IF(O111="","",O111/MAX(O$4:O$203)*'SET-UP'!$C$8)</f>
        <v/>
      </c>
      <c r="Q111" s="69" t="str">
        <f aca="false">IF('RAW-TEx'!P111="","",'RAW-TEx'!P111-'RAW-TEx'!Q111)</f>
        <v/>
      </c>
      <c r="R111" s="69" t="str">
        <f aca="false">IF(Q111="","",Q111/MAX(Q$4:Q$203)*'SET-UP'!$C$8)</f>
        <v/>
      </c>
      <c r="S111" s="65"/>
    </row>
    <row r="112" customFormat="false" ht="15" hidden="false" customHeight="false" outlineLevel="0" collapsed="false">
      <c r="A112" s="63" t="n">
        <v>109</v>
      </c>
      <c r="B112" s="63" t="str">
        <f aca="false">IF(PLAYER!B112="","",PLAYER!B112)</f>
        <v/>
      </c>
      <c r="C112" s="63" t="str">
        <f aca="false">IF('RAW-TEx'!C112="","",'RAW-TEx'!C112*'SET-UP'!$C$23)</f>
        <v/>
      </c>
      <c r="D112" s="63" t="str">
        <f aca="false">IF('RAW-TEx'!D112="","",'RAW-TEx'!D112*'SET-UP'!$C$24)</f>
        <v/>
      </c>
      <c r="E112" s="63" t="str">
        <f aca="false">IF('RAW-TEx'!E112="","",'RAW-TEx'!E112*'SET-UP'!$C$25)</f>
        <v/>
      </c>
      <c r="F112" s="63" t="str">
        <f aca="false">IF(C112="","",SUM(C112:E112))</f>
        <v/>
      </c>
      <c r="G112" s="69" t="str">
        <f aca="false">IF('RAW-TEx'!F112="","",'RAW-TEx'!F112-'RAW-TEx'!G112)</f>
        <v/>
      </c>
      <c r="H112" s="69" t="str">
        <f aca="false">IF(G112="","",G112/MAX(G$4:G$203)*'SET-UP'!$C$8)</f>
        <v/>
      </c>
      <c r="I112" s="69" t="str">
        <f aca="false">IF('RAW-TEx'!H112="","",'RAW-TEx'!H112-'RAW-TEx'!I112)</f>
        <v/>
      </c>
      <c r="J112" s="69" t="str">
        <f aca="false">IF(I112="","",I112/MAX(I$4:I$203)*'SET-UP'!$C$8)</f>
        <v/>
      </c>
      <c r="K112" s="69" t="str">
        <f aca="false">IF('RAW-TEx'!J112="","",'RAW-TEx'!J112-'RAW-TEx'!K112)</f>
        <v/>
      </c>
      <c r="L112" s="69" t="str">
        <f aca="false">IF(K112="","",K112/MAX(K$4:K$203)*'SET-UP'!$C$8)</f>
        <v/>
      </c>
      <c r="M112" s="69" t="str">
        <f aca="false">IF('RAW-TEx'!L112="","",'RAW-TEx'!L112-'RAW-TEx'!M112)</f>
        <v/>
      </c>
      <c r="N112" s="69" t="str">
        <f aca="false">IF(M112="","",M112/MAX(M$4:M$203)*'SET-UP'!$C$8)</f>
        <v/>
      </c>
      <c r="O112" s="69" t="str">
        <f aca="false">IF('RAW-TEx'!N112="","",'RAW-TEx'!N112-'RAW-TEx'!O112)</f>
        <v/>
      </c>
      <c r="P112" s="69" t="str">
        <f aca="false">IF(O112="","",O112/MAX(O$4:O$203)*'SET-UP'!$C$8)</f>
        <v/>
      </c>
      <c r="Q112" s="69" t="str">
        <f aca="false">IF('RAW-TEx'!P112="","",'RAW-TEx'!P112-'RAW-TEx'!Q112)</f>
        <v/>
      </c>
      <c r="R112" s="69" t="str">
        <f aca="false">IF(Q112="","",Q112/MAX(Q$4:Q$203)*'SET-UP'!$C$8)</f>
        <v/>
      </c>
      <c r="S112" s="65"/>
    </row>
    <row r="113" customFormat="false" ht="15" hidden="false" customHeight="false" outlineLevel="0" collapsed="false">
      <c r="A113" s="63" t="n">
        <v>110</v>
      </c>
      <c r="B113" s="63" t="str">
        <f aca="false">IF(PLAYER!B113="","",PLAYER!B113)</f>
        <v/>
      </c>
      <c r="C113" s="63" t="str">
        <f aca="false">IF('RAW-TEx'!C113="","",'RAW-TEx'!C113*'SET-UP'!$C$23)</f>
        <v/>
      </c>
      <c r="D113" s="63" t="str">
        <f aca="false">IF('RAW-TEx'!D113="","",'RAW-TEx'!D113*'SET-UP'!$C$24)</f>
        <v/>
      </c>
      <c r="E113" s="63" t="str">
        <f aca="false">IF('RAW-TEx'!E113="","",'RAW-TEx'!E113*'SET-UP'!$C$25)</f>
        <v/>
      </c>
      <c r="F113" s="63" t="str">
        <f aca="false">IF(C113="","",SUM(C113:E113))</f>
        <v/>
      </c>
      <c r="G113" s="69" t="str">
        <f aca="false">IF('RAW-TEx'!F113="","",'RAW-TEx'!F113-'RAW-TEx'!G113)</f>
        <v/>
      </c>
      <c r="H113" s="69" t="str">
        <f aca="false">IF(G113="","",G113/MAX(G$4:G$203)*'SET-UP'!$C$8)</f>
        <v/>
      </c>
      <c r="I113" s="69" t="str">
        <f aca="false">IF('RAW-TEx'!H113="","",'RAW-TEx'!H113-'RAW-TEx'!I113)</f>
        <v/>
      </c>
      <c r="J113" s="69" t="str">
        <f aca="false">IF(I113="","",I113/MAX(I$4:I$203)*'SET-UP'!$C$8)</f>
        <v/>
      </c>
      <c r="K113" s="69" t="str">
        <f aca="false">IF('RAW-TEx'!J113="","",'RAW-TEx'!J113-'RAW-TEx'!K113)</f>
        <v/>
      </c>
      <c r="L113" s="69" t="str">
        <f aca="false">IF(K113="","",K113/MAX(K$4:K$203)*'SET-UP'!$C$8)</f>
        <v/>
      </c>
      <c r="M113" s="69" t="str">
        <f aca="false">IF('RAW-TEx'!L113="","",'RAW-TEx'!L113-'RAW-TEx'!M113)</f>
        <v/>
      </c>
      <c r="N113" s="69" t="str">
        <f aca="false">IF(M113="","",M113/MAX(M$4:M$203)*'SET-UP'!$C$8)</f>
        <v/>
      </c>
      <c r="O113" s="69" t="str">
        <f aca="false">IF('RAW-TEx'!N113="","",'RAW-TEx'!N113-'RAW-TEx'!O113)</f>
        <v/>
      </c>
      <c r="P113" s="69" t="str">
        <f aca="false">IF(O113="","",O113/MAX(O$4:O$203)*'SET-UP'!$C$8)</f>
        <v/>
      </c>
      <c r="Q113" s="69" t="str">
        <f aca="false">IF('RAW-TEx'!P113="","",'RAW-TEx'!P113-'RAW-TEx'!Q113)</f>
        <v/>
      </c>
      <c r="R113" s="69" t="str">
        <f aca="false">IF(Q113="","",Q113/MAX(Q$4:Q$203)*'SET-UP'!$C$8)</f>
        <v/>
      </c>
      <c r="S113" s="65"/>
    </row>
    <row r="114" customFormat="false" ht="15" hidden="false" customHeight="false" outlineLevel="0" collapsed="false">
      <c r="A114" s="63" t="n">
        <v>111</v>
      </c>
      <c r="B114" s="63" t="str">
        <f aca="false">IF(PLAYER!B114="","",PLAYER!B114)</f>
        <v/>
      </c>
      <c r="C114" s="63" t="str">
        <f aca="false">IF('RAW-TEx'!C114="","",'RAW-TEx'!C114*'SET-UP'!$C$23)</f>
        <v/>
      </c>
      <c r="D114" s="63" t="str">
        <f aca="false">IF('RAW-TEx'!D114="","",'RAW-TEx'!D114*'SET-UP'!$C$24)</f>
        <v/>
      </c>
      <c r="E114" s="63" t="str">
        <f aca="false">IF('RAW-TEx'!E114="","",'RAW-TEx'!E114*'SET-UP'!$C$25)</f>
        <v/>
      </c>
      <c r="F114" s="63" t="str">
        <f aca="false">IF(C114="","",SUM(C114:E114))</f>
        <v/>
      </c>
      <c r="G114" s="69" t="str">
        <f aca="false">IF('RAW-TEx'!F114="","",'RAW-TEx'!F114-'RAW-TEx'!G114)</f>
        <v/>
      </c>
      <c r="H114" s="69" t="str">
        <f aca="false">IF(G114="","",G114/MAX(G$4:G$203)*'SET-UP'!$C$8)</f>
        <v/>
      </c>
      <c r="I114" s="69" t="str">
        <f aca="false">IF('RAW-TEx'!H114="","",'RAW-TEx'!H114-'RAW-TEx'!I114)</f>
        <v/>
      </c>
      <c r="J114" s="69" t="str">
        <f aca="false">IF(I114="","",I114/MAX(I$4:I$203)*'SET-UP'!$C$8)</f>
        <v/>
      </c>
      <c r="K114" s="69" t="str">
        <f aca="false">IF('RAW-TEx'!J114="","",'RAW-TEx'!J114-'RAW-TEx'!K114)</f>
        <v/>
      </c>
      <c r="L114" s="69" t="str">
        <f aca="false">IF(K114="","",K114/MAX(K$4:K$203)*'SET-UP'!$C$8)</f>
        <v/>
      </c>
      <c r="M114" s="69" t="str">
        <f aca="false">IF('RAW-TEx'!L114="","",'RAW-TEx'!L114-'RAW-TEx'!M114)</f>
        <v/>
      </c>
      <c r="N114" s="69" t="str">
        <f aca="false">IF(M114="","",M114/MAX(M$4:M$203)*'SET-UP'!$C$8)</f>
        <v/>
      </c>
      <c r="O114" s="69" t="str">
        <f aca="false">IF('RAW-TEx'!N114="","",'RAW-TEx'!N114-'RAW-TEx'!O114)</f>
        <v/>
      </c>
      <c r="P114" s="69" t="str">
        <f aca="false">IF(O114="","",O114/MAX(O$4:O$203)*'SET-UP'!$C$8)</f>
        <v/>
      </c>
      <c r="Q114" s="69" t="str">
        <f aca="false">IF('RAW-TEx'!P114="","",'RAW-TEx'!P114-'RAW-TEx'!Q114)</f>
        <v/>
      </c>
      <c r="R114" s="69" t="str">
        <f aca="false">IF(Q114="","",Q114/MAX(Q$4:Q$203)*'SET-UP'!$C$8)</f>
        <v/>
      </c>
      <c r="S114" s="65"/>
    </row>
    <row r="115" customFormat="false" ht="15" hidden="false" customHeight="false" outlineLevel="0" collapsed="false">
      <c r="A115" s="63" t="n">
        <v>112</v>
      </c>
      <c r="B115" s="63" t="str">
        <f aca="false">IF(PLAYER!B115="","",PLAYER!B115)</f>
        <v/>
      </c>
      <c r="C115" s="63" t="str">
        <f aca="false">IF('RAW-TEx'!C115="","",'RAW-TEx'!C115*'SET-UP'!$C$23)</f>
        <v/>
      </c>
      <c r="D115" s="63" t="str">
        <f aca="false">IF('RAW-TEx'!D115="","",'RAW-TEx'!D115*'SET-UP'!$C$24)</f>
        <v/>
      </c>
      <c r="E115" s="63" t="str">
        <f aca="false">IF('RAW-TEx'!E115="","",'RAW-TEx'!E115*'SET-UP'!$C$25)</f>
        <v/>
      </c>
      <c r="F115" s="63" t="str">
        <f aca="false">IF(C115="","",SUM(C115:E115))</f>
        <v/>
      </c>
      <c r="G115" s="69" t="str">
        <f aca="false">IF('RAW-TEx'!F115="","",'RAW-TEx'!F115-'RAW-TEx'!G115)</f>
        <v/>
      </c>
      <c r="H115" s="69" t="str">
        <f aca="false">IF(G115="","",G115/MAX(G$4:G$203)*'SET-UP'!$C$8)</f>
        <v/>
      </c>
      <c r="I115" s="69" t="str">
        <f aca="false">IF('RAW-TEx'!H115="","",'RAW-TEx'!H115-'RAW-TEx'!I115)</f>
        <v/>
      </c>
      <c r="J115" s="69" t="str">
        <f aca="false">IF(I115="","",I115/MAX(I$4:I$203)*'SET-UP'!$C$8)</f>
        <v/>
      </c>
      <c r="K115" s="69" t="str">
        <f aca="false">IF('RAW-TEx'!J115="","",'RAW-TEx'!J115-'RAW-TEx'!K115)</f>
        <v/>
      </c>
      <c r="L115" s="69" t="str">
        <f aca="false">IF(K115="","",K115/MAX(K$4:K$203)*'SET-UP'!$C$8)</f>
        <v/>
      </c>
      <c r="M115" s="69" t="str">
        <f aca="false">IF('RAW-TEx'!L115="","",'RAW-TEx'!L115-'RAW-TEx'!M115)</f>
        <v/>
      </c>
      <c r="N115" s="69" t="str">
        <f aca="false">IF(M115="","",M115/MAX(M$4:M$203)*'SET-UP'!$C$8)</f>
        <v/>
      </c>
      <c r="O115" s="69" t="str">
        <f aca="false">IF('RAW-TEx'!N115="","",'RAW-TEx'!N115-'RAW-TEx'!O115)</f>
        <v/>
      </c>
      <c r="P115" s="69" t="str">
        <f aca="false">IF(O115="","",O115/MAX(O$4:O$203)*'SET-UP'!$C$8)</f>
        <v/>
      </c>
      <c r="Q115" s="69" t="str">
        <f aca="false">IF('RAW-TEx'!P115="","",'RAW-TEx'!P115-'RAW-TEx'!Q115)</f>
        <v/>
      </c>
      <c r="R115" s="69" t="str">
        <f aca="false">IF(Q115="","",Q115/MAX(Q$4:Q$203)*'SET-UP'!$C$8)</f>
        <v/>
      </c>
      <c r="S115" s="65"/>
    </row>
    <row r="116" customFormat="false" ht="15" hidden="false" customHeight="false" outlineLevel="0" collapsed="false">
      <c r="A116" s="63" t="n">
        <v>113</v>
      </c>
      <c r="B116" s="63" t="str">
        <f aca="false">IF(PLAYER!B116="","",PLAYER!B116)</f>
        <v/>
      </c>
      <c r="C116" s="63" t="str">
        <f aca="false">IF('RAW-TEx'!C116="","",'RAW-TEx'!C116*'SET-UP'!$C$23)</f>
        <v/>
      </c>
      <c r="D116" s="63" t="str">
        <f aca="false">IF('RAW-TEx'!D116="","",'RAW-TEx'!D116*'SET-UP'!$C$24)</f>
        <v/>
      </c>
      <c r="E116" s="63" t="str">
        <f aca="false">IF('RAW-TEx'!E116="","",'RAW-TEx'!E116*'SET-UP'!$C$25)</f>
        <v/>
      </c>
      <c r="F116" s="63" t="str">
        <f aca="false">IF(C116="","",SUM(C116:E116))</f>
        <v/>
      </c>
      <c r="G116" s="69" t="str">
        <f aca="false">IF('RAW-TEx'!F116="","",'RAW-TEx'!F116-'RAW-TEx'!G116)</f>
        <v/>
      </c>
      <c r="H116" s="69" t="str">
        <f aca="false">IF(G116="","",G116/MAX(G$4:G$203)*'SET-UP'!$C$8)</f>
        <v/>
      </c>
      <c r="I116" s="69" t="str">
        <f aca="false">IF('RAW-TEx'!H116="","",'RAW-TEx'!H116-'RAW-TEx'!I116)</f>
        <v/>
      </c>
      <c r="J116" s="69" t="str">
        <f aca="false">IF(I116="","",I116/MAX(I$4:I$203)*'SET-UP'!$C$8)</f>
        <v/>
      </c>
      <c r="K116" s="69" t="str">
        <f aca="false">IF('RAW-TEx'!J116="","",'RAW-TEx'!J116-'RAW-TEx'!K116)</f>
        <v/>
      </c>
      <c r="L116" s="69" t="str">
        <f aca="false">IF(K116="","",K116/MAX(K$4:K$203)*'SET-UP'!$C$8)</f>
        <v/>
      </c>
      <c r="M116" s="69" t="str">
        <f aca="false">IF('RAW-TEx'!L116="","",'RAW-TEx'!L116-'RAW-TEx'!M116)</f>
        <v/>
      </c>
      <c r="N116" s="69" t="str">
        <f aca="false">IF(M116="","",M116/MAX(M$4:M$203)*'SET-UP'!$C$8)</f>
        <v/>
      </c>
      <c r="O116" s="69" t="str">
        <f aca="false">IF('RAW-TEx'!N116="","",'RAW-TEx'!N116-'RAW-TEx'!O116)</f>
        <v/>
      </c>
      <c r="P116" s="69" t="str">
        <f aca="false">IF(O116="","",O116/MAX(O$4:O$203)*'SET-UP'!$C$8)</f>
        <v/>
      </c>
      <c r="Q116" s="69" t="str">
        <f aca="false">IF('RAW-TEx'!P116="","",'RAW-TEx'!P116-'RAW-TEx'!Q116)</f>
        <v/>
      </c>
      <c r="R116" s="69" t="str">
        <f aca="false">IF(Q116="","",Q116/MAX(Q$4:Q$203)*'SET-UP'!$C$8)</f>
        <v/>
      </c>
      <c r="S116" s="65"/>
    </row>
    <row r="117" customFormat="false" ht="15" hidden="false" customHeight="false" outlineLevel="0" collapsed="false">
      <c r="A117" s="63" t="n">
        <v>114</v>
      </c>
      <c r="B117" s="63" t="str">
        <f aca="false">IF(PLAYER!B117="","",PLAYER!B117)</f>
        <v/>
      </c>
      <c r="C117" s="63" t="str">
        <f aca="false">IF('RAW-TEx'!C117="","",'RAW-TEx'!C117*'SET-UP'!$C$23)</f>
        <v/>
      </c>
      <c r="D117" s="63" t="str">
        <f aca="false">IF('RAW-TEx'!D117="","",'RAW-TEx'!D117*'SET-UP'!$C$24)</f>
        <v/>
      </c>
      <c r="E117" s="63" t="str">
        <f aca="false">IF('RAW-TEx'!E117="","",'RAW-TEx'!E117*'SET-UP'!$C$25)</f>
        <v/>
      </c>
      <c r="F117" s="63" t="str">
        <f aca="false">IF(C117="","",SUM(C117:E117))</f>
        <v/>
      </c>
      <c r="G117" s="69" t="str">
        <f aca="false">IF('RAW-TEx'!F117="","",'RAW-TEx'!F117-'RAW-TEx'!G117)</f>
        <v/>
      </c>
      <c r="H117" s="69" t="str">
        <f aca="false">IF(G117="","",G117/MAX(G$4:G$203)*'SET-UP'!$C$8)</f>
        <v/>
      </c>
      <c r="I117" s="69" t="str">
        <f aca="false">IF('RAW-TEx'!H117="","",'RAW-TEx'!H117-'RAW-TEx'!I117)</f>
        <v/>
      </c>
      <c r="J117" s="69" t="str">
        <f aca="false">IF(I117="","",I117/MAX(I$4:I$203)*'SET-UP'!$C$8)</f>
        <v/>
      </c>
      <c r="K117" s="69" t="str">
        <f aca="false">IF('RAW-TEx'!J117="","",'RAW-TEx'!J117-'RAW-TEx'!K117)</f>
        <v/>
      </c>
      <c r="L117" s="69" t="str">
        <f aca="false">IF(K117="","",K117/MAX(K$4:K$203)*'SET-UP'!$C$8)</f>
        <v/>
      </c>
      <c r="M117" s="69" t="str">
        <f aca="false">IF('RAW-TEx'!L117="","",'RAW-TEx'!L117-'RAW-TEx'!M117)</f>
        <v/>
      </c>
      <c r="N117" s="69" t="str">
        <f aca="false">IF(M117="","",M117/MAX(M$4:M$203)*'SET-UP'!$C$8)</f>
        <v/>
      </c>
      <c r="O117" s="69" t="str">
        <f aca="false">IF('RAW-TEx'!N117="","",'RAW-TEx'!N117-'RAW-TEx'!O117)</f>
        <v/>
      </c>
      <c r="P117" s="69" t="str">
        <f aca="false">IF(O117="","",O117/MAX(O$4:O$203)*'SET-UP'!$C$8)</f>
        <v/>
      </c>
      <c r="Q117" s="69" t="str">
        <f aca="false">IF('RAW-TEx'!P117="","",'RAW-TEx'!P117-'RAW-TEx'!Q117)</f>
        <v/>
      </c>
      <c r="R117" s="69" t="str">
        <f aca="false">IF(Q117="","",Q117/MAX(Q$4:Q$203)*'SET-UP'!$C$8)</f>
        <v/>
      </c>
      <c r="S117" s="65"/>
    </row>
    <row r="118" customFormat="false" ht="15" hidden="false" customHeight="false" outlineLevel="0" collapsed="false">
      <c r="A118" s="63" t="n">
        <v>115</v>
      </c>
      <c r="B118" s="63" t="str">
        <f aca="false">IF(PLAYER!B118="","",PLAYER!B118)</f>
        <v/>
      </c>
      <c r="C118" s="63" t="str">
        <f aca="false">IF('RAW-TEx'!C118="","",'RAW-TEx'!C118*'SET-UP'!$C$23)</f>
        <v/>
      </c>
      <c r="D118" s="63" t="str">
        <f aca="false">IF('RAW-TEx'!D118="","",'RAW-TEx'!D118*'SET-UP'!$C$24)</f>
        <v/>
      </c>
      <c r="E118" s="63" t="str">
        <f aca="false">IF('RAW-TEx'!E118="","",'RAW-TEx'!E118*'SET-UP'!$C$25)</f>
        <v/>
      </c>
      <c r="F118" s="63" t="str">
        <f aca="false">IF(C118="","",SUM(C118:E118))</f>
        <v/>
      </c>
      <c r="G118" s="69" t="str">
        <f aca="false">IF('RAW-TEx'!F118="","",'RAW-TEx'!F118-'RAW-TEx'!G118)</f>
        <v/>
      </c>
      <c r="H118" s="69" t="str">
        <f aca="false">IF(G118="","",G118/MAX(G$4:G$203)*'SET-UP'!$C$8)</f>
        <v/>
      </c>
      <c r="I118" s="69" t="str">
        <f aca="false">IF('RAW-TEx'!H118="","",'RAW-TEx'!H118-'RAW-TEx'!I118)</f>
        <v/>
      </c>
      <c r="J118" s="69" t="str">
        <f aca="false">IF(I118="","",I118/MAX(I$4:I$203)*'SET-UP'!$C$8)</f>
        <v/>
      </c>
      <c r="K118" s="69" t="str">
        <f aca="false">IF('RAW-TEx'!J118="","",'RAW-TEx'!J118-'RAW-TEx'!K118)</f>
        <v/>
      </c>
      <c r="L118" s="69" t="str">
        <f aca="false">IF(K118="","",K118/MAX(K$4:K$203)*'SET-UP'!$C$8)</f>
        <v/>
      </c>
      <c r="M118" s="69" t="str">
        <f aca="false">IF('RAW-TEx'!L118="","",'RAW-TEx'!L118-'RAW-TEx'!M118)</f>
        <v/>
      </c>
      <c r="N118" s="69" t="str">
        <f aca="false">IF(M118="","",M118/MAX(M$4:M$203)*'SET-UP'!$C$8)</f>
        <v/>
      </c>
      <c r="O118" s="69" t="str">
        <f aca="false">IF('RAW-TEx'!N118="","",'RAW-TEx'!N118-'RAW-TEx'!O118)</f>
        <v/>
      </c>
      <c r="P118" s="69" t="str">
        <f aca="false">IF(O118="","",O118/MAX(O$4:O$203)*'SET-UP'!$C$8)</f>
        <v/>
      </c>
      <c r="Q118" s="69" t="str">
        <f aca="false">IF('RAW-TEx'!P118="","",'RAW-TEx'!P118-'RAW-TEx'!Q118)</f>
        <v/>
      </c>
      <c r="R118" s="69" t="str">
        <f aca="false">IF(Q118="","",Q118/MAX(Q$4:Q$203)*'SET-UP'!$C$8)</f>
        <v/>
      </c>
      <c r="S118" s="65"/>
    </row>
    <row r="119" customFormat="false" ht="15" hidden="false" customHeight="false" outlineLevel="0" collapsed="false">
      <c r="A119" s="63" t="n">
        <v>116</v>
      </c>
      <c r="B119" s="63" t="str">
        <f aca="false">IF(PLAYER!B119="","",PLAYER!B119)</f>
        <v/>
      </c>
      <c r="C119" s="63" t="str">
        <f aca="false">IF('RAW-TEx'!C119="","",'RAW-TEx'!C119*'SET-UP'!$C$23)</f>
        <v/>
      </c>
      <c r="D119" s="63" t="str">
        <f aca="false">IF('RAW-TEx'!D119="","",'RAW-TEx'!D119*'SET-UP'!$C$24)</f>
        <v/>
      </c>
      <c r="E119" s="63" t="str">
        <f aca="false">IF('RAW-TEx'!E119="","",'RAW-TEx'!E119*'SET-UP'!$C$25)</f>
        <v/>
      </c>
      <c r="F119" s="63" t="str">
        <f aca="false">IF(C119="","",SUM(C119:E119))</f>
        <v/>
      </c>
      <c r="G119" s="69" t="str">
        <f aca="false">IF('RAW-TEx'!F119="","",'RAW-TEx'!F119-'RAW-TEx'!G119)</f>
        <v/>
      </c>
      <c r="H119" s="69" t="str">
        <f aca="false">IF(G119="","",G119/MAX(G$4:G$203)*'SET-UP'!$C$8)</f>
        <v/>
      </c>
      <c r="I119" s="69" t="str">
        <f aca="false">IF('RAW-TEx'!H119="","",'RAW-TEx'!H119-'RAW-TEx'!I119)</f>
        <v/>
      </c>
      <c r="J119" s="69" t="str">
        <f aca="false">IF(I119="","",I119/MAX(I$4:I$203)*'SET-UP'!$C$8)</f>
        <v/>
      </c>
      <c r="K119" s="69" t="str">
        <f aca="false">IF('RAW-TEx'!J119="","",'RAW-TEx'!J119-'RAW-TEx'!K119)</f>
        <v/>
      </c>
      <c r="L119" s="69" t="str">
        <f aca="false">IF(K119="","",K119/MAX(K$4:K$203)*'SET-UP'!$C$8)</f>
        <v/>
      </c>
      <c r="M119" s="69" t="str">
        <f aca="false">IF('RAW-TEx'!L119="","",'RAW-TEx'!L119-'RAW-TEx'!M119)</f>
        <v/>
      </c>
      <c r="N119" s="69" t="str">
        <f aca="false">IF(M119="","",M119/MAX(M$4:M$203)*'SET-UP'!$C$8)</f>
        <v/>
      </c>
      <c r="O119" s="69" t="str">
        <f aca="false">IF('RAW-TEx'!N119="","",'RAW-TEx'!N119-'RAW-TEx'!O119)</f>
        <v/>
      </c>
      <c r="P119" s="69" t="str">
        <f aca="false">IF(O119="","",O119/MAX(O$4:O$203)*'SET-UP'!$C$8)</f>
        <v/>
      </c>
      <c r="Q119" s="69" t="str">
        <f aca="false">IF('RAW-TEx'!P119="","",'RAW-TEx'!P119-'RAW-TEx'!Q119)</f>
        <v/>
      </c>
      <c r="R119" s="69" t="str">
        <f aca="false">IF(Q119="","",Q119/MAX(Q$4:Q$203)*'SET-UP'!$C$8)</f>
        <v/>
      </c>
      <c r="S119" s="65"/>
    </row>
    <row r="120" customFormat="false" ht="15" hidden="false" customHeight="false" outlineLevel="0" collapsed="false">
      <c r="A120" s="63" t="n">
        <v>117</v>
      </c>
      <c r="B120" s="63" t="str">
        <f aca="false">IF(PLAYER!B120="","",PLAYER!B120)</f>
        <v/>
      </c>
      <c r="C120" s="63" t="str">
        <f aca="false">IF('RAW-TEx'!C120="","",'RAW-TEx'!C120*'SET-UP'!$C$23)</f>
        <v/>
      </c>
      <c r="D120" s="63" t="str">
        <f aca="false">IF('RAW-TEx'!D120="","",'RAW-TEx'!D120*'SET-UP'!$C$24)</f>
        <v/>
      </c>
      <c r="E120" s="63" t="str">
        <f aca="false">IF('RAW-TEx'!E120="","",'RAW-TEx'!E120*'SET-UP'!$C$25)</f>
        <v/>
      </c>
      <c r="F120" s="63" t="str">
        <f aca="false">IF(C120="","",SUM(C120:E120))</f>
        <v/>
      </c>
      <c r="G120" s="69" t="str">
        <f aca="false">IF('RAW-TEx'!F120="","",'RAW-TEx'!F120-'RAW-TEx'!G120)</f>
        <v/>
      </c>
      <c r="H120" s="69" t="str">
        <f aca="false">IF(G120="","",G120/MAX(G$4:G$203)*'SET-UP'!$C$8)</f>
        <v/>
      </c>
      <c r="I120" s="69" t="str">
        <f aca="false">IF('RAW-TEx'!H120="","",'RAW-TEx'!H120-'RAW-TEx'!I120)</f>
        <v/>
      </c>
      <c r="J120" s="69" t="str">
        <f aca="false">IF(I120="","",I120/MAX(I$4:I$203)*'SET-UP'!$C$8)</f>
        <v/>
      </c>
      <c r="K120" s="69" t="str">
        <f aca="false">IF('RAW-TEx'!J120="","",'RAW-TEx'!J120-'RAW-TEx'!K120)</f>
        <v/>
      </c>
      <c r="L120" s="69" t="str">
        <f aca="false">IF(K120="","",K120/MAX(K$4:K$203)*'SET-UP'!$C$8)</f>
        <v/>
      </c>
      <c r="M120" s="69" t="str">
        <f aca="false">IF('RAW-TEx'!L120="","",'RAW-TEx'!L120-'RAW-TEx'!M120)</f>
        <v/>
      </c>
      <c r="N120" s="69" t="str">
        <f aca="false">IF(M120="","",M120/MAX(M$4:M$203)*'SET-UP'!$C$8)</f>
        <v/>
      </c>
      <c r="O120" s="69" t="str">
        <f aca="false">IF('RAW-TEx'!N120="","",'RAW-TEx'!N120-'RAW-TEx'!O120)</f>
        <v/>
      </c>
      <c r="P120" s="69" t="str">
        <f aca="false">IF(O120="","",O120/MAX(O$4:O$203)*'SET-UP'!$C$8)</f>
        <v/>
      </c>
      <c r="Q120" s="69" t="str">
        <f aca="false">IF('RAW-TEx'!P120="","",'RAW-TEx'!P120-'RAW-TEx'!Q120)</f>
        <v/>
      </c>
      <c r="R120" s="69" t="str">
        <f aca="false">IF(Q120="","",Q120/MAX(Q$4:Q$203)*'SET-UP'!$C$8)</f>
        <v/>
      </c>
      <c r="S120" s="65"/>
    </row>
    <row r="121" customFormat="false" ht="15" hidden="false" customHeight="false" outlineLevel="0" collapsed="false">
      <c r="A121" s="63" t="n">
        <v>118</v>
      </c>
      <c r="B121" s="63" t="str">
        <f aca="false">IF(PLAYER!B121="","",PLAYER!B121)</f>
        <v/>
      </c>
      <c r="C121" s="63" t="str">
        <f aca="false">IF('RAW-TEx'!C121="","",'RAW-TEx'!C121*'SET-UP'!$C$23)</f>
        <v/>
      </c>
      <c r="D121" s="63" t="str">
        <f aca="false">IF('RAW-TEx'!D121="","",'RAW-TEx'!D121*'SET-UP'!$C$24)</f>
        <v/>
      </c>
      <c r="E121" s="63" t="str">
        <f aca="false">IF('RAW-TEx'!E121="","",'RAW-TEx'!E121*'SET-UP'!$C$25)</f>
        <v/>
      </c>
      <c r="F121" s="63" t="str">
        <f aca="false">IF(C121="","",SUM(C121:E121))</f>
        <v/>
      </c>
      <c r="G121" s="69" t="str">
        <f aca="false">IF('RAW-TEx'!F121="","",'RAW-TEx'!F121-'RAW-TEx'!G121)</f>
        <v/>
      </c>
      <c r="H121" s="69" t="str">
        <f aca="false">IF(G121="","",G121/MAX(G$4:G$203)*'SET-UP'!$C$8)</f>
        <v/>
      </c>
      <c r="I121" s="69" t="str">
        <f aca="false">IF('RAW-TEx'!H121="","",'RAW-TEx'!H121-'RAW-TEx'!I121)</f>
        <v/>
      </c>
      <c r="J121" s="69" t="str">
        <f aca="false">IF(I121="","",I121/MAX(I$4:I$203)*'SET-UP'!$C$8)</f>
        <v/>
      </c>
      <c r="K121" s="69" t="str">
        <f aca="false">IF('RAW-TEx'!J121="","",'RAW-TEx'!J121-'RAW-TEx'!K121)</f>
        <v/>
      </c>
      <c r="L121" s="69" t="str">
        <f aca="false">IF(K121="","",K121/MAX(K$4:K$203)*'SET-UP'!$C$8)</f>
        <v/>
      </c>
      <c r="M121" s="69" t="str">
        <f aca="false">IF('RAW-TEx'!L121="","",'RAW-TEx'!L121-'RAW-TEx'!M121)</f>
        <v/>
      </c>
      <c r="N121" s="69" t="str">
        <f aca="false">IF(M121="","",M121/MAX(M$4:M$203)*'SET-UP'!$C$8)</f>
        <v/>
      </c>
      <c r="O121" s="69" t="str">
        <f aca="false">IF('RAW-TEx'!N121="","",'RAW-TEx'!N121-'RAW-TEx'!O121)</f>
        <v/>
      </c>
      <c r="P121" s="69" t="str">
        <f aca="false">IF(O121="","",O121/MAX(O$4:O$203)*'SET-UP'!$C$8)</f>
        <v/>
      </c>
      <c r="Q121" s="69" t="str">
        <f aca="false">IF('RAW-TEx'!P121="","",'RAW-TEx'!P121-'RAW-TEx'!Q121)</f>
        <v/>
      </c>
      <c r="R121" s="69" t="str">
        <f aca="false">IF(Q121="","",Q121/MAX(Q$4:Q$203)*'SET-UP'!$C$8)</f>
        <v/>
      </c>
      <c r="S121" s="65"/>
    </row>
    <row r="122" customFormat="false" ht="15" hidden="false" customHeight="false" outlineLevel="0" collapsed="false">
      <c r="A122" s="63" t="n">
        <v>119</v>
      </c>
      <c r="B122" s="63" t="str">
        <f aca="false">IF(PLAYER!B122="","",PLAYER!B122)</f>
        <v/>
      </c>
      <c r="C122" s="63" t="str">
        <f aca="false">IF('RAW-TEx'!C122="","",'RAW-TEx'!C122*'SET-UP'!$C$23)</f>
        <v/>
      </c>
      <c r="D122" s="63" t="str">
        <f aca="false">IF('RAW-TEx'!D122="","",'RAW-TEx'!D122*'SET-UP'!$C$24)</f>
        <v/>
      </c>
      <c r="E122" s="63" t="str">
        <f aca="false">IF('RAW-TEx'!E122="","",'RAW-TEx'!E122*'SET-UP'!$C$25)</f>
        <v/>
      </c>
      <c r="F122" s="63" t="str">
        <f aca="false">IF(C122="","",SUM(C122:E122))</f>
        <v/>
      </c>
      <c r="G122" s="69" t="str">
        <f aca="false">IF('RAW-TEx'!F122="","",'RAW-TEx'!F122-'RAW-TEx'!G122)</f>
        <v/>
      </c>
      <c r="H122" s="69" t="str">
        <f aca="false">IF(G122="","",G122/MAX(G$4:G$203)*'SET-UP'!$C$8)</f>
        <v/>
      </c>
      <c r="I122" s="69" t="str">
        <f aca="false">IF('RAW-TEx'!H122="","",'RAW-TEx'!H122-'RAW-TEx'!I122)</f>
        <v/>
      </c>
      <c r="J122" s="69" t="str">
        <f aca="false">IF(I122="","",I122/MAX(I$4:I$203)*'SET-UP'!$C$8)</f>
        <v/>
      </c>
      <c r="K122" s="69" t="str">
        <f aca="false">IF('RAW-TEx'!J122="","",'RAW-TEx'!J122-'RAW-TEx'!K122)</f>
        <v/>
      </c>
      <c r="L122" s="69" t="str">
        <f aca="false">IF(K122="","",K122/MAX(K$4:K$203)*'SET-UP'!$C$8)</f>
        <v/>
      </c>
      <c r="M122" s="69" t="str">
        <f aca="false">IF('RAW-TEx'!L122="","",'RAW-TEx'!L122-'RAW-TEx'!M122)</f>
        <v/>
      </c>
      <c r="N122" s="69" t="str">
        <f aca="false">IF(M122="","",M122/MAX(M$4:M$203)*'SET-UP'!$C$8)</f>
        <v/>
      </c>
      <c r="O122" s="69" t="str">
        <f aca="false">IF('RAW-TEx'!N122="","",'RAW-TEx'!N122-'RAW-TEx'!O122)</f>
        <v/>
      </c>
      <c r="P122" s="69" t="str">
        <f aca="false">IF(O122="","",O122/MAX(O$4:O$203)*'SET-UP'!$C$8)</f>
        <v/>
      </c>
      <c r="Q122" s="69" t="str">
        <f aca="false">IF('RAW-TEx'!P122="","",'RAW-TEx'!P122-'RAW-TEx'!Q122)</f>
        <v/>
      </c>
      <c r="R122" s="69" t="str">
        <f aca="false">IF(Q122="","",Q122/MAX(Q$4:Q$203)*'SET-UP'!$C$8)</f>
        <v/>
      </c>
      <c r="S122" s="65"/>
    </row>
    <row r="123" customFormat="false" ht="15" hidden="false" customHeight="false" outlineLevel="0" collapsed="false">
      <c r="A123" s="63" t="n">
        <v>120</v>
      </c>
      <c r="B123" s="63" t="str">
        <f aca="false">IF(PLAYER!B123="","",PLAYER!B123)</f>
        <v/>
      </c>
      <c r="C123" s="63" t="str">
        <f aca="false">IF('RAW-TEx'!C123="","",'RAW-TEx'!C123*'SET-UP'!$C$23)</f>
        <v/>
      </c>
      <c r="D123" s="63" t="str">
        <f aca="false">IF('RAW-TEx'!D123="","",'RAW-TEx'!D123*'SET-UP'!$C$24)</f>
        <v/>
      </c>
      <c r="E123" s="63" t="str">
        <f aca="false">IF('RAW-TEx'!E123="","",'RAW-TEx'!E123*'SET-UP'!$C$25)</f>
        <v/>
      </c>
      <c r="F123" s="63" t="str">
        <f aca="false">IF(C123="","",SUM(C123:E123))</f>
        <v/>
      </c>
      <c r="G123" s="69" t="str">
        <f aca="false">IF('RAW-TEx'!F123="","",'RAW-TEx'!F123-'RAW-TEx'!G123)</f>
        <v/>
      </c>
      <c r="H123" s="69" t="str">
        <f aca="false">IF(G123="","",G123/MAX(G$4:G$203)*'SET-UP'!$C$8)</f>
        <v/>
      </c>
      <c r="I123" s="69" t="str">
        <f aca="false">IF('RAW-TEx'!H123="","",'RAW-TEx'!H123-'RAW-TEx'!I123)</f>
        <v/>
      </c>
      <c r="J123" s="69" t="str">
        <f aca="false">IF(I123="","",I123/MAX(I$4:I$203)*'SET-UP'!$C$8)</f>
        <v/>
      </c>
      <c r="K123" s="69" t="str">
        <f aca="false">IF('RAW-TEx'!J123="","",'RAW-TEx'!J123-'RAW-TEx'!K123)</f>
        <v/>
      </c>
      <c r="L123" s="69" t="str">
        <f aca="false">IF(K123="","",K123/MAX(K$4:K$203)*'SET-UP'!$C$8)</f>
        <v/>
      </c>
      <c r="M123" s="69" t="str">
        <f aca="false">IF('RAW-TEx'!L123="","",'RAW-TEx'!L123-'RAW-TEx'!M123)</f>
        <v/>
      </c>
      <c r="N123" s="69" t="str">
        <f aca="false">IF(M123="","",M123/MAX(M$4:M$203)*'SET-UP'!$C$8)</f>
        <v/>
      </c>
      <c r="O123" s="69" t="str">
        <f aca="false">IF('RAW-TEx'!N123="","",'RAW-TEx'!N123-'RAW-TEx'!O123)</f>
        <v/>
      </c>
      <c r="P123" s="69" t="str">
        <f aca="false">IF(O123="","",O123/MAX(O$4:O$203)*'SET-UP'!$C$8)</f>
        <v/>
      </c>
      <c r="Q123" s="69" t="str">
        <f aca="false">IF('RAW-TEx'!P123="","",'RAW-TEx'!P123-'RAW-TEx'!Q123)</f>
        <v/>
      </c>
      <c r="R123" s="69" t="str">
        <f aca="false">IF(Q123="","",Q123/MAX(Q$4:Q$203)*'SET-UP'!$C$8)</f>
        <v/>
      </c>
      <c r="S123" s="65"/>
    </row>
    <row r="124" customFormat="false" ht="15" hidden="false" customHeight="false" outlineLevel="0" collapsed="false">
      <c r="A124" s="63" t="n">
        <v>121</v>
      </c>
      <c r="B124" s="63" t="str">
        <f aca="false">IF(PLAYER!B124="","",PLAYER!B124)</f>
        <v/>
      </c>
      <c r="C124" s="63" t="str">
        <f aca="false">IF('RAW-TEx'!C124="","",'RAW-TEx'!C124*'SET-UP'!$C$23)</f>
        <v/>
      </c>
      <c r="D124" s="63" t="str">
        <f aca="false">IF('RAW-TEx'!D124="","",'RAW-TEx'!D124*'SET-UP'!$C$24)</f>
        <v/>
      </c>
      <c r="E124" s="63" t="str">
        <f aca="false">IF('RAW-TEx'!E124="","",'RAW-TEx'!E124*'SET-UP'!$C$25)</f>
        <v/>
      </c>
      <c r="F124" s="63" t="str">
        <f aca="false">IF(C124="","",SUM(C124:E124))</f>
        <v/>
      </c>
      <c r="G124" s="69" t="str">
        <f aca="false">IF('RAW-TEx'!F124="","",'RAW-TEx'!F124-'RAW-TEx'!G124)</f>
        <v/>
      </c>
      <c r="H124" s="69" t="str">
        <f aca="false">IF(G124="","",G124/MAX(G$4:G$203)*'SET-UP'!$C$8)</f>
        <v/>
      </c>
      <c r="I124" s="69" t="str">
        <f aca="false">IF('RAW-TEx'!H124="","",'RAW-TEx'!H124-'RAW-TEx'!I124)</f>
        <v/>
      </c>
      <c r="J124" s="69" t="str">
        <f aca="false">IF(I124="","",I124/MAX(I$4:I$203)*'SET-UP'!$C$8)</f>
        <v/>
      </c>
      <c r="K124" s="69" t="str">
        <f aca="false">IF('RAW-TEx'!J124="","",'RAW-TEx'!J124-'RAW-TEx'!K124)</f>
        <v/>
      </c>
      <c r="L124" s="69" t="str">
        <f aca="false">IF(K124="","",K124/MAX(K$4:K$203)*'SET-UP'!$C$8)</f>
        <v/>
      </c>
      <c r="M124" s="69" t="str">
        <f aca="false">IF('RAW-TEx'!L124="","",'RAW-TEx'!L124-'RAW-TEx'!M124)</f>
        <v/>
      </c>
      <c r="N124" s="69" t="str">
        <f aca="false">IF(M124="","",M124/MAX(M$4:M$203)*'SET-UP'!$C$8)</f>
        <v/>
      </c>
      <c r="O124" s="69" t="str">
        <f aca="false">IF('RAW-TEx'!N124="","",'RAW-TEx'!N124-'RAW-TEx'!O124)</f>
        <v/>
      </c>
      <c r="P124" s="69" t="str">
        <f aca="false">IF(O124="","",O124/MAX(O$4:O$203)*'SET-UP'!$C$8)</f>
        <v/>
      </c>
      <c r="Q124" s="69" t="str">
        <f aca="false">IF('RAW-TEx'!P124="","",'RAW-TEx'!P124-'RAW-TEx'!Q124)</f>
        <v/>
      </c>
      <c r="R124" s="69" t="str">
        <f aca="false">IF(Q124="","",Q124/MAX(Q$4:Q$203)*'SET-UP'!$C$8)</f>
        <v/>
      </c>
      <c r="S124" s="65"/>
    </row>
    <row r="125" customFormat="false" ht="15" hidden="false" customHeight="false" outlineLevel="0" collapsed="false">
      <c r="A125" s="63" t="n">
        <v>122</v>
      </c>
      <c r="B125" s="63" t="str">
        <f aca="false">IF(PLAYER!B125="","",PLAYER!B125)</f>
        <v/>
      </c>
      <c r="C125" s="63" t="str">
        <f aca="false">IF('RAW-TEx'!C125="","",'RAW-TEx'!C125*'SET-UP'!$C$23)</f>
        <v/>
      </c>
      <c r="D125" s="63" t="str">
        <f aca="false">IF('RAW-TEx'!D125="","",'RAW-TEx'!D125*'SET-UP'!$C$24)</f>
        <v/>
      </c>
      <c r="E125" s="63" t="str">
        <f aca="false">IF('RAW-TEx'!E125="","",'RAW-TEx'!E125*'SET-UP'!$C$25)</f>
        <v/>
      </c>
      <c r="F125" s="63" t="str">
        <f aca="false">IF(C125="","",SUM(C125:E125))</f>
        <v/>
      </c>
      <c r="G125" s="69" t="str">
        <f aca="false">IF('RAW-TEx'!F125="","",'RAW-TEx'!F125-'RAW-TEx'!G125)</f>
        <v/>
      </c>
      <c r="H125" s="69" t="str">
        <f aca="false">IF(G125="","",G125/MAX(G$4:G$203)*'SET-UP'!$C$8)</f>
        <v/>
      </c>
      <c r="I125" s="69" t="str">
        <f aca="false">IF('RAW-TEx'!H125="","",'RAW-TEx'!H125-'RAW-TEx'!I125)</f>
        <v/>
      </c>
      <c r="J125" s="69" t="str">
        <f aca="false">IF(I125="","",I125/MAX(I$4:I$203)*'SET-UP'!$C$8)</f>
        <v/>
      </c>
      <c r="K125" s="69" t="str">
        <f aca="false">IF('RAW-TEx'!J125="","",'RAW-TEx'!J125-'RAW-TEx'!K125)</f>
        <v/>
      </c>
      <c r="L125" s="69" t="str">
        <f aca="false">IF(K125="","",K125/MAX(K$4:K$203)*'SET-UP'!$C$8)</f>
        <v/>
      </c>
      <c r="M125" s="69" t="str">
        <f aca="false">IF('RAW-TEx'!L125="","",'RAW-TEx'!L125-'RAW-TEx'!M125)</f>
        <v/>
      </c>
      <c r="N125" s="69" t="str">
        <f aca="false">IF(M125="","",M125/MAX(M$4:M$203)*'SET-UP'!$C$8)</f>
        <v/>
      </c>
      <c r="O125" s="69" t="str">
        <f aca="false">IF('RAW-TEx'!N125="","",'RAW-TEx'!N125-'RAW-TEx'!O125)</f>
        <v/>
      </c>
      <c r="P125" s="69" t="str">
        <f aca="false">IF(O125="","",O125/MAX(O$4:O$203)*'SET-UP'!$C$8)</f>
        <v/>
      </c>
      <c r="Q125" s="69" t="str">
        <f aca="false">IF('RAW-TEx'!P125="","",'RAW-TEx'!P125-'RAW-TEx'!Q125)</f>
        <v/>
      </c>
      <c r="R125" s="69" t="str">
        <f aca="false">IF(Q125="","",Q125/MAX(Q$4:Q$203)*'SET-UP'!$C$8)</f>
        <v/>
      </c>
      <c r="S125" s="65"/>
    </row>
    <row r="126" customFormat="false" ht="15" hidden="false" customHeight="false" outlineLevel="0" collapsed="false">
      <c r="A126" s="63" t="n">
        <v>123</v>
      </c>
      <c r="B126" s="63" t="str">
        <f aca="false">IF(PLAYER!B126="","",PLAYER!B126)</f>
        <v/>
      </c>
      <c r="C126" s="63" t="str">
        <f aca="false">IF('RAW-TEx'!C126="","",'RAW-TEx'!C126*'SET-UP'!$C$23)</f>
        <v/>
      </c>
      <c r="D126" s="63" t="str">
        <f aca="false">IF('RAW-TEx'!D126="","",'RAW-TEx'!D126*'SET-UP'!$C$24)</f>
        <v/>
      </c>
      <c r="E126" s="63" t="str">
        <f aca="false">IF('RAW-TEx'!E126="","",'RAW-TEx'!E126*'SET-UP'!$C$25)</f>
        <v/>
      </c>
      <c r="F126" s="63" t="str">
        <f aca="false">IF(C126="","",SUM(C126:E126))</f>
        <v/>
      </c>
      <c r="G126" s="69" t="str">
        <f aca="false">IF('RAW-TEx'!F126="","",'RAW-TEx'!F126-'RAW-TEx'!G126)</f>
        <v/>
      </c>
      <c r="H126" s="69" t="str">
        <f aca="false">IF(G126="","",G126/MAX(G$4:G$203)*'SET-UP'!$C$8)</f>
        <v/>
      </c>
      <c r="I126" s="69" t="str">
        <f aca="false">IF('RAW-TEx'!H126="","",'RAW-TEx'!H126-'RAW-TEx'!I126)</f>
        <v/>
      </c>
      <c r="J126" s="69" t="str">
        <f aca="false">IF(I126="","",I126/MAX(I$4:I$203)*'SET-UP'!$C$8)</f>
        <v/>
      </c>
      <c r="K126" s="69" t="str">
        <f aca="false">IF('RAW-TEx'!J126="","",'RAW-TEx'!J126-'RAW-TEx'!K126)</f>
        <v/>
      </c>
      <c r="L126" s="69" t="str">
        <f aca="false">IF(K126="","",K126/MAX(K$4:K$203)*'SET-UP'!$C$8)</f>
        <v/>
      </c>
      <c r="M126" s="69" t="str">
        <f aca="false">IF('RAW-TEx'!L126="","",'RAW-TEx'!L126-'RAW-TEx'!M126)</f>
        <v/>
      </c>
      <c r="N126" s="69" t="str">
        <f aca="false">IF(M126="","",M126/MAX(M$4:M$203)*'SET-UP'!$C$8)</f>
        <v/>
      </c>
      <c r="O126" s="69" t="str">
        <f aca="false">IF('RAW-TEx'!N126="","",'RAW-TEx'!N126-'RAW-TEx'!O126)</f>
        <v/>
      </c>
      <c r="P126" s="69" t="str">
        <f aca="false">IF(O126="","",O126/MAX(O$4:O$203)*'SET-UP'!$C$8)</f>
        <v/>
      </c>
      <c r="Q126" s="69" t="str">
        <f aca="false">IF('RAW-TEx'!P126="","",'RAW-TEx'!P126-'RAW-TEx'!Q126)</f>
        <v/>
      </c>
      <c r="R126" s="69" t="str">
        <f aca="false">IF(Q126="","",Q126/MAX(Q$4:Q$203)*'SET-UP'!$C$8)</f>
        <v/>
      </c>
      <c r="S126" s="65"/>
    </row>
    <row r="127" customFormat="false" ht="15" hidden="false" customHeight="false" outlineLevel="0" collapsed="false">
      <c r="A127" s="63" t="n">
        <v>124</v>
      </c>
      <c r="B127" s="63" t="str">
        <f aca="false">IF(PLAYER!B127="","",PLAYER!B127)</f>
        <v/>
      </c>
      <c r="C127" s="63" t="str">
        <f aca="false">IF('RAW-TEx'!C127="","",'RAW-TEx'!C127*'SET-UP'!$C$23)</f>
        <v/>
      </c>
      <c r="D127" s="63" t="str">
        <f aca="false">IF('RAW-TEx'!D127="","",'RAW-TEx'!D127*'SET-UP'!$C$24)</f>
        <v/>
      </c>
      <c r="E127" s="63" t="str">
        <f aca="false">IF('RAW-TEx'!E127="","",'RAW-TEx'!E127*'SET-UP'!$C$25)</f>
        <v/>
      </c>
      <c r="F127" s="63" t="str">
        <f aca="false">IF(C127="","",SUM(C127:E127))</f>
        <v/>
      </c>
      <c r="G127" s="69" t="str">
        <f aca="false">IF('RAW-TEx'!F127="","",'RAW-TEx'!F127-'RAW-TEx'!G127)</f>
        <v/>
      </c>
      <c r="H127" s="69" t="str">
        <f aca="false">IF(G127="","",G127/MAX(G$4:G$203)*'SET-UP'!$C$8)</f>
        <v/>
      </c>
      <c r="I127" s="69" t="str">
        <f aca="false">IF('RAW-TEx'!H127="","",'RAW-TEx'!H127-'RAW-TEx'!I127)</f>
        <v/>
      </c>
      <c r="J127" s="69" t="str">
        <f aca="false">IF(I127="","",I127/MAX(I$4:I$203)*'SET-UP'!$C$8)</f>
        <v/>
      </c>
      <c r="K127" s="69" t="str">
        <f aca="false">IF('RAW-TEx'!J127="","",'RAW-TEx'!J127-'RAW-TEx'!K127)</f>
        <v/>
      </c>
      <c r="L127" s="69" t="str">
        <f aca="false">IF(K127="","",K127/MAX(K$4:K$203)*'SET-UP'!$C$8)</f>
        <v/>
      </c>
      <c r="M127" s="69" t="str">
        <f aca="false">IF('RAW-TEx'!L127="","",'RAW-TEx'!L127-'RAW-TEx'!M127)</f>
        <v/>
      </c>
      <c r="N127" s="69" t="str">
        <f aca="false">IF(M127="","",M127/MAX(M$4:M$203)*'SET-UP'!$C$8)</f>
        <v/>
      </c>
      <c r="O127" s="69" t="str">
        <f aca="false">IF('RAW-TEx'!N127="","",'RAW-TEx'!N127-'RAW-TEx'!O127)</f>
        <v/>
      </c>
      <c r="P127" s="69" t="str">
        <f aca="false">IF(O127="","",O127/MAX(O$4:O$203)*'SET-UP'!$C$8)</f>
        <v/>
      </c>
      <c r="Q127" s="69" t="str">
        <f aca="false">IF('RAW-TEx'!P127="","",'RAW-TEx'!P127-'RAW-TEx'!Q127)</f>
        <v/>
      </c>
      <c r="R127" s="69" t="str">
        <f aca="false">IF(Q127="","",Q127/MAX(Q$4:Q$203)*'SET-UP'!$C$8)</f>
        <v/>
      </c>
      <c r="S127" s="65"/>
    </row>
    <row r="128" customFormat="false" ht="15" hidden="false" customHeight="false" outlineLevel="0" collapsed="false">
      <c r="A128" s="63" t="n">
        <v>125</v>
      </c>
      <c r="B128" s="63" t="str">
        <f aca="false">IF(PLAYER!B128="","",PLAYER!B128)</f>
        <v/>
      </c>
      <c r="C128" s="63" t="str">
        <f aca="false">IF('RAW-TEx'!C128="","",'RAW-TEx'!C128*'SET-UP'!$C$23)</f>
        <v/>
      </c>
      <c r="D128" s="63" t="str">
        <f aca="false">IF('RAW-TEx'!D128="","",'RAW-TEx'!D128*'SET-UP'!$C$24)</f>
        <v/>
      </c>
      <c r="E128" s="63" t="str">
        <f aca="false">IF('RAW-TEx'!E128="","",'RAW-TEx'!E128*'SET-UP'!$C$25)</f>
        <v/>
      </c>
      <c r="F128" s="63" t="str">
        <f aca="false">IF(C128="","",SUM(C128:E128))</f>
        <v/>
      </c>
      <c r="G128" s="69" t="str">
        <f aca="false">IF('RAW-TEx'!F128="","",'RAW-TEx'!F128-'RAW-TEx'!G128)</f>
        <v/>
      </c>
      <c r="H128" s="69" t="str">
        <f aca="false">IF(G128="","",G128/MAX(G$4:G$203)*'SET-UP'!$C$8)</f>
        <v/>
      </c>
      <c r="I128" s="69" t="str">
        <f aca="false">IF('RAW-TEx'!H128="","",'RAW-TEx'!H128-'RAW-TEx'!I128)</f>
        <v/>
      </c>
      <c r="J128" s="69" t="str">
        <f aca="false">IF(I128="","",I128/MAX(I$4:I$203)*'SET-UP'!$C$8)</f>
        <v/>
      </c>
      <c r="K128" s="69" t="str">
        <f aca="false">IF('RAW-TEx'!J128="","",'RAW-TEx'!J128-'RAW-TEx'!K128)</f>
        <v/>
      </c>
      <c r="L128" s="69" t="str">
        <f aca="false">IF(K128="","",K128/MAX(K$4:K$203)*'SET-UP'!$C$8)</f>
        <v/>
      </c>
      <c r="M128" s="69" t="str">
        <f aca="false">IF('RAW-TEx'!L128="","",'RAW-TEx'!L128-'RAW-TEx'!M128)</f>
        <v/>
      </c>
      <c r="N128" s="69" t="str">
        <f aca="false">IF(M128="","",M128/MAX(M$4:M$203)*'SET-UP'!$C$8)</f>
        <v/>
      </c>
      <c r="O128" s="69" t="str">
        <f aca="false">IF('RAW-TEx'!N128="","",'RAW-TEx'!N128-'RAW-TEx'!O128)</f>
        <v/>
      </c>
      <c r="P128" s="69" t="str">
        <f aca="false">IF(O128="","",O128/MAX(O$4:O$203)*'SET-UP'!$C$8)</f>
        <v/>
      </c>
      <c r="Q128" s="69" t="str">
        <f aca="false">IF('RAW-TEx'!P128="","",'RAW-TEx'!P128-'RAW-TEx'!Q128)</f>
        <v/>
      </c>
      <c r="R128" s="69" t="str">
        <f aca="false">IF(Q128="","",Q128/MAX(Q$4:Q$203)*'SET-UP'!$C$8)</f>
        <v/>
      </c>
      <c r="S128" s="65"/>
    </row>
    <row r="129" customFormat="false" ht="15" hidden="false" customHeight="false" outlineLevel="0" collapsed="false">
      <c r="A129" s="63" t="n">
        <v>126</v>
      </c>
      <c r="B129" s="63" t="str">
        <f aca="false">IF(PLAYER!B129="","",PLAYER!B129)</f>
        <v/>
      </c>
      <c r="C129" s="63" t="str">
        <f aca="false">IF('RAW-TEx'!C129="","",'RAW-TEx'!C129*'SET-UP'!$C$23)</f>
        <v/>
      </c>
      <c r="D129" s="63" t="str">
        <f aca="false">IF('RAW-TEx'!D129="","",'RAW-TEx'!D129*'SET-UP'!$C$24)</f>
        <v/>
      </c>
      <c r="E129" s="63" t="str">
        <f aca="false">IF('RAW-TEx'!E129="","",'RAW-TEx'!E129*'SET-UP'!$C$25)</f>
        <v/>
      </c>
      <c r="F129" s="63" t="str">
        <f aca="false">IF(C129="","",SUM(C129:E129))</f>
        <v/>
      </c>
      <c r="G129" s="69" t="str">
        <f aca="false">IF('RAW-TEx'!F129="","",'RAW-TEx'!F129-'RAW-TEx'!G129)</f>
        <v/>
      </c>
      <c r="H129" s="69" t="str">
        <f aca="false">IF(G129="","",G129/MAX(G$4:G$203)*'SET-UP'!$C$8)</f>
        <v/>
      </c>
      <c r="I129" s="69" t="str">
        <f aca="false">IF('RAW-TEx'!H129="","",'RAW-TEx'!H129-'RAW-TEx'!I129)</f>
        <v/>
      </c>
      <c r="J129" s="69" t="str">
        <f aca="false">IF(I129="","",I129/MAX(I$4:I$203)*'SET-UP'!$C$8)</f>
        <v/>
      </c>
      <c r="K129" s="69" t="str">
        <f aca="false">IF('RAW-TEx'!J129="","",'RAW-TEx'!J129-'RAW-TEx'!K129)</f>
        <v/>
      </c>
      <c r="L129" s="69" t="str">
        <f aca="false">IF(K129="","",K129/MAX(K$4:K$203)*'SET-UP'!$C$8)</f>
        <v/>
      </c>
      <c r="M129" s="69" t="str">
        <f aca="false">IF('RAW-TEx'!L129="","",'RAW-TEx'!L129-'RAW-TEx'!M129)</f>
        <v/>
      </c>
      <c r="N129" s="69" t="str">
        <f aca="false">IF(M129="","",M129/MAX(M$4:M$203)*'SET-UP'!$C$8)</f>
        <v/>
      </c>
      <c r="O129" s="69" t="str">
        <f aca="false">IF('RAW-TEx'!N129="","",'RAW-TEx'!N129-'RAW-TEx'!O129)</f>
        <v/>
      </c>
      <c r="P129" s="69" t="str">
        <f aca="false">IF(O129="","",O129/MAX(O$4:O$203)*'SET-UP'!$C$8)</f>
        <v/>
      </c>
      <c r="Q129" s="69" t="str">
        <f aca="false">IF('RAW-TEx'!P129="","",'RAW-TEx'!P129-'RAW-TEx'!Q129)</f>
        <v/>
      </c>
      <c r="R129" s="69" t="str">
        <f aca="false">IF(Q129="","",Q129/MAX(Q$4:Q$203)*'SET-UP'!$C$8)</f>
        <v/>
      </c>
      <c r="S129" s="65"/>
    </row>
    <row r="130" customFormat="false" ht="15" hidden="false" customHeight="false" outlineLevel="0" collapsed="false">
      <c r="A130" s="63" t="n">
        <v>127</v>
      </c>
      <c r="B130" s="63" t="str">
        <f aca="false">IF(PLAYER!B130="","",PLAYER!B130)</f>
        <v/>
      </c>
      <c r="C130" s="63" t="str">
        <f aca="false">IF('RAW-TEx'!C130="","",'RAW-TEx'!C130*'SET-UP'!$C$23)</f>
        <v/>
      </c>
      <c r="D130" s="63" t="str">
        <f aca="false">IF('RAW-TEx'!D130="","",'RAW-TEx'!D130*'SET-UP'!$C$24)</f>
        <v/>
      </c>
      <c r="E130" s="63" t="str">
        <f aca="false">IF('RAW-TEx'!E130="","",'RAW-TEx'!E130*'SET-UP'!$C$25)</f>
        <v/>
      </c>
      <c r="F130" s="63" t="str">
        <f aca="false">IF(C130="","",SUM(C130:E130))</f>
        <v/>
      </c>
      <c r="G130" s="69" t="str">
        <f aca="false">IF('RAW-TEx'!F130="","",'RAW-TEx'!F130-'RAW-TEx'!G130)</f>
        <v/>
      </c>
      <c r="H130" s="69" t="str">
        <f aca="false">IF(G130="","",G130/MAX(G$4:G$203)*'SET-UP'!$C$8)</f>
        <v/>
      </c>
      <c r="I130" s="69" t="str">
        <f aca="false">IF('RAW-TEx'!H130="","",'RAW-TEx'!H130-'RAW-TEx'!I130)</f>
        <v/>
      </c>
      <c r="J130" s="69" t="str">
        <f aca="false">IF(I130="","",I130/MAX(I$4:I$203)*'SET-UP'!$C$8)</f>
        <v/>
      </c>
      <c r="K130" s="69" t="str">
        <f aca="false">IF('RAW-TEx'!J130="","",'RAW-TEx'!J130-'RAW-TEx'!K130)</f>
        <v/>
      </c>
      <c r="L130" s="69" t="str">
        <f aca="false">IF(K130="","",K130/MAX(K$4:K$203)*'SET-UP'!$C$8)</f>
        <v/>
      </c>
      <c r="M130" s="69" t="str">
        <f aca="false">IF('RAW-TEx'!L130="","",'RAW-TEx'!L130-'RAW-TEx'!M130)</f>
        <v/>
      </c>
      <c r="N130" s="69" t="str">
        <f aca="false">IF(M130="","",M130/MAX(M$4:M$203)*'SET-UP'!$C$8)</f>
        <v/>
      </c>
      <c r="O130" s="69" t="str">
        <f aca="false">IF('RAW-TEx'!N130="","",'RAW-TEx'!N130-'RAW-TEx'!O130)</f>
        <v/>
      </c>
      <c r="P130" s="69" t="str">
        <f aca="false">IF(O130="","",O130/MAX(O$4:O$203)*'SET-UP'!$C$8)</f>
        <v/>
      </c>
      <c r="Q130" s="69" t="str">
        <f aca="false">IF('RAW-TEx'!P130="","",'RAW-TEx'!P130-'RAW-TEx'!Q130)</f>
        <v/>
      </c>
      <c r="R130" s="69" t="str">
        <f aca="false">IF(Q130="","",Q130/MAX(Q$4:Q$203)*'SET-UP'!$C$8)</f>
        <v/>
      </c>
      <c r="S130" s="65"/>
    </row>
    <row r="131" customFormat="false" ht="15" hidden="false" customHeight="false" outlineLevel="0" collapsed="false">
      <c r="A131" s="63" t="n">
        <v>128</v>
      </c>
      <c r="B131" s="63" t="str">
        <f aca="false">IF(PLAYER!B131="","",PLAYER!B131)</f>
        <v/>
      </c>
      <c r="C131" s="63" t="str">
        <f aca="false">IF('RAW-TEx'!C131="","",'RAW-TEx'!C131*'SET-UP'!$C$23)</f>
        <v/>
      </c>
      <c r="D131" s="63" t="str">
        <f aca="false">IF('RAW-TEx'!D131="","",'RAW-TEx'!D131*'SET-UP'!$C$24)</f>
        <v/>
      </c>
      <c r="E131" s="63" t="str">
        <f aca="false">IF('RAW-TEx'!E131="","",'RAW-TEx'!E131*'SET-UP'!$C$25)</f>
        <v/>
      </c>
      <c r="F131" s="63" t="str">
        <f aca="false">IF(C131="","",SUM(C131:E131))</f>
        <v/>
      </c>
      <c r="G131" s="69" t="str">
        <f aca="false">IF('RAW-TEx'!F131="","",'RAW-TEx'!F131-'RAW-TEx'!G131)</f>
        <v/>
      </c>
      <c r="H131" s="69" t="str">
        <f aca="false">IF(G131="","",G131/MAX(G$4:G$203)*'SET-UP'!$C$8)</f>
        <v/>
      </c>
      <c r="I131" s="69" t="str">
        <f aca="false">IF('RAW-TEx'!H131="","",'RAW-TEx'!H131-'RAW-TEx'!I131)</f>
        <v/>
      </c>
      <c r="J131" s="69" t="str">
        <f aca="false">IF(I131="","",I131/MAX(I$4:I$203)*'SET-UP'!$C$8)</f>
        <v/>
      </c>
      <c r="K131" s="69" t="str">
        <f aca="false">IF('RAW-TEx'!J131="","",'RAW-TEx'!J131-'RAW-TEx'!K131)</f>
        <v/>
      </c>
      <c r="L131" s="69" t="str">
        <f aca="false">IF(K131="","",K131/MAX(K$4:K$203)*'SET-UP'!$C$8)</f>
        <v/>
      </c>
      <c r="M131" s="69" t="str">
        <f aca="false">IF('RAW-TEx'!L131="","",'RAW-TEx'!L131-'RAW-TEx'!M131)</f>
        <v/>
      </c>
      <c r="N131" s="69" t="str">
        <f aca="false">IF(M131="","",M131/MAX(M$4:M$203)*'SET-UP'!$C$8)</f>
        <v/>
      </c>
      <c r="O131" s="69" t="str">
        <f aca="false">IF('RAW-TEx'!N131="","",'RAW-TEx'!N131-'RAW-TEx'!O131)</f>
        <v/>
      </c>
      <c r="P131" s="69" t="str">
        <f aca="false">IF(O131="","",O131/MAX(O$4:O$203)*'SET-UP'!$C$8)</f>
        <v/>
      </c>
      <c r="Q131" s="69" t="str">
        <f aca="false">IF('RAW-TEx'!P131="","",'RAW-TEx'!P131-'RAW-TEx'!Q131)</f>
        <v/>
      </c>
      <c r="R131" s="69" t="str">
        <f aca="false">IF(Q131="","",Q131/MAX(Q$4:Q$203)*'SET-UP'!$C$8)</f>
        <v/>
      </c>
      <c r="S131" s="65"/>
    </row>
    <row r="132" customFormat="false" ht="15" hidden="false" customHeight="false" outlineLevel="0" collapsed="false">
      <c r="A132" s="63" t="n">
        <v>129</v>
      </c>
      <c r="B132" s="63" t="str">
        <f aca="false">IF(PLAYER!B132="","",PLAYER!B132)</f>
        <v/>
      </c>
      <c r="C132" s="63" t="str">
        <f aca="false">IF('RAW-TEx'!C132="","",'RAW-TEx'!C132*'SET-UP'!$C$23)</f>
        <v/>
      </c>
      <c r="D132" s="63" t="str">
        <f aca="false">IF('RAW-TEx'!D132="","",'RAW-TEx'!D132*'SET-UP'!$C$24)</f>
        <v/>
      </c>
      <c r="E132" s="63" t="str">
        <f aca="false">IF('RAW-TEx'!E132="","",'RAW-TEx'!E132*'SET-UP'!$C$25)</f>
        <v/>
      </c>
      <c r="F132" s="63" t="str">
        <f aca="false">IF(C132="","",SUM(C132:E132))</f>
        <v/>
      </c>
      <c r="G132" s="69" t="str">
        <f aca="false">IF('RAW-TEx'!F132="","",'RAW-TEx'!F132-'RAW-TEx'!G132)</f>
        <v/>
      </c>
      <c r="H132" s="69" t="str">
        <f aca="false">IF(G132="","",G132/MAX(G$4:G$203)*'SET-UP'!$C$8)</f>
        <v/>
      </c>
      <c r="I132" s="69" t="str">
        <f aca="false">IF('RAW-TEx'!H132="","",'RAW-TEx'!H132-'RAW-TEx'!I132)</f>
        <v/>
      </c>
      <c r="J132" s="69" t="str">
        <f aca="false">IF(I132="","",I132/MAX(I$4:I$203)*'SET-UP'!$C$8)</f>
        <v/>
      </c>
      <c r="K132" s="69" t="str">
        <f aca="false">IF('RAW-TEx'!J132="","",'RAW-TEx'!J132-'RAW-TEx'!K132)</f>
        <v/>
      </c>
      <c r="L132" s="69" t="str">
        <f aca="false">IF(K132="","",K132/MAX(K$4:K$203)*'SET-UP'!$C$8)</f>
        <v/>
      </c>
      <c r="M132" s="69" t="str">
        <f aca="false">IF('RAW-TEx'!L132="","",'RAW-TEx'!L132-'RAW-TEx'!M132)</f>
        <v/>
      </c>
      <c r="N132" s="69" t="str">
        <f aca="false">IF(M132="","",M132/MAX(M$4:M$203)*'SET-UP'!$C$8)</f>
        <v/>
      </c>
      <c r="O132" s="69" t="str">
        <f aca="false">IF('RAW-TEx'!N132="","",'RAW-TEx'!N132-'RAW-TEx'!O132)</f>
        <v/>
      </c>
      <c r="P132" s="69" t="str">
        <f aca="false">IF(O132="","",O132/MAX(O$4:O$203)*'SET-UP'!$C$8)</f>
        <v/>
      </c>
      <c r="Q132" s="69" t="str">
        <f aca="false">IF('RAW-TEx'!P132="","",'RAW-TEx'!P132-'RAW-TEx'!Q132)</f>
        <v/>
      </c>
      <c r="R132" s="69" t="str">
        <f aca="false">IF(Q132="","",Q132/MAX(Q$4:Q$203)*'SET-UP'!$C$8)</f>
        <v/>
      </c>
      <c r="S132" s="65"/>
    </row>
    <row r="133" customFormat="false" ht="15" hidden="false" customHeight="false" outlineLevel="0" collapsed="false">
      <c r="A133" s="63" t="n">
        <v>130</v>
      </c>
      <c r="B133" s="63" t="str">
        <f aca="false">IF(PLAYER!B133="","",PLAYER!B133)</f>
        <v/>
      </c>
      <c r="C133" s="63" t="str">
        <f aca="false">IF('RAW-TEx'!C133="","",'RAW-TEx'!C133*'SET-UP'!$C$23)</f>
        <v/>
      </c>
      <c r="D133" s="63" t="str">
        <f aca="false">IF('RAW-TEx'!D133="","",'RAW-TEx'!D133*'SET-UP'!$C$24)</f>
        <v/>
      </c>
      <c r="E133" s="63" t="str">
        <f aca="false">IF('RAW-TEx'!E133="","",'RAW-TEx'!E133*'SET-UP'!$C$25)</f>
        <v/>
      </c>
      <c r="F133" s="63" t="str">
        <f aca="false">IF(C133="","",SUM(C133:E133))</f>
        <v/>
      </c>
      <c r="G133" s="69" t="str">
        <f aca="false">IF('RAW-TEx'!F133="","",'RAW-TEx'!F133-'RAW-TEx'!G133)</f>
        <v/>
      </c>
      <c r="H133" s="69" t="str">
        <f aca="false">IF(G133="","",G133/MAX(G$4:G$203)*'SET-UP'!$C$8)</f>
        <v/>
      </c>
      <c r="I133" s="69" t="str">
        <f aca="false">IF('RAW-TEx'!H133="","",'RAW-TEx'!H133-'RAW-TEx'!I133)</f>
        <v/>
      </c>
      <c r="J133" s="69" t="str">
        <f aca="false">IF(I133="","",I133/MAX(I$4:I$203)*'SET-UP'!$C$8)</f>
        <v/>
      </c>
      <c r="K133" s="69" t="str">
        <f aca="false">IF('RAW-TEx'!J133="","",'RAW-TEx'!J133-'RAW-TEx'!K133)</f>
        <v/>
      </c>
      <c r="L133" s="69" t="str">
        <f aca="false">IF(K133="","",K133/MAX(K$4:K$203)*'SET-UP'!$C$8)</f>
        <v/>
      </c>
      <c r="M133" s="69" t="str">
        <f aca="false">IF('RAW-TEx'!L133="","",'RAW-TEx'!L133-'RAW-TEx'!M133)</f>
        <v/>
      </c>
      <c r="N133" s="69" t="str">
        <f aca="false">IF(M133="","",M133/MAX(M$4:M$203)*'SET-UP'!$C$8)</f>
        <v/>
      </c>
      <c r="O133" s="69" t="str">
        <f aca="false">IF('RAW-TEx'!N133="","",'RAW-TEx'!N133-'RAW-TEx'!O133)</f>
        <v/>
      </c>
      <c r="P133" s="69" t="str">
        <f aca="false">IF(O133="","",O133/MAX(O$4:O$203)*'SET-UP'!$C$8)</f>
        <v/>
      </c>
      <c r="Q133" s="69" t="str">
        <f aca="false">IF('RAW-TEx'!P133="","",'RAW-TEx'!P133-'RAW-TEx'!Q133)</f>
        <v/>
      </c>
      <c r="R133" s="69" t="str">
        <f aca="false">IF(Q133="","",Q133/MAX(Q$4:Q$203)*'SET-UP'!$C$8)</f>
        <v/>
      </c>
      <c r="S133" s="65"/>
    </row>
    <row r="134" customFormat="false" ht="15" hidden="false" customHeight="false" outlineLevel="0" collapsed="false">
      <c r="A134" s="63" t="n">
        <v>131</v>
      </c>
      <c r="B134" s="63" t="str">
        <f aca="false">IF(PLAYER!B134="","",PLAYER!B134)</f>
        <v/>
      </c>
      <c r="C134" s="63" t="str">
        <f aca="false">IF('RAW-TEx'!C134="","",'RAW-TEx'!C134*'SET-UP'!$C$23)</f>
        <v/>
      </c>
      <c r="D134" s="63" t="str">
        <f aca="false">IF('RAW-TEx'!D134="","",'RAW-TEx'!D134*'SET-UP'!$C$24)</f>
        <v/>
      </c>
      <c r="E134" s="63" t="str">
        <f aca="false">IF('RAW-TEx'!E134="","",'RAW-TEx'!E134*'SET-UP'!$C$25)</f>
        <v/>
      </c>
      <c r="F134" s="63" t="str">
        <f aca="false">IF(C134="","",SUM(C134:E134))</f>
        <v/>
      </c>
      <c r="G134" s="69" t="str">
        <f aca="false">IF('RAW-TEx'!F134="","",'RAW-TEx'!F134-'RAW-TEx'!G134)</f>
        <v/>
      </c>
      <c r="H134" s="69" t="str">
        <f aca="false">IF(G134="","",G134/MAX(G$4:G$203)*'SET-UP'!$C$8)</f>
        <v/>
      </c>
      <c r="I134" s="69" t="str">
        <f aca="false">IF('RAW-TEx'!H134="","",'RAW-TEx'!H134-'RAW-TEx'!I134)</f>
        <v/>
      </c>
      <c r="J134" s="69" t="str">
        <f aca="false">IF(I134="","",I134/MAX(I$4:I$203)*'SET-UP'!$C$8)</f>
        <v/>
      </c>
      <c r="K134" s="69" t="str">
        <f aca="false">IF('RAW-TEx'!J134="","",'RAW-TEx'!J134-'RAW-TEx'!K134)</f>
        <v/>
      </c>
      <c r="L134" s="69" t="str">
        <f aca="false">IF(K134="","",K134/MAX(K$4:K$203)*'SET-UP'!$C$8)</f>
        <v/>
      </c>
      <c r="M134" s="69" t="str">
        <f aca="false">IF('RAW-TEx'!L134="","",'RAW-TEx'!L134-'RAW-TEx'!M134)</f>
        <v/>
      </c>
      <c r="N134" s="69" t="str">
        <f aca="false">IF(M134="","",M134/MAX(M$4:M$203)*'SET-UP'!$C$8)</f>
        <v/>
      </c>
      <c r="O134" s="69" t="str">
        <f aca="false">IF('RAW-TEx'!N134="","",'RAW-TEx'!N134-'RAW-TEx'!O134)</f>
        <v/>
      </c>
      <c r="P134" s="69" t="str">
        <f aca="false">IF(O134="","",O134/MAX(O$4:O$203)*'SET-UP'!$C$8)</f>
        <v/>
      </c>
      <c r="Q134" s="69" t="str">
        <f aca="false">IF('RAW-TEx'!P134="","",'RAW-TEx'!P134-'RAW-TEx'!Q134)</f>
        <v/>
      </c>
      <c r="R134" s="69" t="str">
        <f aca="false">IF(Q134="","",Q134/MAX(Q$4:Q$203)*'SET-UP'!$C$8)</f>
        <v/>
      </c>
      <c r="S134" s="65"/>
    </row>
    <row r="135" customFormat="false" ht="15" hidden="false" customHeight="false" outlineLevel="0" collapsed="false">
      <c r="A135" s="63" t="n">
        <v>132</v>
      </c>
      <c r="B135" s="63" t="str">
        <f aca="false">IF(PLAYER!B135="","",PLAYER!B135)</f>
        <v/>
      </c>
      <c r="C135" s="63" t="str">
        <f aca="false">IF('RAW-TEx'!C135="","",'RAW-TEx'!C135*'SET-UP'!$C$23)</f>
        <v/>
      </c>
      <c r="D135" s="63" t="str">
        <f aca="false">IF('RAW-TEx'!D135="","",'RAW-TEx'!D135*'SET-UP'!$C$24)</f>
        <v/>
      </c>
      <c r="E135" s="63" t="str">
        <f aca="false">IF('RAW-TEx'!E135="","",'RAW-TEx'!E135*'SET-UP'!$C$25)</f>
        <v/>
      </c>
      <c r="F135" s="63" t="str">
        <f aca="false">IF(C135="","",SUM(C135:E135))</f>
        <v/>
      </c>
      <c r="G135" s="69" t="str">
        <f aca="false">IF('RAW-TEx'!F135="","",'RAW-TEx'!F135-'RAW-TEx'!G135)</f>
        <v/>
      </c>
      <c r="H135" s="69" t="str">
        <f aca="false">IF(G135="","",G135/MAX(G$4:G$203)*'SET-UP'!$C$8)</f>
        <v/>
      </c>
      <c r="I135" s="69" t="str">
        <f aca="false">IF('RAW-TEx'!H135="","",'RAW-TEx'!H135-'RAW-TEx'!I135)</f>
        <v/>
      </c>
      <c r="J135" s="69" t="str">
        <f aca="false">IF(I135="","",I135/MAX(I$4:I$203)*'SET-UP'!$C$8)</f>
        <v/>
      </c>
      <c r="K135" s="69" t="str">
        <f aca="false">IF('RAW-TEx'!J135="","",'RAW-TEx'!J135-'RAW-TEx'!K135)</f>
        <v/>
      </c>
      <c r="L135" s="69" t="str">
        <f aca="false">IF(K135="","",K135/MAX(K$4:K$203)*'SET-UP'!$C$8)</f>
        <v/>
      </c>
      <c r="M135" s="69" t="str">
        <f aca="false">IF('RAW-TEx'!L135="","",'RAW-TEx'!L135-'RAW-TEx'!M135)</f>
        <v/>
      </c>
      <c r="N135" s="69" t="str">
        <f aca="false">IF(M135="","",M135/MAX(M$4:M$203)*'SET-UP'!$C$8)</f>
        <v/>
      </c>
      <c r="O135" s="69" t="str">
        <f aca="false">IF('RAW-TEx'!N135="","",'RAW-TEx'!N135-'RAW-TEx'!O135)</f>
        <v/>
      </c>
      <c r="P135" s="69" t="str">
        <f aca="false">IF(O135="","",O135/MAX(O$4:O$203)*'SET-UP'!$C$8)</f>
        <v/>
      </c>
      <c r="Q135" s="69" t="str">
        <f aca="false">IF('RAW-TEx'!P135="","",'RAW-TEx'!P135-'RAW-TEx'!Q135)</f>
        <v/>
      </c>
      <c r="R135" s="69" t="str">
        <f aca="false">IF(Q135="","",Q135/MAX(Q$4:Q$203)*'SET-UP'!$C$8)</f>
        <v/>
      </c>
      <c r="S135" s="65"/>
    </row>
    <row r="136" customFormat="false" ht="15" hidden="false" customHeight="false" outlineLevel="0" collapsed="false">
      <c r="A136" s="63" t="n">
        <v>133</v>
      </c>
      <c r="B136" s="63" t="str">
        <f aca="false">IF(PLAYER!B136="","",PLAYER!B136)</f>
        <v/>
      </c>
      <c r="C136" s="63" t="str">
        <f aca="false">IF('RAW-TEx'!C136="","",'RAW-TEx'!C136*'SET-UP'!$C$23)</f>
        <v/>
      </c>
      <c r="D136" s="63" t="str">
        <f aca="false">IF('RAW-TEx'!D136="","",'RAW-TEx'!D136*'SET-UP'!$C$24)</f>
        <v/>
      </c>
      <c r="E136" s="63" t="str">
        <f aca="false">IF('RAW-TEx'!E136="","",'RAW-TEx'!E136*'SET-UP'!$C$25)</f>
        <v/>
      </c>
      <c r="F136" s="63" t="str">
        <f aca="false">IF(C136="","",SUM(C136:E136))</f>
        <v/>
      </c>
      <c r="G136" s="69" t="str">
        <f aca="false">IF('RAW-TEx'!F136="","",'RAW-TEx'!F136-'RAW-TEx'!G136)</f>
        <v/>
      </c>
      <c r="H136" s="69" t="str">
        <f aca="false">IF(G136="","",G136/MAX(G$4:G$203)*'SET-UP'!$C$8)</f>
        <v/>
      </c>
      <c r="I136" s="69" t="str">
        <f aca="false">IF('RAW-TEx'!H136="","",'RAW-TEx'!H136-'RAW-TEx'!I136)</f>
        <v/>
      </c>
      <c r="J136" s="69" t="str">
        <f aca="false">IF(I136="","",I136/MAX(I$4:I$203)*'SET-UP'!$C$8)</f>
        <v/>
      </c>
      <c r="K136" s="69" t="str">
        <f aca="false">IF('RAW-TEx'!J136="","",'RAW-TEx'!J136-'RAW-TEx'!K136)</f>
        <v/>
      </c>
      <c r="L136" s="69" t="str">
        <f aca="false">IF(K136="","",K136/MAX(K$4:K$203)*'SET-UP'!$C$8)</f>
        <v/>
      </c>
      <c r="M136" s="69" t="str">
        <f aca="false">IF('RAW-TEx'!L136="","",'RAW-TEx'!L136-'RAW-TEx'!M136)</f>
        <v/>
      </c>
      <c r="N136" s="69" t="str">
        <f aca="false">IF(M136="","",M136/MAX(M$4:M$203)*'SET-UP'!$C$8)</f>
        <v/>
      </c>
      <c r="O136" s="69" t="str">
        <f aca="false">IF('RAW-TEx'!N136="","",'RAW-TEx'!N136-'RAW-TEx'!O136)</f>
        <v/>
      </c>
      <c r="P136" s="69" t="str">
        <f aca="false">IF(O136="","",O136/MAX(O$4:O$203)*'SET-UP'!$C$8)</f>
        <v/>
      </c>
      <c r="Q136" s="69" t="str">
        <f aca="false">IF('RAW-TEx'!P136="","",'RAW-TEx'!P136-'RAW-TEx'!Q136)</f>
        <v/>
      </c>
      <c r="R136" s="69" t="str">
        <f aca="false">IF(Q136="","",Q136/MAX(Q$4:Q$203)*'SET-UP'!$C$8)</f>
        <v/>
      </c>
      <c r="S136" s="65"/>
    </row>
    <row r="137" customFormat="false" ht="15" hidden="false" customHeight="false" outlineLevel="0" collapsed="false">
      <c r="A137" s="63" t="n">
        <v>134</v>
      </c>
      <c r="B137" s="63" t="str">
        <f aca="false">IF(PLAYER!B137="","",PLAYER!B137)</f>
        <v/>
      </c>
      <c r="C137" s="63" t="str">
        <f aca="false">IF('RAW-TEx'!C137="","",'RAW-TEx'!C137*'SET-UP'!$C$23)</f>
        <v/>
      </c>
      <c r="D137" s="63" t="str">
        <f aca="false">IF('RAW-TEx'!D137="","",'RAW-TEx'!D137*'SET-UP'!$C$24)</f>
        <v/>
      </c>
      <c r="E137" s="63" t="str">
        <f aca="false">IF('RAW-TEx'!E137="","",'RAW-TEx'!E137*'SET-UP'!$C$25)</f>
        <v/>
      </c>
      <c r="F137" s="63" t="str">
        <f aca="false">IF(C137="","",SUM(C137:E137))</f>
        <v/>
      </c>
      <c r="G137" s="69" t="str">
        <f aca="false">IF('RAW-TEx'!F137="","",'RAW-TEx'!F137-'RAW-TEx'!G137)</f>
        <v/>
      </c>
      <c r="H137" s="69" t="str">
        <f aca="false">IF(G137="","",G137/MAX(G$4:G$203)*'SET-UP'!$C$8)</f>
        <v/>
      </c>
      <c r="I137" s="69" t="str">
        <f aca="false">IF('RAW-TEx'!H137="","",'RAW-TEx'!H137-'RAW-TEx'!I137)</f>
        <v/>
      </c>
      <c r="J137" s="69" t="str">
        <f aca="false">IF(I137="","",I137/MAX(I$4:I$203)*'SET-UP'!$C$8)</f>
        <v/>
      </c>
      <c r="K137" s="69" t="str">
        <f aca="false">IF('RAW-TEx'!J137="","",'RAW-TEx'!J137-'RAW-TEx'!K137)</f>
        <v/>
      </c>
      <c r="L137" s="69" t="str">
        <f aca="false">IF(K137="","",K137/MAX(K$4:K$203)*'SET-UP'!$C$8)</f>
        <v/>
      </c>
      <c r="M137" s="69" t="str">
        <f aca="false">IF('RAW-TEx'!L137="","",'RAW-TEx'!L137-'RAW-TEx'!M137)</f>
        <v/>
      </c>
      <c r="N137" s="69" t="str">
        <f aca="false">IF(M137="","",M137/MAX(M$4:M$203)*'SET-UP'!$C$8)</f>
        <v/>
      </c>
      <c r="O137" s="69" t="str">
        <f aca="false">IF('RAW-TEx'!N137="","",'RAW-TEx'!N137-'RAW-TEx'!O137)</f>
        <v/>
      </c>
      <c r="P137" s="69" t="str">
        <f aca="false">IF(O137="","",O137/MAX(O$4:O$203)*'SET-UP'!$C$8)</f>
        <v/>
      </c>
      <c r="Q137" s="69" t="str">
        <f aca="false">IF('RAW-TEx'!P137="","",'RAW-TEx'!P137-'RAW-TEx'!Q137)</f>
        <v/>
      </c>
      <c r="R137" s="69" t="str">
        <f aca="false">IF(Q137="","",Q137/MAX(Q$4:Q$203)*'SET-UP'!$C$8)</f>
        <v/>
      </c>
      <c r="S137" s="65"/>
    </row>
    <row r="138" customFormat="false" ht="15" hidden="false" customHeight="false" outlineLevel="0" collapsed="false">
      <c r="A138" s="63" t="n">
        <v>135</v>
      </c>
      <c r="B138" s="63" t="str">
        <f aca="false">IF(PLAYER!B138="","",PLAYER!B138)</f>
        <v/>
      </c>
      <c r="C138" s="63" t="str">
        <f aca="false">IF('RAW-TEx'!C138="","",'RAW-TEx'!C138*'SET-UP'!$C$23)</f>
        <v/>
      </c>
      <c r="D138" s="63" t="str">
        <f aca="false">IF('RAW-TEx'!D138="","",'RAW-TEx'!D138*'SET-UP'!$C$24)</f>
        <v/>
      </c>
      <c r="E138" s="63" t="str">
        <f aca="false">IF('RAW-TEx'!E138="","",'RAW-TEx'!E138*'SET-UP'!$C$25)</f>
        <v/>
      </c>
      <c r="F138" s="63" t="str">
        <f aca="false">IF(C138="","",SUM(C138:E138))</f>
        <v/>
      </c>
      <c r="G138" s="69" t="str">
        <f aca="false">IF('RAW-TEx'!F138="","",'RAW-TEx'!F138-'RAW-TEx'!G138)</f>
        <v/>
      </c>
      <c r="H138" s="69" t="str">
        <f aca="false">IF(G138="","",G138/MAX(G$4:G$203)*'SET-UP'!$C$8)</f>
        <v/>
      </c>
      <c r="I138" s="69" t="str">
        <f aca="false">IF('RAW-TEx'!H138="","",'RAW-TEx'!H138-'RAW-TEx'!I138)</f>
        <v/>
      </c>
      <c r="J138" s="69" t="str">
        <f aca="false">IF(I138="","",I138/MAX(I$4:I$203)*'SET-UP'!$C$8)</f>
        <v/>
      </c>
      <c r="K138" s="69" t="str">
        <f aca="false">IF('RAW-TEx'!J138="","",'RAW-TEx'!J138-'RAW-TEx'!K138)</f>
        <v/>
      </c>
      <c r="L138" s="69" t="str">
        <f aca="false">IF(K138="","",K138/MAX(K$4:K$203)*'SET-UP'!$C$8)</f>
        <v/>
      </c>
      <c r="M138" s="69" t="str">
        <f aca="false">IF('RAW-TEx'!L138="","",'RAW-TEx'!L138-'RAW-TEx'!M138)</f>
        <v/>
      </c>
      <c r="N138" s="69" t="str">
        <f aca="false">IF(M138="","",M138/MAX(M$4:M$203)*'SET-UP'!$C$8)</f>
        <v/>
      </c>
      <c r="O138" s="69" t="str">
        <f aca="false">IF('RAW-TEx'!N138="","",'RAW-TEx'!N138-'RAW-TEx'!O138)</f>
        <v/>
      </c>
      <c r="P138" s="69" t="str">
        <f aca="false">IF(O138="","",O138/MAX(O$4:O$203)*'SET-UP'!$C$8)</f>
        <v/>
      </c>
      <c r="Q138" s="69" t="str">
        <f aca="false">IF('RAW-TEx'!P138="","",'RAW-TEx'!P138-'RAW-TEx'!Q138)</f>
        <v/>
      </c>
      <c r="R138" s="69" t="str">
        <f aca="false">IF(Q138="","",Q138/MAX(Q$4:Q$203)*'SET-UP'!$C$8)</f>
        <v/>
      </c>
      <c r="S138" s="65"/>
    </row>
    <row r="139" customFormat="false" ht="15" hidden="false" customHeight="false" outlineLevel="0" collapsed="false">
      <c r="A139" s="63" t="n">
        <v>136</v>
      </c>
      <c r="B139" s="63" t="str">
        <f aca="false">IF(PLAYER!B139="","",PLAYER!B139)</f>
        <v/>
      </c>
      <c r="C139" s="63" t="str">
        <f aca="false">IF('RAW-TEx'!C139="","",'RAW-TEx'!C139*'SET-UP'!$C$23)</f>
        <v/>
      </c>
      <c r="D139" s="63" t="str">
        <f aca="false">IF('RAW-TEx'!D139="","",'RAW-TEx'!D139*'SET-UP'!$C$24)</f>
        <v/>
      </c>
      <c r="E139" s="63" t="str">
        <f aca="false">IF('RAW-TEx'!E139="","",'RAW-TEx'!E139*'SET-UP'!$C$25)</f>
        <v/>
      </c>
      <c r="F139" s="63" t="str">
        <f aca="false">IF(C139="","",SUM(C139:E139))</f>
        <v/>
      </c>
      <c r="G139" s="69" t="str">
        <f aca="false">IF('RAW-TEx'!F139="","",'RAW-TEx'!F139-'RAW-TEx'!G139)</f>
        <v/>
      </c>
      <c r="H139" s="69" t="str">
        <f aca="false">IF(G139="","",G139/MAX(G$4:G$203)*'SET-UP'!$C$8)</f>
        <v/>
      </c>
      <c r="I139" s="69" t="str">
        <f aca="false">IF('RAW-TEx'!H139="","",'RAW-TEx'!H139-'RAW-TEx'!I139)</f>
        <v/>
      </c>
      <c r="J139" s="69" t="str">
        <f aca="false">IF(I139="","",I139/MAX(I$4:I$203)*'SET-UP'!$C$8)</f>
        <v/>
      </c>
      <c r="K139" s="69" t="str">
        <f aca="false">IF('RAW-TEx'!J139="","",'RAW-TEx'!J139-'RAW-TEx'!K139)</f>
        <v/>
      </c>
      <c r="L139" s="69" t="str">
        <f aca="false">IF(K139="","",K139/MAX(K$4:K$203)*'SET-UP'!$C$8)</f>
        <v/>
      </c>
      <c r="M139" s="69" t="str">
        <f aca="false">IF('RAW-TEx'!L139="","",'RAW-TEx'!L139-'RAW-TEx'!M139)</f>
        <v/>
      </c>
      <c r="N139" s="69" t="str">
        <f aca="false">IF(M139="","",M139/MAX(M$4:M$203)*'SET-UP'!$C$8)</f>
        <v/>
      </c>
      <c r="O139" s="69" t="str">
        <f aca="false">IF('RAW-TEx'!N139="","",'RAW-TEx'!N139-'RAW-TEx'!O139)</f>
        <v/>
      </c>
      <c r="P139" s="69" t="str">
        <f aca="false">IF(O139="","",O139/MAX(O$4:O$203)*'SET-UP'!$C$8)</f>
        <v/>
      </c>
      <c r="Q139" s="69" t="str">
        <f aca="false">IF('RAW-TEx'!P139="","",'RAW-TEx'!P139-'RAW-TEx'!Q139)</f>
        <v/>
      </c>
      <c r="R139" s="69" t="str">
        <f aca="false">IF(Q139="","",Q139/MAX(Q$4:Q$203)*'SET-UP'!$C$8)</f>
        <v/>
      </c>
      <c r="S139" s="65"/>
    </row>
    <row r="140" customFormat="false" ht="15" hidden="false" customHeight="false" outlineLevel="0" collapsed="false">
      <c r="A140" s="63" t="n">
        <v>137</v>
      </c>
      <c r="B140" s="63" t="str">
        <f aca="false">IF(PLAYER!B140="","",PLAYER!B140)</f>
        <v/>
      </c>
      <c r="C140" s="63" t="str">
        <f aca="false">IF('RAW-TEx'!C140="","",'RAW-TEx'!C140*'SET-UP'!$C$23)</f>
        <v/>
      </c>
      <c r="D140" s="63" t="str">
        <f aca="false">IF('RAW-TEx'!D140="","",'RAW-TEx'!D140*'SET-UP'!$C$24)</f>
        <v/>
      </c>
      <c r="E140" s="63" t="str">
        <f aca="false">IF('RAW-TEx'!E140="","",'RAW-TEx'!E140*'SET-UP'!$C$25)</f>
        <v/>
      </c>
      <c r="F140" s="63" t="str">
        <f aca="false">IF(C140="","",SUM(C140:E140))</f>
        <v/>
      </c>
      <c r="G140" s="69" t="str">
        <f aca="false">IF('RAW-TEx'!F140="","",'RAW-TEx'!F140-'RAW-TEx'!G140)</f>
        <v/>
      </c>
      <c r="H140" s="69" t="str">
        <f aca="false">IF(G140="","",G140/MAX(G$4:G$203)*'SET-UP'!$C$8)</f>
        <v/>
      </c>
      <c r="I140" s="69" t="str">
        <f aca="false">IF('RAW-TEx'!H140="","",'RAW-TEx'!H140-'RAW-TEx'!I140)</f>
        <v/>
      </c>
      <c r="J140" s="69" t="str">
        <f aca="false">IF(I140="","",I140/MAX(I$4:I$203)*'SET-UP'!$C$8)</f>
        <v/>
      </c>
      <c r="K140" s="69" t="str">
        <f aca="false">IF('RAW-TEx'!J140="","",'RAW-TEx'!J140-'RAW-TEx'!K140)</f>
        <v/>
      </c>
      <c r="L140" s="69" t="str">
        <f aca="false">IF(K140="","",K140/MAX(K$4:K$203)*'SET-UP'!$C$8)</f>
        <v/>
      </c>
      <c r="M140" s="69" t="str">
        <f aca="false">IF('RAW-TEx'!L140="","",'RAW-TEx'!L140-'RAW-TEx'!M140)</f>
        <v/>
      </c>
      <c r="N140" s="69" t="str">
        <f aca="false">IF(M140="","",M140/MAX(M$4:M$203)*'SET-UP'!$C$8)</f>
        <v/>
      </c>
      <c r="O140" s="69" t="str">
        <f aca="false">IF('RAW-TEx'!N140="","",'RAW-TEx'!N140-'RAW-TEx'!O140)</f>
        <v/>
      </c>
      <c r="P140" s="69" t="str">
        <f aca="false">IF(O140="","",O140/MAX(O$4:O$203)*'SET-UP'!$C$8)</f>
        <v/>
      </c>
      <c r="Q140" s="69" t="str">
        <f aca="false">IF('RAW-TEx'!P140="","",'RAW-TEx'!P140-'RAW-TEx'!Q140)</f>
        <v/>
      </c>
      <c r="R140" s="69" t="str">
        <f aca="false">IF(Q140="","",Q140/MAX(Q$4:Q$203)*'SET-UP'!$C$8)</f>
        <v/>
      </c>
      <c r="S140" s="65"/>
    </row>
    <row r="141" customFormat="false" ht="15" hidden="false" customHeight="false" outlineLevel="0" collapsed="false">
      <c r="A141" s="63" t="n">
        <v>138</v>
      </c>
      <c r="B141" s="63" t="str">
        <f aca="false">IF(PLAYER!B141="","",PLAYER!B141)</f>
        <v/>
      </c>
      <c r="C141" s="63" t="str">
        <f aca="false">IF('RAW-TEx'!C141="","",'RAW-TEx'!C141*'SET-UP'!$C$23)</f>
        <v/>
      </c>
      <c r="D141" s="63" t="str">
        <f aca="false">IF('RAW-TEx'!D141="","",'RAW-TEx'!D141*'SET-UP'!$C$24)</f>
        <v/>
      </c>
      <c r="E141" s="63" t="str">
        <f aca="false">IF('RAW-TEx'!E141="","",'RAW-TEx'!E141*'SET-UP'!$C$25)</f>
        <v/>
      </c>
      <c r="F141" s="63" t="str">
        <f aca="false">IF(C141="","",SUM(C141:E141))</f>
        <v/>
      </c>
      <c r="G141" s="69" t="str">
        <f aca="false">IF('RAW-TEx'!F141="","",'RAW-TEx'!F141-'RAW-TEx'!G141)</f>
        <v/>
      </c>
      <c r="H141" s="69" t="str">
        <f aca="false">IF(G141="","",G141/MAX(G$4:G$203)*'SET-UP'!$C$8)</f>
        <v/>
      </c>
      <c r="I141" s="69" t="str">
        <f aca="false">IF('RAW-TEx'!H141="","",'RAW-TEx'!H141-'RAW-TEx'!I141)</f>
        <v/>
      </c>
      <c r="J141" s="69" t="str">
        <f aca="false">IF(I141="","",I141/MAX(I$4:I$203)*'SET-UP'!$C$8)</f>
        <v/>
      </c>
      <c r="K141" s="69" t="str">
        <f aca="false">IF('RAW-TEx'!J141="","",'RAW-TEx'!J141-'RAW-TEx'!K141)</f>
        <v/>
      </c>
      <c r="L141" s="69" t="str">
        <f aca="false">IF(K141="","",K141/MAX(K$4:K$203)*'SET-UP'!$C$8)</f>
        <v/>
      </c>
      <c r="M141" s="69" t="str">
        <f aca="false">IF('RAW-TEx'!L141="","",'RAW-TEx'!L141-'RAW-TEx'!M141)</f>
        <v/>
      </c>
      <c r="N141" s="69" t="str">
        <f aca="false">IF(M141="","",M141/MAX(M$4:M$203)*'SET-UP'!$C$8)</f>
        <v/>
      </c>
      <c r="O141" s="69" t="str">
        <f aca="false">IF('RAW-TEx'!N141="","",'RAW-TEx'!N141-'RAW-TEx'!O141)</f>
        <v/>
      </c>
      <c r="P141" s="69" t="str">
        <f aca="false">IF(O141="","",O141/MAX(O$4:O$203)*'SET-UP'!$C$8)</f>
        <v/>
      </c>
      <c r="Q141" s="69" t="str">
        <f aca="false">IF('RAW-TEx'!P141="","",'RAW-TEx'!P141-'RAW-TEx'!Q141)</f>
        <v/>
      </c>
      <c r="R141" s="69" t="str">
        <f aca="false">IF(Q141="","",Q141/MAX(Q$4:Q$203)*'SET-UP'!$C$8)</f>
        <v/>
      </c>
      <c r="S141" s="65"/>
    </row>
    <row r="142" customFormat="false" ht="15" hidden="false" customHeight="false" outlineLevel="0" collapsed="false">
      <c r="A142" s="63" t="n">
        <v>139</v>
      </c>
      <c r="B142" s="63" t="str">
        <f aca="false">IF(PLAYER!B142="","",PLAYER!B142)</f>
        <v/>
      </c>
      <c r="C142" s="63" t="str">
        <f aca="false">IF('RAW-TEx'!C142="","",'RAW-TEx'!C142*'SET-UP'!$C$23)</f>
        <v/>
      </c>
      <c r="D142" s="63" t="str">
        <f aca="false">IF('RAW-TEx'!D142="","",'RAW-TEx'!D142*'SET-UP'!$C$24)</f>
        <v/>
      </c>
      <c r="E142" s="63" t="str">
        <f aca="false">IF('RAW-TEx'!E142="","",'RAW-TEx'!E142*'SET-UP'!$C$25)</f>
        <v/>
      </c>
      <c r="F142" s="63" t="str">
        <f aca="false">IF(C142="","",SUM(C142:E142))</f>
        <v/>
      </c>
      <c r="G142" s="69" t="str">
        <f aca="false">IF('RAW-TEx'!F142="","",'RAW-TEx'!F142-'RAW-TEx'!G142)</f>
        <v/>
      </c>
      <c r="H142" s="69" t="str">
        <f aca="false">IF(G142="","",G142/MAX(G$4:G$203)*'SET-UP'!$C$8)</f>
        <v/>
      </c>
      <c r="I142" s="69" t="str">
        <f aca="false">IF('RAW-TEx'!H142="","",'RAW-TEx'!H142-'RAW-TEx'!I142)</f>
        <v/>
      </c>
      <c r="J142" s="69" t="str">
        <f aca="false">IF(I142="","",I142/MAX(I$4:I$203)*'SET-UP'!$C$8)</f>
        <v/>
      </c>
      <c r="K142" s="69" t="str">
        <f aca="false">IF('RAW-TEx'!J142="","",'RAW-TEx'!J142-'RAW-TEx'!K142)</f>
        <v/>
      </c>
      <c r="L142" s="69" t="str">
        <f aca="false">IF(K142="","",K142/MAX(K$4:K$203)*'SET-UP'!$C$8)</f>
        <v/>
      </c>
      <c r="M142" s="69" t="str">
        <f aca="false">IF('RAW-TEx'!L142="","",'RAW-TEx'!L142-'RAW-TEx'!M142)</f>
        <v/>
      </c>
      <c r="N142" s="69" t="str">
        <f aca="false">IF(M142="","",M142/MAX(M$4:M$203)*'SET-UP'!$C$8)</f>
        <v/>
      </c>
      <c r="O142" s="69" t="str">
        <f aca="false">IF('RAW-TEx'!N142="","",'RAW-TEx'!N142-'RAW-TEx'!O142)</f>
        <v/>
      </c>
      <c r="P142" s="69" t="str">
        <f aca="false">IF(O142="","",O142/MAX(O$4:O$203)*'SET-UP'!$C$8)</f>
        <v/>
      </c>
      <c r="Q142" s="69" t="str">
        <f aca="false">IF('RAW-TEx'!P142="","",'RAW-TEx'!P142-'RAW-TEx'!Q142)</f>
        <v/>
      </c>
      <c r="R142" s="69" t="str">
        <f aca="false">IF(Q142="","",Q142/MAX(Q$4:Q$203)*'SET-UP'!$C$8)</f>
        <v/>
      </c>
      <c r="S142" s="65"/>
    </row>
    <row r="143" customFormat="false" ht="15" hidden="false" customHeight="false" outlineLevel="0" collapsed="false">
      <c r="A143" s="63" t="n">
        <v>140</v>
      </c>
      <c r="B143" s="63" t="str">
        <f aca="false">IF(PLAYER!B143="","",PLAYER!B143)</f>
        <v/>
      </c>
      <c r="C143" s="63" t="str">
        <f aca="false">IF('RAW-TEx'!C143="","",'RAW-TEx'!C143*'SET-UP'!$C$23)</f>
        <v/>
      </c>
      <c r="D143" s="63" t="str">
        <f aca="false">IF('RAW-TEx'!D143="","",'RAW-TEx'!D143*'SET-UP'!$C$24)</f>
        <v/>
      </c>
      <c r="E143" s="63" t="str">
        <f aca="false">IF('RAW-TEx'!E143="","",'RAW-TEx'!E143*'SET-UP'!$C$25)</f>
        <v/>
      </c>
      <c r="F143" s="63" t="str">
        <f aca="false">IF(C143="","",SUM(C143:E143))</f>
        <v/>
      </c>
      <c r="G143" s="69" t="str">
        <f aca="false">IF('RAW-TEx'!F143="","",'RAW-TEx'!F143-'RAW-TEx'!G143)</f>
        <v/>
      </c>
      <c r="H143" s="69" t="str">
        <f aca="false">IF(G143="","",G143/MAX(G$4:G$203)*'SET-UP'!$C$8)</f>
        <v/>
      </c>
      <c r="I143" s="69" t="str">
        <f aca="false">IF('RAW-TEx'!H143="","",'RAW-TEx'!H143-'RAW-TEx'!I143)</f>
        <v/>
      </c>
      <c r="J143" s="69" t="str">
        <f aca="false">IF(I143="","",I143/MAX(I$4:I$203)*'SET-UP'!$C$8)</f>
        <v/>
      </c>
      <c r="K143" s="69" t="str">
        <f aca="false">IF('RAW-TEx'!J143="","",'RAW-TEx'!J143-'RAW-TEx'!K143)</f>
        <v/>
      </c>
      <c r="L143" s="69" t="str">
        <f aca="false">IF(K143="","",K143/MAX(K$4:K$203)*'SET-UP'!$C$8)</f>
        <v/>
      </c>
      <c r="M143" s="69" t="str">
        <f aca="false">IF('RAW-TEx'!L143="","",'RAW-TEx'!L143-'RAW-TEx'!M143)</f>
        <v/>
      </c>
      <c r="N143" s="69" t="str">
        <f aca="false">IF(M143="","",M143/MAX(M$4:M$203)*'SET-UP'!$C$8)</f>
        <v/>
      </c>
      <c r="O143" s="69" t="str">
        <f aca="false">IF('RAW-TEx'!N143="","",'RAW-TEx'!N143-'RAW-TEx'!O143)</f>
        <v/>
      </c>
      <c r="P143" s="69" t="str">
        <f aca="false">IF(O143="","",O143/MAX(O$4:O$203)*'SET-UP'!$C$8)</f>
        <v/>
      </c>
      <c r="Q143" s="69" t="str">
        <f aca="false">IF('RAW-TEx'!P143="","",'RAW-TEx'!P143-'RAW-TEx'!Q143)</f>
        <v/>
      </c>
      <c r="R143" s="69" t="str">
        <f aca="false">IF(Q143="","",Q143/MAX(Q$4:Q$203)*'SET-UP'!$C$8)</f>
        <v/>
      </c>
      <c r="S143" s="65"/>
    </row>
    <row r="144" customFormat="false" ht="15" hidden="false" customHeight="false" outlineLevel="0" collapsed="false">
      <c r="A144" s="63" t="n">
        <v>141</v>
      </c>
      <c r="B144" s="63" t="str">
        <f aca="false">IF(PLAYER!B144="","",PLAYER!B144)</f>
        <v/>
      </c>
      <c r="C144" s="63" t="str">
        <f aca="false">IF('RAW-TEx'!C144="","",'RAW-TEx'!C144*'SET-UP'!$C$23)</f>
        <v/>
      </c>
      <c r="D144" s="63" t="str">
        <f aca="false">IF('RAW-TEx'!D144="","",'RAW-TEx'!D144*'SET-UP'!$C$24)</f>
        <v/>
      </c>
      <c r="E144" s="63" t="str">
        <f aca="false">IF('RAW-TEx'!E144="","",'RAW-TEx'!E144*'SET-UP'!$C$25)</f>
        <v/>
      </c>
      <c r="F144" s="63" t="str">
        <f aca="false">IF(C144="","",SUM(C144:E144))</f>
        <v/>
      </c>
      <c r="G144" s="69" t="str">
        <f aca="false">IF('RAW-TEx'!F144="","",'RAW-TEx'!F144-'RAW-TEx'!G144)</f>
        <v/>
      </c>
      <c r="H144" s="69" t="str">
        <f aca="false">IF(G144="","",G144/MAX(G$4:G$203)*'SET-UP'!$C$8)</f>
        <v/>
      </c>
      <c r="I144" s="69" t="str">
        <f aca="false">IF('RAW-TEx'!H144="","",'RAW-TEx'!H144-'RAW-TEx'!I144)</f>
        <v/>
      </c>
      <c r="J144" s="69" t="str">
        <f aca="false">IF(I144="","",I144/MAX(I$4:I$203)*'SET-UP'!$C$8)</f>
        <v/>
      </c>
      <c r="K144" s="69" t="str">
        <f aca="false">IF('RAW-TEx'!J144="","",'RAW-TEx'!J144-'RAW-TEx'!K144)</f>
        <v/>
      </c>
      <c r="L144" s="69" t="str">
        <f aca="false">IF(K144="","",K144/MAX(K$4:K$203)*'SET-UP'!$C$8)</f>
        <v/>
      </c>
      <c r="M144" s="69" t="str">
        <f aca="false">IF('RAW-TEx'!L144="","",'RAW-TEx'!L144-'RAW-TEx'!M144)</f>
        <v/>
      </c>
      <c r="N144" s="69" t="str">
        <f aca="false">IF(M144="","",M144/MAX(M$4:M$203)*'SET-UP'!$C$8)</f>
        <v/>
      </c>
      <c r="O144" s="69" t="str">
        <f aca="false">IF('RAW-TEx'!N144="","",'RAW-TEx'!N144-'RAW-TEx'!O144)</f>
        <v/>
      </c>
      <c r="P144" s="69" t="str">
        <f aca="false">IF(O144="","",O144/MAX(O$4:O$203)*'SET-UP'!$C$8)</f>
        <v/>
      </c>
      <c r="Q144" s="69" t="str">
        <f aca="false">IF('RAW-TEx'!P144="","",'RAW-TEx'!P144-'RAW-TEx'!Q144)</f>
        <v/>
      </c>
      <c r="R144" s="69" t="str">
        <f aca="false">IF(Q144="","",Q144/MAX(Q$4:Q$203)*'SET-UP'!$C$8)</f>
        <v/>
      </c>
      <c r="S144" s="65"/>
    </row>
    <row r="145" customFormat="false" ht="15" hidden="false" customHeight="false" outlineLevel="0" collapsed="false">
      <c r="A145" s="63" t="n">
        <v>142</v>
      </c>
      <c r="B145" s="63" t="str">
        <f aca="false">IF(PLAYER!B145="","",PLAYER!B145)</f>
        <v/>
      </c>
      <c r="C145" s="63" t="str">
        <f aca="false">IF('RAW-TEx'!C145="","",'RAW-TEx'!C145*'SET-UP'!$C$23)</f>
        <v/>
      </c>
      <c r="D145" s="63" t="str">
        <f aca="false">IF('RAW-TEx'!D145="","",'RAW-TEx'!D145*'SET-UP'!$C$24)</f>
        <v/>
      </c>
      <c r="E145" s="63" t="str">
        <f aca="false">IF('RAW-TEx'!E145="","",'RAW-TEx'!E145*'SET-UP'!$C$25)</f>
        <v/>
      </c>
      <c r="F145" s="63" t="str">
        <f aca="false">IF(C145="","",SUM(C145:E145))</f>
        <v/>
      </c>
      <c r="G145" s="69" t="str">
        <f aca="false">IF('RAW-TEx'!F145="","",'RAW-TEx'!F145-'RAW-TEx'!G145)</f>
        <v/>
      </c>
      <c r="H145" s="69" t="str">
        <f aca="false">IF(G145="","",G145/MAX(G$4:G$203)*'SET-UP'!$C$8)</f>
        <v/>
      </c>
      <c r="I145" s="69" t="str">
        <f aca="false">IF('RAW-TEx'!H145="","",'RAW-TEx'!H145-'RAW-TEx'!I145)</f>
        <v/>
      </c>
      <c r="J145" s="69" t="str">
        <f aca="false">IF(I145="","",I145/MAX(I$4:I$203)*'SET-UP'!$C$8)</f>
        <v/>
      </c>
      <c r="K145" s="69" t="str">
        <f aca="false">IF('RAW-TEx'!J145="","",'RAW-TEx'!J145-'RAW-TEx'!K145)</f>
        <v/>
      </c>
      <c r="L145" s="69" t="str">
        <f aca="false">IF(K145="","",K145/MAX(K$4:K$203)*'SET-UP'!$C$8)</f>
        <v/>
      </c>
      <c r="M145" s="69" t="str">
        <f aca="false">IF('RAW-TEx'!L145="","",'RAW-TEx'!L145-'RAW-TEx'!M145)</f>
        <v/>
      </c>
      <c r="N145" s="69" t="str">
        <f aca="false">IF(M145="","",M145/MAX(M$4:M$203)*'SET-UP'!$C$8)</f>
        <v/>
      </c>
      <c r="O145" s="69" t="str">
        <f aca="false">IF('RAW-TEx'!N145="","",'RAW-TEx'!N145-'RAW-TEx'!O145)</f>
        <v/>
      </c>
      <c r="P145" s="69" t="str">
        <f aca="false">IF(O145="","",O145/MAX(O$4:O$203)*'SET-UP'!$C$8)</f>
        <v/>
      </c>
      <c r="Q145" s="69" t="str">
        <f aca="false">IF('RAW-TEx'!P145="","",'RAW-TEx'!P145-'RAW-TEx'!Q145)</f>
        <v/>
      </c>
      <c r="R145" s="69" t="str">
        <f aca="false">IF(Q145="","",Q145/MAX(Q$4:Q$203)*'SET-UP'!$C$8)</f>
        <v/>
      </c>
      <c r="S145" s="65"/>
    </row>
    <row r="146" customFormat="false" ht="15" hidden="false" customHeight="false" outlineLevel="0" collapsed="false">
      <c r="A146" s="63" t="n">
        <v>143</v>
      </c>
      <c r="B146" s="63" t="str">
        <f aca="false">IF(PLAYER!B146="","",PLAYER!B146)</f>
        <v/>
      </c>
      <c r="C146" s="63" t="str">
        <f aca="false">IF('RAW-TEx'!C146="","",'RAW-TEx'!C146*'SET-UP'!$C$23)</f>
        <v/>
      </c>
      <c r="D146" s="63" t="str">
        <f aca="false">IF('RAW-TEx'!D146="","",'RAW-TEx'!D146*'SET-UP'!$C$24)</f>
        <v/>
      </c>
      <c r="E146" s="63" t="str">
        <f aca="false">IF('RAW-TEx'!E146="","",'RAW-TEx'!E146*'SET-UP'!$C$25)</f>
        <v/>
      </c>
      <c r="F146" s="63" t="str">
        <f aca="false">IF(C146="","",SUM(C146:E146))</f>
        <v/>
      </c>
      <c r="G146" s="69" t="str">
        <f aca="false">IF('RAW-TEx'!F146="","",'RAW-TEx'!F146-'RAW-TEx'!G146)</f>
        <v/>
      </c>
      <c r="H146" s="69" t="str">
        <f aca="false">IF(G146="","",G146/MAX(G$4:G$203)*'SET-UP'!$C$8)</f>
        <v/>
      </c>
      <c r="I146" s="69" t="str">
        <f aca="false">IF('RAW-TEx'!H146="","",'RAW-TEx'!H146-'RAW-TEx'!I146)</f>
        <v/>
      </c>
      <c r="J146" s="69" t="str">
        <f aca="false">IF(I146="","",I146/MAX(I$4:I$203)*'SET-UP'!$C$8)</f>
        <v/>
      </c>
      <c r="K146" s="69" t="str">
        <f aca="false">IF('RAW-TEx'!J146="","",'RAW-TEx'!J146-'RAW-TEx'!K146)</f>
        <v/>
      </c>
      <c r="L146" s="69" t="str">
        <f aca="false">IF(K146="","",K146/MAX(K$4:K$203)*'SET-UP'!$C$8)</f>
        <v/>
      </c>
      <c r="M146" s="69" t="str">
        <f aca="false">IF('RAW-TEx'!L146="","",'RAW-TEx'!L146-'RAW-TEx'!M146)</f>
        <v/>
      </c>
      <c r="N146" s="69" t="str">
        <f aca="false">IF(M146="","",M146/MAX(M$4:M$203)*'SET-UP'!$C$8)</f>
        <v/>
      </c>
      <c r="O146" s="69" t="str">
        <f aca="false">IF('RAW-TEx'!N146="","",'RAW-TEx'!N146-'RAW-TEx'!O146)</f>
        <v/>
      </c>
      <c r="P146" s="69" t="str">
        <f aca="false">IF(O146="","",O146/MAX(O$4:O$203)*'SET-UP'!$C$8)</f>
        <v/>
      </c>
      <c r="Q146" s="69" t="str">
        <f aca="false">IF('RAW-TEx'!P146="","",'RAW-TEx'!P146-'RAW-TEx'!Q146)</f>
        <v/>
      </c>
      <c r="R146" s="69" t="str">
        <f aca="false">IF(Q146="","",Q146/MAX(Q$4:Q$203)*'SET-UP'!$C$8)</f>
        <v/>
      </c>
      <c r="S146" s="65"/>
    </row>
    <row r="147" customFormat="false" ht="15" hidden="false" customHeight="false" outlineLevel="0" collapsed="false">
      <c r="A147" s="63" t="n">
        <v>144</v>
      </c>
      <c r="B147" s="63" t="str">
        <f aca="false">IF(PLAYER!B147="","",PLAYER!B147)</f>
        <v/>
      </c>
      <c r="C147" s="63" t="str">
        <f aca="false">IF('RAW-TEx'!C147="","",'RAW-TEx'!C147*'SET-UP'!$C$23)</f>
        <v/>
      </c>
      <c r="D147" s="63" t="str">
        <f aca="false">IF('RAW-TEx'!D147="","",'RAW-TEx'!D147*'SET-UP'!$C$24)</f>
        <v/>
      </c>
      <c r="E147" s="63" t="str">
        <f aca="false">IF('RAW-TEx'!E147="","",'RAW-TEx'!E147*'SET-UP'!$C$25)</f>
        <v/>
      </c>
      <c r="F147" s="63" t="str">
        <f aca="false">IF(C147="","",SUM(C147:E147))</f>
        <v/>
      </c>
      <c r="G147" s="69" t="str">
        <f aca="false">IF('RAW-TEx'!F147="","",'RAW-TEx'!F147-'RAW-TEx'!G147)</f>
        <v/>
      </c>
      <c r="H147" s="69" t="str">
        <f aca="false">IF(G147="","",G147/MAX(G$4:G$203)*'SET-UP'!$C$8)</f>
        <v/>
      </c>
      <c r="I147" s="69" t="str">
        <f aca="false">IF('RAW-TEx'!H147="","",'RAW-TEx'!H147-'RAW-TEx'!I147)</f>
        <v/>
      </c>
      <c r="J147" s="69" t="str">
        <f aca="false">IF(I147="","",I147/MAX(I$4:I$203)*'SET-UP'!$C$8)</f>
        <v/>
      </c>
      <c r="K147" s="69" t="str">
        <f aca="false">IF('RAW-TEx'!J147="","",'RAW-TEx'!J147-'RAW-TEx'!K147)</f>
        <v/>
      </c>
      <c r="L147" s="69" t="str">
        <f aca="false">IF(K147="","",K147/MAX(K$4:K$203)*'SET-UP'!$C$8)</f>
        <v/>
      </c>
      <c r="M147" s="69" t="str">
        <f aca="false">IF('RAW-TEx'!L147="","",'RAW-TEx'!L147-'RAW-TEx'!M147)</f>
        <v/>
      </c>
      <c r="N147" s="69" t="str">
        <f aca="false">IF(M147="","",M147/MAX(M$4:M$203)*'SET-UP'!$C$8)</f>
        <v/>
      </c>
      <c r="O147" s="69" t="str">
        <f aca="false">IF('RAW-TEx'!N147="","",'RAW-TEx'!N147-'RAW-TEx'!O147)</f>
        <v/>
      </c>
      <c r="P147" s="69" t="str">
        <f aca="false">IF(O147="","",O147/MAX(O$4:O$203)*'SET-UP'!$C$8)</f>
        <v/>
      </c>
      <c r="Q147" s="69" t="str">
        <f aca="false">IF('RAW-TEx'!P147="","",'RAW-TEx'!P147-'RAW-TEx'!Q147)</f>
        <v/>
      </c>
      <c r="R147" s="69" t="str">
        <f aca="false">IF(Q147="","",Q147/MAX(Q$4:Q$203)*'SET-UP'!$C$8)</f>
        <v/>
      </c>
      <c r="S147" s="65"/>
    </row>
    <row r="148" customFormat="false" ht="15" hidden="false" customHeight="false" outlineLevel="0" collapsed="false">
      <c r="A148" s="63" t="n">
        <v>145</v>
      </c>
      <c r="B148" s="63" t="str">
        <f aca="false">IF(PLAYER!B148="","",PLAYER!B148)</f>
        <v/>
      </c>
      <c r="C148" s="63" t="str">
        <f aca="false">IF('RAW-TEx'!C148="","",'RAW-TEx'!C148*'SET-UP'!$C$23)</f>
        <v/>
      </c>
      <c r="D148" s="63" t="str">
        <f aca="false">IF('RAW-TEx'!D148="","",'RAW-TEx'!D148*'SET-UP'!$C$24)</f>
        <v/>
      </c>
      <c r="E148" s="63" t="str">
        <f aca="false">IF('RAW-TEx'!E148="","",'RAW-TEx'!E148*'SET-UP'!$C$25)</f>
        <v/>
      </c>
      <c r="F148" s="63" t="str">
        <f aca="false">IF(C148="","",SUM(C148:E148))</f>
        <v/>
      </c>
      <c r="G148" s="69" t="str">
        <f aca="false">IF('RAW-TEx'!F148="","",'RAW-TEx'!F148-'RAW-TEx'!G148)</f>
        <v/>
      </c>
      <c r="H148" s="69" t="str">
        <f aca="false">IF(G148="","",G148/MAX(G$4:G$203)*'SET-UP'!$C$8)</f>
        <v/>
      </c>
      <c r="I148" s="69" t="str">
        <f aca="false">IF('RAW-TEx'!H148="","",'RAW-TEx'!H148-'RAW-TEx'!I148)</f>
        <v/>
      </c>
      <c r="J148" s="69" t="str">
        <f aca="false">IF(I148="","",I148/MAX(I$4:I$203)*'SET-UP'!$C$8)</f>
        <v/>
      </c>
      <c r="K148" s="69" t="str">
        <f aca="false">IF('RAW-TEx'!J148="","",'RAW-TEx'!J148-'RAW-TEx'!K148)</f>
        <v/>
      </c>
      <c r="L148" s="69" t="str">
        <f aca="false">IF(K148="","",K148/MAX(K$4:K$203)*'SET-UP'!$C$8)</f>
        <v/>
      </c>
      <c r="M148" s="69" t="str">
        <f aca="false">IF('RAW-TEx'!L148="","",'RAW-TEx'!L148-'RAW-TEx'!M148)</f>
        <v/>
      </c>
      <c r="N148" s="69" t="str">
        <f aca="false">IF(M148="","",M148/MAX(M$4:M$203)*'SET-UP'!$C$8)</f>
        <v/>
      </c>
      <c r="O148" s="69" t="str">
        <f aca="false">IF('RAW-TEx'!N148="","",'RAW-TEx'!N148-'RAW-TEx'!O148)</f>
        <v/>
      </c>
      <c r="P148" s="69" t="str">
        <f aca="false">IF(O148="","",O148/MAX(O$4:O$203)*'SET-UP'!$C$8)</f>
        <v/>
      </c>
      <c r="Q148" s="69" t="str">
        <f aca="false">IF('RAW-TEx'!P148="","",'RAW-TEx'!P148-'RAW-TEx'!Q148)</f>
        <v/>
      </c>
      <c r="R148" s="69" t="str">
        <f aca="false">IF(Q148="","",Q148/MAX(Q$4:Q$203)*'SET-UP'!$C$8)</f>
        <v/>
      </c>
      <c r="S148" s="65"/>
    </row>
    <row r="149" customFormat="false" ht="15" hidden="false" customHeight="false" outlineLevel="0" collapsed="false">
      <c r="A149" s="63" t="n">
        <v>146</v>
      </c>
      <c r="B149" s="63" t="str">
        <f aca="false">IF(PLAYER!B149="","",PLAYER!B149)</f>
        <v/>
      </c>
      <c r="C149" s="63" t="str">
        <f aca="false">IF('RAW-TEx'!C149="","",'RAW-TEx'!C149*'SET-UP'!$C$23)</f>
        <v/>
      </c>
      <c r="D149" s="63" t="str">
        <f aca="false">IF('RAW-TEx'!D149="","",'RAW-TEx'!D149*'SET-UP'!$C$24)</f>
        <v/>
      </c>
      <c r="E149" s="63" t="str">
        <f aca="false">IF('RAW-TEx'!E149="","",'RAW-TEx'!E149*'SET-UP'!$C$25)</f>
        <v/>
      </c>
      <c r="F149" s="63" t="str">
        <f aca="false">IF(C149="","",SUM(C149:E149))</f>
        <v/>
      </c>
      <c r="G149" s="69" t="str">
        <f aca="false">IF('RAW-TEx'!F149="","",'RAW-TEx'!F149-'RAW-TEx'!G149)</f>
        <v/>
      </c>
      <c r="H149" s="69" t="str">
        <f aca="false">IF(G149="","",G149/MAX(G$4:G$203)*'SET-UP'!$C$8)</f>
        <v/>
      </c>
      <c r="I149" s="69" t="str">
        <f aca="false">IF('RAW-TEx'!H149="","",'RAW-TEx'!H149-'RAW-TEx'!I149)</f>
        <v/>
      </c>
      <c r="J149" s="69" t="str">
        <f aca="false">IF(I149="","",I149/MAX(I$4:I$203)*'SET-UP'!$C$8)</f>
        <v/>
      </c>
      <c r="K149" s="69" t="str">
        <f aca="false">IF('RAW-TEx'!J149="","",'RAW-TEx'!J149-'RAW-TEx'!K149)</f>
        <v/>
      </c>
      <c r="L149" s="69" t="str">
        <f aca="false">IF(K149="","",K149/MAX(K$4:K$203)*'SET-UP'!$C$8)</f>
        <v/>
      </c>
      <c r="M149" s="69" t="str">
        <f aca="false">IF('RAW-TEx'!L149="","",'RAW-TEx'!L149-'RAW-TEx'!M149)</f>
        <v/>
      </c>
      <c r="N149" s="69" t="str">
        <f aca="false">IF(M149="","",M149/MAX(M$4:M$203)*'SET-UP'!$C$8)</f>
        <v/>
      </c>
      <c r="O149" s="69" t="str">
        <f aca="false">IF('RAW-TEx'!N149="","",'RAW-TEx'!N149-'RAW-TEx'!O149)</f>
        <v/>
      </c>
      <c r="P149" s="69" t="str">
        <f aca="false">IF(O149="","",O149/MAX(O$4:O$203)*'SET-UP'!$C$8)</f>
        <v/>
      </c>
      <c r="Q149" s="69" t="str">
        <f aca="false">IF('RAW-TEx'!P149="","",'RAW-TEx'!P149-'RAW-TEx'!Q149)</f>
        <v/>
      </c>
      <c r="R149" s="69" t="str">
        <f aca="false">IF(Q149="","",Q149/MAX(Q$4:Q$203)*'SET-UP'!$C$8)</f>
        <v/>
      </c>
      <c r="S149" s="65"/>
    </row>
    <row r="150" customFormat="false" ht="15" hidden="false" customHeight="false" outlineLevel="0" collapsed="false">
      <c r="A150" s="63" t="n">
        <v>147</v>
      </c>
      <c r="B150" s="63" t="str">
        <f aca="false">IF(PLAYER!B150="","",PLAYER!B150)</f>
        <v/>
      </c>
      <c r="C150" s="63" t="str">
        <f aca="false">IF('RAW-TEx'!C150="","",'RAW-TEx'!C150*'SET-UP'!$C$23)</f>
        <v/>
      </c>
      <c r="D150" s="63" t="str">
        <f aca="false">IF('RAW-TEx'!D150="","",'RAW-TEx'!D150*'SET-UP'!$C$24)</f>
        <v/>
      </c>
      <c r="E150" s="63" t="str">
        <f aca="false">IF('RAW-TEx'!E150="","",'RAW-TEx'!E150*'SET-UP'!$C$25)</f>
        <v/>
      </c>
      <c r="F150" s="63" t="str">
        <f aca="false">IF(C150="","",SUM(C150:E150))</f>
        <v/>
      </c>
      <c r="G150" s="69" t="str">
        <f aca="false">IF('RAW-TEx'!F150="","",'RAW-TEx'!F150-'RAW-TEx'!G150)</f>
        <v/>
      </c>
      <c r="H150" s="69" t="str">
        <f aca="false">IF(G150="","",G150/MAX(G$4:G$203)*'SET-UP'!$C$8)</f>
        <v/>
      </c>
      <c r="I150" s="69" t="str">
        <f aca="false">IF('RAW-TEx'!H150="","",'RAW-TEx'!H150-'RAW-TEx'!I150)</f>
        <v/>
      </c>
      <c r="J150" s="69" t="str">
        <f aca="false">IF(I150="","",I150/MAX(I$4:I$203)*'SET-UP'!$C$8)</f>
        <v/>
      </c>
      <c r="K150" s="69" t="str">
        <f aca="false">IF('RAW-TEx'!J150="","",'RAW-TEx'!J150-'RAW-TEx'!K150)</f>
        <v/>
      </c>
      <c r="L150" s="69" t="str">
        <f aca="false">IF(K150="","",K150/MAX(K$4:K$203)*'SET-UP'!$C$8)</f>
        <v/>
      </c>
      <c r="M150" s="69" t="str">
        <f aca="false">IF('RAW-TEx'!L150="","",'RAW-TEx'!L150-'RAW-TEx'!M150)</f>
        <v/>
      </c>
      <c r="N150" s="69" t="str">
        <f aca="false">IF(M150="","",M150/MAX(M$4:M$203)*'SET-UP'!$C$8)</f>
        <v/>
      </c>
      <c r="O150" s="69" t="str">
        <f aca="false">IF('RAW-TEx'!N150="","",'RAW-TEx'!N150-'RAW-TEx'!O150)</f>
        <v/>
      </c>
      <c r="P150" s="69" t="str">
        <f aca="false">IF(O150="","",O150/MAX(O$4:O$203)*'SET-UP'!$C$8)</f>
        <v/>
      </c>
      <c r="Q150" s="69" t="str">
        <f aca="false">IF('RAW-TEx'!P150="","",'RAW-TEx'!P150-'RAW-TEx'!Q150)</f>
        <v/>
      </c>
      <c r="R150" s="69" t="str">
        <f aca="false">IF(Q150="","",Q150/MAX(Q$4:Q$203)*'SET-UP'!$C$8)</f>
        <v/>
      </c>
      <c r="S150" s="65"/>
    </row>
    <row r="151" customFormat="false" ht="15" hidden="false" customHeight="false" outlineLevel="0" collapsed="false">
      <c r="A151" s="63" t="n">
        <v>148</v>
      </c>
      <c r="B151" s="63" t="str">
        <f aca="false">IF(PLAYER!B151="","",PLAYER!B151)</f>
        <v/>
      </c>
      <c r="C151" s="63" t="str">
        <f aca="false">IF('RAW-TEx'!C151="","",'RAW-TEx'!C151*'SET-UP'!$C$23)</f>
        <v/>
      </c>
      <c r="D151" s="63" t="str">
        <f aca="false">IF('RAW-TEx'!D151="","",'RAW-TEx'!D151*'SET-UP'!$C$24)</f>
        <v/>
      </c>
      <c r="E151" s="63" t="str">
        <f aca="false">IF('RAW-TEx'!E151="","",'RAW-TEx'!E151*'SET-UP'!$C$25)</f>
        <v/>
      </c>
      <c r="F151" s="63" t="str">
        <f aca="false">IF(C151="","",SUM(C151:E151))</f>
        <v/>
      </c>
      <c r="G151" s="69" t="str">
        <f aca="false">IF('RAW-TEx'!F151="","",'RAW-TEx'!F151-'RAW-TEx'!G151)</f>
        <v/>
      </c>
      <c r="H151" s="69" t="str">
        <f aca="false">IF(G151="","",G151/MAX(G$4:G$203)*'SET-UP'!$C$8)</f>
        <v/>
      </c>
      <c r="I151" s="69" t="str">
        <f aca="false">IF('RAW-TEx'!H151="","",'RAW-TEx'!H151-'RAW-TEx'!I151)</f>
        <v/>
      </c>
      <c r="J151" s="69" t="str">
        <f aca="false">IF(I151="","",I151/MAX(I$4:I$203)*'SET-UP'!$C$8)</f>
        <v/>
      </c>
      <c r="K151" s="69" t="str">
        <f aca="false">IF('RAW-TEx'!J151="","",'RAW-TEx'!J151-'RAW-TEx'!K151)</f>
        <v/>
      </c>
      <c r="L151" s="69" t="str">
        <f aca="false">IF(K151="","",K151/MAX(K$4:K$203)*'SET-UP'!$C$8)</f>
        <v/>
      </c>
      <c r="M151" s="69" t="str">
        <f aca="false">IF('RAW-TEx'!L151="","",'RAW-TEx'!L151-'RAW-TEx'!M151)</f>
        <v/>
      </c>
      <c r="N151" s="69" t="str">
        <f aca="false">IF(M151="","",M151/MAX(M$4:M$203)*'SET-UP'!$C$8)</f>
        <v/>
      </c>
      <c r="O151" s="69" t="str">
        <f aca="false">IF('RAW-TEx'!N151="","",'RAW-TEx'!N151-'RAW-TEx'!O151)</f>
        <v/>
      </c>
      <c r="P151" s="69" t="str">
        <f aca="false">IF(O151="","",O151/MAX(O$4:O$203)*'SET-UP'!$C$8)</f>
        <v/>
      </c>
      <c r="Q151" s="69" t="str">
        <f aca="false">IF('RAW-TEx'!P151="","",'RAW-TEx'!P151-'RAW-TEx'!Q151)</f>
        <v/>
      </c>
      <c r="R151" s="69" t="str">
        <f aca="false">IF(Q151="","",Q151/MAX(Q$4:Q$203)*'SET-UP'!$C$8)</f>
        <v/>
      </c>
      <c r="S151" s="65"/>
    </row>
    <row r="152" customFormat="false" ht="15" hidden="false" customHeight="false" outlineLevel="0" collapsed="false">
      <c r="A152" s="63" t="n">
        <v>149</v>
      </c>
      <c r="B152" s="63" t="str">
        <f aca="false">IF(PLAYER!B152="","",PLAYER!B152)</f>
        <v/>
      </c>
      <c r="C152" s="63" t="str">
        <f aca="false">IF('RAW-TEx'!C152="","",'RAW-TEx'!C152*'SET-UP'!$C$23)</f>
        <v/>
      </c>
      <c r="D152" s="63" t="str">
        <f aca="false">IF('RAW-TEx'!D152="","",'RAW-TEx'!D152*'SET-UP'!$C$24)</f>
        <v/>
      </c>
      <c r="E152" s="63" t="str">
        <f aca="false">IF('RAW-TEx'!E152="","",'RAW-TEx'!E152*'SET-UP'!$C$25)</f>
        <v/>
      </c>
      <c r="F152" s="63" t="str">
        <f aca="false">IF(C152="","",SUM(C152:E152))</f>
        <v/>
      </c>
      <c r="G152" s="69" t="str">
        <f aca="false">IF('RAW-TEx'!F152="","",'RAW-TEx'!F152-'RAW-TEx'!G152)</f>
        <v/>
      </c>
      <c r="H152" s="69" t="str">
        <f aca="false">IF(G152="","",G152/MAX(G$4:G$203)*'SET-UP'!$C$8)</f>
        <v/>
      </c>
      <c r="I152" s="69" t="str">
        <f aca="false">IF('RAW-TEx'!H152="","",'RAW-TEx'!H152-'RAW-TEx'!I152)</f>
        <v/>
      </c>
      <c r="J152" s="69" t="str">
        <f aca="false">IF(I152="","",I152/MAX(I$4:I$203)*'SET-UP'!$C$8)</f>
        <v/>
      </c>
      <c r="K152" s="69" t="str">
        <f aca="false">IF('RAW-TEx'!J152="","",'RAW-TEx'!J152-'RAW-TEx'!K152)</f>
        <v/>
      </c>
      <c r="L152" s="69" t="str">
        <f aca="false">IF(K152="","",K152/MAX(K$4:K$203)*'SET-UP'!$C$8)</f>
        <v/>
      </c>
      <c r="M152" s="69" t="str">
        <f aca="false">IF('RAW-TEx'!L152="","",'RAW-TEx'!L152-'RAW-TEx'!M152)</f>
        <v/>
      </c>
      <c r="N152" s="69" t="str">
        <f aca="false">IF(M152="","",M152/MAX(M$4:M$203)*'SET-UP'!$C$8)</f>
        <v/>
      </c>
      <c r="O152" s="69" t="str">
        <f aca="false">IF('RAW-TEx'!N152="","",'RAW-TEx'!N152-'RAW-TEx'!O152)</f>
        <v/>
      </c>
      <c r="P152" s="69" t="str">
        <f aca="false">IF(O152="","",O152/MAX(O$4:O$203)*'SET-UP'!$C$8)</f>
        <v/>
      </c>
      <c r="Q152" s="69" t="str">
        <f aca="false">IF('RAW-TEx'!P152="","",'RAW-TEx'!P152-'RAW-TEx'!Q152)</f>
        <v/>
      </c>
      <c r="R152" s="69" t="str">
        <f aca="false">IF(Q152="","",Q152/MAX(Q$4:Q$203)*'SET-UP'!$C$8)</f>
        <v/>
      </c>
      <c r="S152" s="65"/>
    </row>
    <row r="153" customFormat="false" ht="15" hidden="false" customHeight="false" outlineLevel="0" collapsed="false">
      <c r="A153" s="63" t="n">
        <v>150</v>
      </c>
      <c r="B153" s="63" t="str">
        <f aca="false">IF(PLAYER!B153="","",PLAYER!B153)</f>
        <v/>
      </c>
      <c r="C153" s="63" t="str">
        <f aca="false">IF('RAW-TEx'!C153="","",'RAW-TEx'!C153*'SET-UP'!$C$23)</f>
        <v/>
      </c>
      <c r="D153" s="63" t="str">
        <f aca="false">IF('RAW-TEx'!D153="","",'RAW-TEx'!D153*'SET-UP'!$C$24)</f>
        <v/>
      </c>
      <c r="E153" s="63" t="str">
        <f aca="false">IF('RAW-TEx'!E153="","",'RAW-TEx'!E153*'SET-UP'!$C$25)</f>
        <v/>
      </c>
      <c r="F153" s="63" t="str">
        <f aca="false">IF(C153="","",SUM(C153:E153))</f>
        <v/>
      </c>
      <c r="G153" s="69" t="str">
        <f aca="false">IF('RAW-TEx'!F153="","",'RAW-TEx'!F153-'RAW-TEx'!G153)</f>
        <v/>
      </c>
      <c r="H153" s="69" t="str">
        <f aca="false">IF(G153="","",G153/MAX(G$4:G$203)*'SET-UP'!$C$8)</f>
        <v/>
      </c>
      <c r="I153" s="69" t="str">
        <f aca="false">IF('RAW-TEx'!H153="","",'RAW-TEx'!H153-'RAW-TEx'!I153)</f>
        <v/>
      </c>
      <c r="J153" s="69" t="str">
        <f aca="false">IF(I153="","",I153/MAX(I$4:I$203)*'SET-UP'!$C$8)</f>
        <v/>
      </c>
      <c r="K153" s="69" t="str">
        <f aca="false">IF('RAW-TEx'!J153="","",'RAW-TEx'!J153-'RAW-TEx'!K153)</f>
        <v/>
      </c>
      <c r="L153" s="69" t="str">
        <f aca="false">IF(K153="","",K153/MAX(K$4:K$203)*'SET-UP'!$C$8)</f>
        <v/>
      </c>
      <c r="M153" s="69" t="str">
        <f aca="false">IF('RAW-TEx'!L153="","",'RAW-TEx'!L153-'RAW-TEx'!M153)</f>
        <v/>
      </c>
      <c r="N153" s="69" t="str">
        <f aca="false">IF(M153="","",M153/MAX(M$4:M$203)*'SET-UP'!$C$8)</f>
        <v/>
      </c>
      <c r="O153" s="69" t="str">
        <f aca="false">IF('RAW-TEx'!N153="","",'RAW-TEx'!N153-'RAW-TEx'!O153)</f>
        <v/>
      </c>
      <c r="P153" s="69" t="str">
        <f aca="false">IF(O153="","",O153/MAX(O$4:O$203)*'SET-UP'!$C$8)</f>
        <v/>
      </c>
      <c r="Q153" s="69" t="str">
        <f aca="false">IF('RAW-TEx'!P153="","",'RAW-TEx'!P153-'RAW-TEx'!Q153)</f>
        <v/>
      </c>
      <c r="R153" s="69" t="str">
        <f aca="false">IF(Q153="","",Q153/MAX(Q$4:Q$203)*'SET-UP'!$C$8)</f>
        <v/>
      </c>
      <c r="S153" s="65"/>
    </row>
    <row r="154" customFormat="false" ht="15" hidden="false" customHeight="false" outlineLevel="0" collapsed="false">
      <c r="A154" s="63" t="n">
        <v>151</v>
      </c>
      <c r="B154" s="63" t="str">
        <f aca="false">IF(PLAYER!B154="","",PLAYER!B154)</f>
        <v/>
      </c>
      <c r="C154" s="63" t="str">
        <f aca="false">IF('RAW-TEx'!C154="","",'RAW-TEx'!C154*'SET-UP'!$C$23)</f>
        <v/>
      </c>
      <c r="D154" s="63" t="str">
        <f aca="false">IF('RAW-TEx'!D154="","",'RAW-TEx'!D154*'SET-UP'!$C$24)</f>
        <v/>
      </c>
      <c r="E154" s="63" t="str">
        <f aca="false">IF('RAW-TEx'!E154="","",'RAW-TEx'!E154*'SET-UP'!$C$25)</f>
        <v/>
      </c>
      <c r="F154" s="63" t="str">
        <f aca="false">IF(C154="","",SUM(C154:E154))</f>
        <v/>
      </c>
      <c r="G154" s="69" t="str">
        <f aca="false">IF('RAW-TEx'!F154="","",'RAW-TEx'!F154-'RAW-TEx'!G154)</f>
        <v/>
      </c>
      <c r="H154" s="69" t="str">
        <f aca="false">IF(G154="","",G154/MAX(G$4:G$203)*'SET-UP'!$C$8)</f>
        <v/>
      </c>
      <c r="I154" s="69" t="str">
        <f aca="false">IF('RAW-TEx'!H154="","",'RAW-TEx'!H154-'RAW-TEx'!I154)</f>
        <v/>
      </c>
      <c r="J154" s="69" t="str">
        <f aca="false">IF(I154="","",I154/MAX(I$4:I$203)*'SET-UP'!$C$8)</f>
        <v/>
      </c>
      <c r="K154" s="69" t="str">
        <f aca="false">IF('RAW-TEx'!J154="","",'RAW-TEx'!J154-'RAW-TEx'!K154)</f>
        <v/>
      </c>
      <c r="L154" s="69" t="str">
        <f aca="false">IF(K154="","",K154/MAX(K$4:K$203)*'SET-UP'!$C$8)</f>
        <v/>
      </c>
      <c r="M154" s="69" t="str">
        <f aca="false">IF('RAW-TEx'!L154="","",'RAW-TEx'!L154-'RAW-TEx'!M154)</f>
        <v/>
      </c>
      <c r="N154" s="69" t="str">
        <f aca="false">IF(M154="","",M154/MAX(M$4:M$203)*'SET-UP'!$C$8)</f>
        <v/>
      </c>
      <c r="O154" s="69" t="str">
        <f aca="false">IF('RAW-TEx'!N154="","",'RAW-TEx'!N154-'RAW-TEx'!O154)</f>
        <v/>
      </c>
      <c r="P154" s="69" t="str">
        <f aca="false">IF(O154="","",O154/MAX(O$4:O$203)*'SET-UP'!$C$8)</f>
        <v/>
      </c>
      <c r="Q154" s="69" t="str">
        <f aca="false">IF('RAW-TEx'!P154="","",'RAW-TEx'!P154-'RAW-TEx'!Q154)</f>
        <v/>
      </c>
      <c r="R154" s="69" t="str">
        <f aca="false">IF(Q154="","",Q154/MAX(Q$4:Q$203)*'SET-UP'!$C$8)</f>
        <v/>
      </c>
      <c r="S154" s="65"/>
    </row>
    <row r="155" customFormat="false" ht="15" hidden="false" customHeight="false" outlineLevel="0" collapsed="false">
      <c r="A155" s="63" t="n">
        <v>152</v>
      </c>
      <c r="B155" s="63" t="str">
        <f aca="false">IF(PLAYER!B155="","",PLAYER!B155)</f>
        <v/>
      </c>
      <c r="C155" s="63" t="str">
        <f aca="false">IF('RAW-TEx'!C155="","",'RAW-TEx'!C155*'SET-UP'!$C$23)</f>
        <v/>
      </c>
      <c r="D155" s="63" t="str">
        <f aca="false">IF('RAW-TEx'!D155="","",'RAW-TEx'!D155*'SET-UP'!$C$24)</f>
        <v/>
      </c>
      <c r="E155" s="63" t="str">
        <f aca="false">IF('RAW-TEx'!E155="","",'RAW-TEx'!E155*'SET-UP'!$C$25)</f>
        <v/>
      </c>
      <c r="F155" s="63" t="str">
        <f aca="false">IF(C155="","",SUM(C155:E155))</f>
        <v/>
      </c>
      <c r="G155" s="69" t="str">
        <f aca="false">IF('RAW-TEx'!F155="","",'RAW-TEx'!F155-'RAW-TEx'!G155)</f>
        <v/>
      </c>
      <c r="H155" s="69" t="str">
        <f aca="false">IF(G155="","",G155/MAX(G$4:G$203)*'SET-UP'!$C$8)</f>
        <v/>
      </c>
      <c r="I155" s="69" t="str">
        <f aca="false">IF('RAW-TEx'!H155="","",'RAW-TEx'!H155-'RAW-TEx'!I155)</f>
        <v/>
      </c>
      <c r="J155" s="69" t="str">
        <f aca="false">IF(I155="","",I155/MAX(I$4:I$203)*'SET-UP'!$C$8)</f>
        <v/>
      </c>
      <c r="K155" s="69" t="str">
        <f aca="false">IF('RAW-TEx'!J155="","",'RAW-TEx'!J155-'RAW-TEx'!K155)</f>
        <v/>
      </c>
      <c r="L155" s="69" t="str">
        <f aca="false">IF(K155="","",K155/MAX(K$4:K$203)*'SET-UP'!$C$8)</f>
        <v/>
      </c>
      <c r="M155" s="69" t="str">
        <f aca="false">IF('RAW-TEx'!L155="","",'RAW-TEx'!L155-'RAW-TEx'!M155)</f>
        <v/>
      </c>
      <c r="N155" s="69" t="str">
        <f aca="false">IF(M155="","",M155/MAX(M$4:M$203)*'SET-UP'!$C$8)</f>
        <v/>
      </c>
      <c r="O155" s="69" t="str">
        <f aca="false">IF('RAW-TEx'!N155="","",'RAW-TEx'!N155-'RAW-TEx'!O155)</f>
        <v/>
      </c>
      <c r="P155" s="69" t="str">
        <f aca="false">IF(O155="","",O155/MAX(O$4:O$203)*'SET-UP'!$C$8)</f>
        <v/>
      </c>
      <c r="Q155" s="69" t="str">
        <f aca="false">IF('RAW-TEx'!P155="","",'RAW-TEx'!P155-'RAW-TEx'!Q155)</f>
        <v/>
      </c>
      <c r="R155" s="69" t="str">
        <f aca="false">IF(Q155="","",Q155/MAX(Q$4:Q$203)*'SET-UP'!$C$8)</f>
        <v/>
      </c>
      <c r="S155" s="65"/>
    </row>
    <row r="156" customFormat="false" ht="15" hidden="false" customHeight="false" outlineLevel="0" collapsed="false">
      <c r="A156" s="63" t="n">
        <v>153</v>
      </c>
      <c r="B156" s="63" t="str">
        <f aca="false">IF(PLAYER!B156="","",PLAYER!B156)</f>
        <v/>
      </c>
      <c r="C156" s="63" t="str">
        <f aca="false">IF('RAW-TEx'!C156="","",'RAW-TEx'!C156*'SET-UP'!$C$23)</f>
        <v/>
      </c>
      <c r="D156" s="63" t="str">
        <f aca="false">IF('RAW-TEx'!D156="","",'RAW-TEx'!D156*'SET-UP'!$C$24)</f>
        <v/>
      </c>
      <c r="E156" s="63" t="str">
        <f aca="false">IF('RAW-TEx'!E156="","",'RAW-TEx'!E156*'SET-UP'!$C$25)</f>
        <v/>
      </c>
      <c r="F156" s="63" t="str">
        <f aca="false">IF(C156="","",SUM(C156:E156))</f>
        <v/>
      </c>
      <c r="G156" s="69" t="str">
        <f aca="false">IF('RAW-TEx'!F156="","",'RAW-TEx'!F156-'RAW-TEx'!G156)</f>
        <v/>
      </c>
      <c r="H156" s="69" t="str">
        <f aca="false">IF(G156="","",G156/MAX(G$4:G$203)*'SET-UP'!$C$8)</f>
        <v/>
      </c>
      <c r="I156" s="69" t="str">
        <f aca="false">IF('RAW-TEx'!H156="","",'RAW-TEx'!H156-'RAW-TEx'!I156)</f>
        <v/>
      </c>
      <c r="J156" s="69" t="str">
        <f aca="false">IF(I156="","",I156/MAX(I$4:I$203)*'SET-UP'!$C$8)</f>
        <v/>
      </c>
      <c r="K156" s="69" t="str">
        <f aca="false">IF('RAW-TEx'!J156="","",'RAW-TEx'!J156-'RAW-TEx'!K156)</f>
        <v/>
      </c>
      <c r="L156" s="69" t="str">
        <f aca="false">IF(K156="","",K156/MAX(K$4:K$203)*'SET-UP'!$C$8)</f>
        <v/>
      </c>
      <c r="M156" s="69" t="str">
        <f aca="false">IF('RAW-TEx'!L156="","",'RAW-TEx'!L156-'RAW-TEx'!M156)</f>
        <v/>
      </c>
      <c r="N156" s="69" t="str">
        <f aca="false">IF(M156="","",M156/MAX(M$4:M$203)*'SET-UP'!$C$8)</f>
        <v/>
      </c>
      <c r="O156" s="69" t="str">
        <f aca="false">IF('RAW-TEx'!N156="","",'RAW-TEx'!N156-'RAW-TEx'!O156)</f>
        <v/>
      </c>
      <c r="P156" s="69" t="str">
        <f aca="false">IF(O156="","",O156/MAX(O$4:O$203)*'SET-UP'!$C$8)</f>
        <v/>
      </c>
      <c r="Q156" s="69" t="str">
        <f aca="false">IF('RAW-TEx'!P156="","",'RAW-TEx'!P156-'RAW-TEx'!Q156)</f>
        <v/>
      </c>
      <c r="R156" s="69" t="str">
        <f aca="false">IF(Q156="","",Q156/MAX(Q$4:Q$203)*'SET-UP'!$C$8)</f>
        <v/>
      </c>
      <c r="S156" s="65"/>
    </row>
    <row r="157" customFormat="false" ht="15" hidden="false" customHeight="false" outlineLevel="0" collapsed="false">
      <c r="A157" s="63" t="n">
        <v>154</v>
      </c>
      <c r="B157" s="63" t="str">
        <f aca="false">IF(PLAYER!B157="","",PLAYER!B157)</f>
        <v/>
      </c>
      <c r="C157" s="63" t="str">
        <f aca="false">IF('RAW-TEx'!C157="","",'RAW-TEx'!C157*'SET-UP'!$C$23)</f>
        <v/>
      </c>
      <c r="D157" s="63" t="str">
        <f aca="false">IF('RAW-TEx'!D157="","",'RAW-TEx'!D157*'SET-UP'!$C$24)</f>
        <v/>
      </c>
      <c r="E157" s="63" t="str">
        <f aca="false">IF('RAW-TEx'!E157="","",'RAW-TEx'!E157*'SET-UP'!$C$25)</f>
        <v/>
      </c>
      <c r="F157" s="63" t="str">
        <f aca="false">IF(C157="","",SUM(C157:E157))</f>
        <v/>
      </c>
      <c r="G157" s="69" t="str">
        <f aca="false">IF('RAW-TEx'!F157="","",'RAW-TEx'!F157-'RAW-TEx'!G157)</f>
        <v/>
      </c>
      <c r="H157" s="69" t="str">
        <f aca="false">IF(G157="","",G157/MAX(G$4:G$203)*'SET-UP'!$C$8)</f>
        <v/>
      </c>
      <c r="I157" s="69" t="str">
        <f aca="false">IF('RAW-TEx'!H157="","",'RAW-TEx'!H157-'RAW-TEx'!I157)</f>
        <v/>
      </c>
      <c r="J157" s="69" t="str">
        <f aca="false">IF(I157="","",I157/MAX(I$4:I$203)*'SET-UP'!$C$8)</f>
        <v/>
      </c>
      <c r="K157" s="69" t="str">
        <f aca="false">IF('RAW-TEx'!J157="","",'RAW-TEx'!J157-'RAW-TEx'!K157)</f>
        <v/>
      </c>
      <c r="L157" s="69" t="str">
        <f aca="false">IF(K157="","",K157/MAX(K$4:K$203)*'SET-UP'!$C$8)</f>
        <v/>
      </c>
      <c r="M157" s="69" t="str">
        <f aca="false">IF('RAW-TEx'!L157="","",'RAW-TEx'!L157-'RAW-TEx'!M157)</f>
        <v/>
      </c>
      <c r="N157" s="69" t="str">
        <f aca="false">IF(M157="","",M157/MAX(M$4:M$203)*'SET-UP'!$C$8)</f>
        <v/>
      </c>
      <c r="O157" s="69" t="str">
        <f aca="false">IF('RAW-TEx'!N157="","",'RAW-TEx'!N157-'RAW-TEx'!O157)</f>
        <v/>
      </c>
      <c r="P157" s="69" t="str">
        <f aca="false">IF(O157="","",O157/MAX(O$4:O$203)*'SET-UP'!$C$8)</f>
        <v/>
      </c>
      <c r="Q157" s="69" t="str">
        <f aca="false">IF('RAW-TEx'!P157="","",'RAW-TEx'!P157-'RAW-TEx'!Q157)</f>
        <v/>
      </c>
      <c r="R157" s="69" t="str">
        <f aca="false">IF(Q157="","",Q157/MAX(Q$4:Q$203)*'SET-UP'!$C$8)</f>
        <v/>
      </c>
      <c r="S157" s="65"/>
    </row>
    <row r="158" customFormat="false" ht="15" hidden="false" customHeight="false" outlineLevel="0" collapsed="false">
      <c r="A158" s="63" t="n">
        <v>155</v>
      </c>
      <c r="B158" s="63" t="str">
        <f aca="false">IF(PLAYER!B158="","",PLAYER!B158)</f>
        <v/>
      </c>
      <c r="C158" s="63" t="str">
        <f aca="false">IF('RAW-TEx'!C158="","",'RAW-TEx'!C158*'SET-UP'!$C$23)</f>
        <v/>
      </c>
      <c r="D158" s="63" t="str">
        <f aca="false">IF('RAW-TEx'!D158="","",'RAW-TEx'!D158*'SET-UP'!$C$24)</f>
        <v/>
      </c>
      <c r="E158" s="63" t="str">
        <f aca="false">IF('RAW-TEx'!E158="","",'RAW-TEx'!E158*'SET-UP'!$C$25)</f>
        <v/>
      </c>
      <c r="F158" s="63" t="str">
        <f aca="false">IF(C158="","",SUM(C158:E158))</f>
        <v/>
      </c>
      <c r="G158" s="69" t="str">
        <f aca="false">IF('RAW-TEx'!F158="","",'RAW-TEx'!F158-'RAW-TEx'!G158)</f>
        <v/>
      </c>
      <c r="H158" s="69" t="str">
        <f aca="false">IF(G158="","",G158/MAX(G$4:G$203)*'SET-UP'!$C$8)</f>
        <v/>
      </c>
      <c r="I158" s="69" t="str">
        <f aca="false">IF('RAW-TEx'!H158="","",'RAW-TEx'!H158-'RAW-TEx'!I158)</f>
        <v/>
      </c>
      <c r="J158" s="69" t="str">
        <f aca="false">IF(I158="","",I158/MAX(I$4:I$203)*'SET-UP'!$C$8)</f>
        <v/>
      </c>
      <c r="K158" s="69" t="str">
        <f aca="false">IF('RAW-TEx'!J158="","",'RAW-TEx'!J158-'RAW-TEx'!K158)</f>
        <v/>
      </c>
      <c r="L158" s="69" t="str">
        <f aca="false">IF(K158="","",K158/MAX(K$4:K$203)*'SET-UP'!$C$8)</f>
        <v/>
      </c>
      <c r="M158" s="69" t="str">
        <f aca="false">IF('RAW-TEx'!L158="","",'RAW-TEx'!L158-'RAW-TEx'!M158)</f>
        <v/>
      </c>
      <c r="N158" s="69" t="str">
        <f aca="false">IF(M158="","",M158/MAX(M$4:M$203)*'SET-UP'!$C$8)</f>
        <v/>
      </c>
      <c r="O158" s="69" t="str">
        <f aca="false">IF('RAW-TEx'!N158="","",'RAW-TEx'!N158-'RAW-TEx'!O158)</f>
        <v/>
      </c>
      <c r="P158" s="69" t="str">
        <f aca="false">IF(O158="","",O158/MAX(O$4:O$203)*'SET-UP'!$C$8)</f>
        <v/>
      </c>
      <c r="Q158" s="69" t="str">
        <f aca="false">IF('RAW-TEx'!P158="","",'RAW-TEx'!P158-'RAW-TEx'!Q158)</f>
        <v/>
      </c>
      <c r="R158" s="69" t="str">
        <f aca="false">IF(Q158="","",Q158/MAX(Q$4:Q$203)*'SET-UP'!$C$8)</f>
        <v/>
      </c>
      <c r="S158" s="65"/>
    </row>
    <row r="159" customFormat="false" ht="15" hidden="false" customHeight="false" outlineLevel="0" collapsed="false">
      <c r="A159" s="63" t="n">
        <v>156</v>
      </c>
      <c r="B159" s="63" t="str">
        <f aca="false">IF(PLAYER!B159="","",PLAYER!B159)</f>
        <v/>
      </c>
      <c r="C159" s="63" t="str">
        <f aca="false">IF('RAW-TEx'!C159="","",'RAW-TEx'!C159*'SET-UP'!$C$23)</f>
        <v/>
      </c>
      <c r="D159" s="63" t="str">
        <f aca="false">IF('RAW-TEx'!D159="","",'RAW-TEx'!D159*'SET-UP'!$C$24)</f>
        <v/>
      </c>
      <c r="E159" s="63" t="str">
        <f aca="false">IF('RAW-TEx'!E159="","",'RAW-TEx'!E159*'SET-UP'!$C$25)</f>
        <v/>
      </c>
      <c r="F159" s="63" t="str">
        <f aca="false">IF(C159="","",SUM(C159:E159))</f>
        <v/>
      </c>
      <c r="G159" s="69" t="str">
        <f aca="false">IF('RAW-TEx'!F159="","",'RAW-TEx'!F159-'RAW-TEx'!G159)</f>
        <v/>
      </c>
      <c r="H159" s="69" t="str">
        <f aca="false">IF(G159="","",G159/MAX(G$4:G$203)*'SET-UP'!$C$8)</f>
        <v/>
      </c>
      <c r="I159" s="69" t="str">
        <f aca="false">IF('RAW-TEx'!H159="","",'RAW-TEx'!H159-'RAW-TEx'!I159)</f>
        <v/>
      </c>
      <c r="J159" s="69" t="str">
        <f aca="false">IF(I159="","",I159/MAX(I$4:I$203)*'SET-UP'!$C$8)</f>
        <v/>
      </c>
      <c r="K159" s="69" t="str">
        <f aca="false">IF('RAW-TEx'!J159="","",'RAW-TEx'!J159-'RAW-TEx'!K159)</f>
        <v/>
      </c>
      <c r="L159" s="69" t="str">
        <f aca="false">IF(K159="","",K159/MAX(K$4:K$203)*'SET-UP'!$C$8)</f>
        <v/>
      </c>
      <c r="M159" s="69" t="str">
        <f aca="false">IF('RAW-TEx'!L159="","",'RAW-TEx'!L159-'RAW-TEx'!M159)</f>
        <v/>
      </c>
      <c r="N159" s="69" t="str">
        <f aca="false">IF(M159="","",M159/MAX(M$4:M$203)*'SET-UP'!$C$8)</f>
        <v/>
      </c>
      <c r="O159" s="69" t="str">
        <f aca="false">IF('RAW-TEx'!N159="","",'RAW-TEx'!N159-'RAW-TEx'!O159)</f>
        <v/>
      </c>
      <c r="P159" s="69" t="str">
        <f aca="false">IF(O159="","",O159/MAX(O$4:O$203)*'SET-UP'!$C$8)</f>
        <v/>
      </c>
      <c r="Q159" s="69" t="str">
        <f aca="false">IF('RAW-TEx'!P159="","",'RAW-TEx'!P159-'RAW-TEx'!Q159)</f>
        <v/>
      </c>
      <c r="R159" s="69" t="str">
        <f aca="false">IF(Q159="","",Q159/MAX(Q$4:Q$203)*'SET-UP'!$C$8)</f>
        <v/>
      </c>
      <c r="S159" s="65"/>
    </row>
    <row r="160" customFormat="false" ht="15" hidden="false" customHeight="false" outlineLevel="0" collapsed="false">
      <c r="A160" s="63" t="n">
        <v>157</v>
      </c>
      <c r="B160" s="63" t="str">
        <f aca="false">IF(PLAYER!B160="","",PLAYER!B160)</f>
        <v/>
      </c>
      <c r="C160" s="63" t="str">
        <f aca="false">IF('RAW-TEx'!C160="","",'RAW-TEx'!C160*'SET-UP'!$C$23)</f>
        <v/>
      </c>
      <c r="D160" s="63" t="str">
        <f aca="false">IF('RAW-TEx'!D160="","",'RAW-TEx'!D160*'SET-UP'!$C$24)</f>
        <v/>
      </c>
      <c r="E160" s="63" t="str">
        <f aca="false">IF('RAW-TEx'!E160="","",'RAW-TEx'!E160*'SET-UP'!$C$25)</f>
        <v/>
      </c>
      <c r="F160" s="63" t="str">
        <f aca="false">IF(C160="","",SUM(C160:E160))</f>
        <v/>
      </c>
      <c r="G160" s="69" t="str">
        <f aca="false">IF('RAW-TEx'!F160="","",'RAW-TEx'!F160-'RAW-TEx'!G160)</f>
        <v/>
      </c>
      <c r="H160" s="69" t="str">
        <f aca="false">IF(G160="","",G160/MAX(G$4:G$203)*'SET-UP'!$C$8)</f>
        <v/>
      </c>
      <c r="I160" s="69" t="str">
        <f aca="false">IF('RAW-TEx'!H160="","",'RAW-TEx'!H160-'RAW-TEx'!I160)</f>
        <v/>
      </c>
      <c r="J160" s="69" t="str">
        <f aca="false">IF(I160="","",I160/MAX(I$4:I$203)*'SET-UP'!$C$8)</f>
        <v/>
      </c>
      <c r="K160" s="69" t="str">
        <f aca="false">IF('RAW-TEx'!J160="","",'RAW-TEx'!J160-'RAW-TEx'!K160)</f>
        <v/>
      </c>
      <c r="L160" s="69" t="str">
        <f aca="false">IF(K160="","",K160/MAX(K$4:K$203)*'SET-UP'!$C$8)</f>
        <v/>
      </c>
      <c r="M160" s="69" t="str">
        <f aca="false">IF('RAW-TEx'!L160="","",'RAW-TEx'!L160-'RAW-TEx'!M160)</f>
        <v/>
      </c>
      <c r="N160" s="69" t="str">
        <f aca="false">IF(M160="","",M160/MAX(M$4:M$203)*'SET-UP'!$C$8)</f>
        <v/>
      </c>
      <c r="O160" s="69" t="str">
        <f aca="false">IF('RAW-TEx'!N160="","",'RAW-TEx'!N160-'RAW-TEx'!O160)</f>
        <v/>
      </c>
      <c r="P160" s="69" t="str">
        <f aca="false">IF(O160="","",O160/MAX(O$4:O$203)*'SET-UP'!$C$8)</f>
        <v/>
      </c>
      <c r="Q160" s="69" t="str">
        <f aca="false">IF('RAW-TEx'!P160="","",'RAW-TEx'!P160-'RAW-TEx'!Q160)</f>
        <v/>
      </c>
      <c r="R160" s="69" t="str">
        <f aca="false">IF(Q160="","",Q160/MAX(Q$4:Q$203)*'SET-UP'!$C$8)</f>
        <v/>
      </c>
      <c r="S160" s="65"/>
    </row>
    <row r="161" customFormat="false" ht="15" hidden="false" customHeight="false" outlineLevel="0" collapsed="false">
      <c r="A161" s="63" t="n">
        <v>158</v>
      </c>
      <c r="B161" s="63" t="str">
        <f aca="false">IF(PLAYER!B161="","",PLAYER!B161)</f>
        <v/>
      </c>
      <c r="C161" s="63" t="str">
        <f aca="false">IF('RAW-TEx'!C161="","",'RAW-TEx'!C161*'SET-UP'!$C$23)</f>
        <v/>
      </c>
      <c r="D161" s="63" t="str">
        <f aca="false">IF('RAW-TEx'!D161="","",'RAW-TEx'!D161*'SET-UP'!$C$24)</f>
        <v/>
      </c>
      <c r="E161" s="63" t="str">
        <f aca="false">IF('RAW-TEx'!E161="","",'RAW-TEx'!E161*'SET-UP'!$C$25)</f>
        <v/>
      </c>
      <c r="F161" s="63" t="str">
        <f aca="false">IF(C161="","",SUM(C161:E161))</f>
        <v/>
      </c>
      <c r="G161" s="69" t="str">
        <f aca="false">IF('RAW-TEx'!F161="","",'RAW-TEx'!F161-'RAW-TEx'!G161)</f>
        <v/>
      </c>
      <c r="H161" s="69" t="str">
        <f aca="false">IF(G161="","",G161/MAX(G$4:G$203)*'SET-UP'!$C$8)</f>
        <v/>
      </c>
      <c r="I161" s="69" t="str">
        <f aca="false">IF('RAW-TEx'!H161="","",'RAW-TEx'!H161-'RAW-TEx'!I161)</f>
        <v/>
      </c>
      <c r="J161" s="69" t="str">
        <f aca="false">IF(I161="","",I161/MAX(I$4:I$203)*'SET-UP'!$C$8)</f>
        <v/>
      </c>
      <c r="K161" s="69" t="str">
        <f aca="false">IF('RAW-TEx'!J161="","",'RAW-TEx'!J161-'RAW-TEx'!K161)</f>
        <v/>
      </c>
      <c r="L161" s="69" t="str">
        <f aca="false">IF(K161="","",K161/MAX(K$4:K$203)*'SET-UP'!$C$8)</f>
        <v/>
      </c>
      <c r="M161" s="69" t="str">
        <f aca="false">IF('RAW-TEx'!L161="","",'RAW-TEx'!L161-'RAW-TEx'!M161)</f>
        <v/>
      </c>
      <c r="N161" s="69" t="str">
        <f aca="false">IF(M161="","",M161/MAX(M$4:M$203)*'SET-UP'!$C$8)</f>
        <v/>
      </c>
      <c r="O161" s="69" t="str">
        <f aca="false">IF('RAW-TEx'!N161="","",'RAW-TEx'!N161-'RAW-TEx'!O161)</f>
        <v/>
      </c>
      <c r="P161" s="69" t="str">
        <f aca="false">IF(O161="","",O161/MAX(O$4:O$203)*'SET-UP'!$C$8)</f>
        <v/>
      </c>
      <c r="Q161" s="69" t="str">
        <f aca="false">IF('RAW-TEx'!P161="","",'RAW-TEx'!P161-'RAW-TEx'!Q161)</f>
        <v/>
      </c>
      <c r="R161" s="69" t="str">
        <f aca="false">IF(Q161="","",Q161/MAX(Q$4:Q$203)*'SET-UP'!$C$8)</f>
        <v/>
      </c>
      <c r="S161" s="65"/>
    </row>
    <row r="162" customFormat="false" ht="15" hidden="false" customHeight="false" outlineLevel="0" collapsed="false">
      <c r="A162" s="63" t="n">
        <v>159</v>
      </c>
      <c r="B162" s="63" t="str">
        <f aca="false">IF(PLAYER!B162="","",PLAYER!B162)</f>
        <v/>
      </c>
      <c r="C162" s="63" t="str">
        <f aca="false">IF('RAW-TEx'!C162="","",'RAW-TEx'!C162*'SET-UP'!$C$23)</f>
        <v/>
      </c>
      <c r="D162" s="63" t="str">
        <f aca="false">IF('RAW-TEx'!D162="","",'RAW-TEx'!D162*'SET-UP'!$C$24)</f>
        <v/>
      </c>
      <c r="E162" s="63" t="str">
        <f aca="false">IF('RAW-TEx'!E162="","",'RAW-TEx'!E162*'SET-UP'!$C$25)</f>
        <v/>
      </c>
      <c r="F162" s="63" t="str">
        <f aca="false">IF(C162="","",SUM(C162:E162))</f>
        <v/>
      </c>
      <c r="G162" s="69" t="str">
        <f aca="false">IF('RAW-TEx'!F162="","",'RAW-TEx'!F162-'RAW-TEx'!G162)</f>
        <v/>
      </c>
      <c r="H162" s="69" t="str">
        <f aca="false">IF(G162="","",G162/MAX(G$4:G$203)*'SET-UP'!$C$8)</f>
        <v/>
      </c>
      <c r="I162" s="69" t="str">
        <f aca="false">IF('RAW-TEx'!H162="","",'RAW-TEx'!H162-'RAW-TEx'!I162)</f>
        <v/>
      </c>
      <c r="J162" s="69" t="str">
        <f aca="false">IF(I162="","",I162/MAX(I$4:I$203)*'SET-UP'!$C$8)</f>
        <v/>
      </c>
      <c r="K162" s="69" t="str">
        <f aca="false">IF('RAW-TEx'!J162="","",'RAW-TEx'!J162-'RAW-TEx'!K162)</f>
        <v/>
      </c>
      <c r="L162" s="69" t="str">
        <f aca="false">IF(K162="","",K162/MAX(K$4:K$203)*'SET-UP'!$C$8)</f>
        <v/>
      </c>
      <c r="M162" s="69" t="str">
        <f aca="false">IF('RAW-TEx'!L162="","",'RAW-TEx'!L162-'RAW-TEx'!M162)</f>
        <v/>
      </c>
      <c r="N162" s="69" t="str">
        <f aca="false">IF(M162="","",M162/MAX(M$4:M$203)*'SET-UP'!$C$8)</f>
        <v/>
      </c>
      <c r="O162" s="69" t="str">
        <f aca="false">IF('RAW-TEx'!N162="","",'RAW-TEx'!N162-'RAW-TEx'!O162)</f>
        <v/>
      </c>
      <c r="P162" s="69" t="str">
        <f aca="false">IF(O162="","",O162/MAX(O$4:O$203)*'SET-UP'!$C$8)</f>
        <v/>
      </c>
      <c r="Q162" s="69" t="str">
        <f aca="false">IF('RAW-TEx'!P162="","",'RAW-TEx'!P162-'RAW-TEx'!Q162)</f>
        <v/>
      </c>
      <c r="R162" s="69" t="str">
        <f aca="false">IF(Q162="","",Q162/MAX(Q$4:Q$203)*'SET-UP'!$C$8)</f>
        <v/>
      </c>
      <c r="S162" s="65"/>
    </row>
    <row r="163" customFormat="false" ht="15" hidden="false" customHeight="false" outlineLevel="0" collapsed="false">
      <c r="A163" s="63" t="n">
        <v>160</v>
      </c>
      <c r="B163" s="63" t="str">
        <f aca="false">IF(PLAYER!B163="","",PLAYER!B163)</f>
        <v/>
      </c>
      <c r="C163" s="63" t="str">
        <f aca="false">IF('RAW-TEx'!C163="","",'RAW-TEx'!C163*'SET-UP'!$C$23)</f>
        <v/>
      </c>
      <c r="D163" s="63" t="str">
        <f aca="false">IF('RAW-TEx'!D163="","",'RAW-TEx'!D163*'SET-UP'!$C$24)</f>
        <v/>
      </c>
      <c r="E163" s="63" t="str">
        <f aca="false">IF('RAW-TEx'!E163="","",'RAW-TEx'!E163*'SET-UP'!$C$25)</f>
        <v/>
      </c>
      <c r="F163" s="63" t="str">
        <f aca="false">IF(C163="","",SUM(C163:E163))</f>
        <v/>
      </c>
      <c r="G163" s="69" t="str">
        <f aca="false">IF('RAW-TEx'!F163="","",'RAW-TEx'!F163-'RAW-TEx'!G163)</f>
        <v/>
      </c>
      <c r="H163" s="69" t="str">
        <f aca="false">IF(G163="","",G163/MAX(G$4:G$203)*'SET-UP'!$C$8)</f>
        <v/>
      </c>
      <c r="I163" s="69" t="str">
        <f aca="false">IF('RAW-TEx'!H163="","",'RAW-TEx'!H163-'RAW-TEx'!I163)</f>
        <v/>
      </c>
      <c r="J163" s="69" t="str">
        <f aca="false">IF(I163="","",I163/MAX(I$4:I$203)*'SET-UP'!$C$8)</f>
        <v/>
      </c>
      <c r="K163" s="69" t="str">
        <f aca="false">IF('RAW-TEx'!J163="","",'RAW-TEx'!J163-'RAW-TEx'!K163)</f>
        <v/>
      </c>
      <c r="L163" s="69" t="str">
        <f aca="false">IF(K163="","",K163/MAX(K$4:K$203)*'SET-UP'!$C$8)</f>
        <v/>
      </c>
      <c r="M163" s="69" t="str">
        <f aca="false">IF('RAW-TEx'!L163="","",'RAW-TEx'!L163-'RAW-TEx'!M163)</f>
        <v/>
      </c>
      <c r="N163" s="69" t="str">
        <f aca="false">IF(M163="","",M163/MAX(M$4:M$203)*'SET-UP'!$C$8)</f>
        <v/>
      </c>
      <c r="O163" s="69" t="str">
        <f aca="false">IF('RAW-TEx'!N163="","",'RAW-TEx'!N163-'RAW-TEx'!O163)</f>
        <v/>
      </c>
      <c r="P163" s="69" t="str">
        <f aca="false">IF(O163="","",O163/MAX(O$4:O$203)*'SET-UP'!$C$8)</f>
        <v/>
      </c>
      <c r="Q163" s="69" t="str">
        <f aca="false">IF('RAW-TEx'!P163="","",'RAW-TEx'!P163-'RAW-TEx'!Q163)</f>
        <v/>
      </c>
      <c r="R163" s="69" t="str">
        <f aca="false">IF(Q163="","",Q163/MAX(Q$4:Q$203)*'SET-UP'!$C$8)</f>
        <v/>
      </c>
      <c r="S163" s="65"/>
    </row>
    <row r="164" customFormat="false" ht="15" hidden="false" customHeight="false" outlineLevel="0" collapsed="false">
      <c r="A164" s="63" t="n">
        <v>161</v>
      </c>
      <c r="B164" s="63" t="str">
        <f aca="false">IF(PLAYER!B164="","",PLAYER!B164)</f>
        <v/>
      </c>
      <c r="C164" s="63" t="str">
        <f aca="false">IF('RAW-TEx'!C164="","",'RAW-TEx'!C164*'SET-UP'!$C$23)</f>
        <v/>
      </c>
      <c r="D164" s="63" t="str">
        <f aca="false">IF('RAW-TEx'!D164="","",'RAW-TEx'!D164*'SET-UP'!$C$24)</f>
        <v/>
      </c>
      <c r="E164" s="63" t="str">
        <f aca="false">IF('RAW-TEx'!E164="","",'RAW-TEx'!E164*'SET-UP'!$C$25)</f>
        <v/>
      </c>
      <c r="F164" s="63" t="str">
        <f aca="false">IF(C164="","",SUM(C164:E164))</f>
        <v/>
      </c>
      <c r="G164" s="69" t="str">
        <f aca="false">IF('RAW-TEx'!F164="","",'RAW-TEx'!F164-'RAW-TEx'!G164)</f>
        <v/>
      </c>
      <c r="H164" s="69" t="str">
        <f aca="false">IF(G164="","",G164/MAX(G$4:G$203)*'SET-UP'!$C$8)</f>
        <v/>
      </c>
      <c r="I164" s="69" t="str">
        <f aca="false">IF('RAW-TEx'!H164="","",'RAW-TEx'!H164-'RAW-TEx'!I164)</f>
        <v/>
      </c>
      <c r="J164" s="69" t="str">
        <f aca="false">IF(I164="","",I164/MAX(I$4:I$203)*'SET-UP'!$C$8)</f>
        <v/>
      </c>
      <c r="K164" s="69" t="str">
        <f aca="false">IF('RAW-TEx'!J164="","",'RAW-TEx'!J164-'RAW-TEx'!K164)</f>
        <v/>
      </c>
      <c r="L164" s="69" t="str">
        <f aca="false">IF(K164="","",K164/MAX(K$4:K$203)*'SET-UP'!$C$8)</f>
        <v/>
      </c>
      <c r="M164" s="69" t="str">
        <f aca="false">IF('RAW-TEx'!L164="","",'RAW-TEx'!L164-'RAW-TEx'!M164)</f>
        <v/>
      </c>
      <c r="N164" s="69" t="str">
        <f aca="false">IF(M164="","",M164/MAX(M$4:M$203)*'SET-UP'!$C$8)</f>
        <v/>
      </c>
      <c r="O164" s="69" t="str">
        <f aca="false">IF('RAW-TEx'!N164="","",'RAW-TEx'!N164-'RAW-TEx'!O164)</f>
        <v/>
      </c>
      <c r="P164" s="69" t="str">
        <f aca="false">IF(O164="","",O164/MAX(O$4:O$203)*'SET-UP'!$C$8)</f>
        <v/>
      </c>
      <c r="Q164" s="69" t="str">
        <f aca="false">IF('RAW-TEx'!P164="","",'RAW-TEx'!P164-'RAW-TEx'!Q164)</f>
        <v/>
      </c>
      <c r="R164" s="69" t="str">
        <f aca="false">IF(Q164="","",Q164/MAX(Q$4:Q$203)*'SET-UP'!$C$8)</f>
        <v/>
      </c>
      <c r="S164" s="65"/>
    </row>
    <row r="165" customFormat="false" ht="15" hidden="false" customHeight="false" outlineLevel="0" collapsed="false">
      <c r="A165" s="63" t="n">
        <v>162</v>
      </c>
      <c r="B165" s="63" t="str">
        <f aca="false">IF(PLAYER!B165="","",PLAYER!B165)</f>
        <v/>
      </c>
      <c r="C165" s="63" t="str">
        <f aca="false">IF('RAW-TEx'!C165="","",'RAW-TEx'!C165*'SET-UP'!$C$23)</f>
        <v/>
      </c>
      <c r="D165" s="63" t="str">
        <f aca="false">IF('RAW-TEx'!D165="","",'RAW-TEx'!D165*'SET-UP'!$C$24)</f>
        <v/>
      </c>
      <c r="E165" s="63" t="str">
        <f aca="false">IF('RAW-TEx'!E165="","",'RAW-TEx'!E165*'SET-UP'!$C$25)</f>
        <v/>
      </c>
      <c r="F165" s="63" t="str">
        <f aca="false">IF(C165="","",SUM(C165:E165))</f>
        <v/>
      </c>
      <c r="G165" s="69" t="str">
        <f aca="false">IF('RAW-TEx'!F165="","",'RAW-TEx'!F165-'RAW-TEx'!G165)</f>
        <v/>
      </c>
      <c r="H165" s="69" t="str">
        <f aca="false">IF(G165="","",G165/MAX(G$4:G$203)*'SET-UP'!$C$8)</f>
        <v/>
      </c>
      <c r="I165" s="69" t="str">
        <f aca="false">IF('RAW-TEx'!H165="","",'RAW-TEx'!H165-'RAW-TEx'!I165)</f>
        <v/>
      </c>
      <c r="J165" s="69" t="str">
        <f aca="false">IF(I165="","",I165/MAX(I$4:I$203)*'SET-UP'!$C$8)</f>
        <v/>
      </c>
      <c r="K165" s="69" t="str">
        <f aca="false">IF('RAW-TEx'!J165="","",'RAW-TEx'!J165-'RAW-TEx'!K165)</f>
        <v/>
      </c>
      <c r="L165" s="69" t="str">
        <f aca="false">IF(K165="","",K165/MAX(K$4:K$203)*'SET-UP'!$C$8)</f>
        <v/>
      </c>
      <c r="M165" s="69" t="str">
        <f aca="false">IF('RAW-TEx'!L165="","",'RAW-TEx'!L165-'RAW-TEx'!M165)</f>
        <v/>
      </c>
      <c r="N165" s="69" t="str">
        <f aca="false">IF(M165="","",M165/MAX(M$4:M$203)*'SET-UP'!$C$8)</f>
        <v/>
      </c>
      <c r="O165" s="69" t="str">
        <f aca="false">IF('RAW-TEx'!N165="","",'RAW-TEx'!N165-'RAW-TEx'!O165)</f>
        <v/>
      </c>
      <c r="P165" s="69" t="str">
        <f aca="false">IF(O165="","",O165/MAX(O$4:O$203)*'SET-UP'!$C$8)</f>
        <v/>
      </c>
      <c r="Q165" s="69" t="str">
        <f aca="false">IF('RAW-TEx'!P165="","",'RAW-TEx'!P165-'RAW-TEx'!Q165)</f>
        <v/>
      </c>
      <c r="R165" s="69" t="str">
        <f aca="false">IF(Q165="","",Q165/MAX(Q$4:Q$203)*'SET-UP'!$C$8)</f>
        <v/>
      </c>
      <c r="S165" s="65"/>
    </row>
    <row r="166" customFormat="false" ht="15" hidden="false" customHeight="false" outlineLevel="0" collapsed="false">
      <c r="A166" s="63" t="n">
        <v>163</v>
      </c>
      <c r="B166" s="63" t="str">
        <f aca="false">IF(PLAYER!B166="","",PLAYER!B166)</f>
        <v/>
      </c>
      <c r="C166" s="63" t="str">
        <f aca="false">IF('RAW-TEx'!C166="","",'RAW-TEx'!C166*'SET-UP'!$C$23)</f>
        <v/>
      </c>
      <c r="D166" s="63" t="str">
        <f aca="false">IF('RAW-TEx'!D166="","",'RAW-TEx'!D166*'SET-UP'!$C$24)</f>
        <v/>
      </c>
      <c r="E166" s="63" t="str">
        <f aca="false">IF('RAW-TEx'!E166="","",'RAW-TEx'!E166*'SET-UP'!$C$25)</f>
        <v/>
      </c>
      <c r="F166" s="63" t="str">
        <f aca="false">IF(C166="","",SUM(C166:E166))</f>
        <v/>
      </c>
      <c r="G166" s="69" t="str">
        <f aca="false">IF('RAW-TEx'!F166="","",'RAW-TEx'!F166-'RAW-TEx'!G166)</f>
        <v/>
      </c>
      <c r="H166" s="69" t="str">
        <f aca="false">IF(G166="","",G166/MAX(G$4:G$203)*'SET-UP'!$C$8)</f>
        <v/>
      </c>
      <c r="I166" s="69" t="str">
        <f aca="false">IF('RAW-TEx'!H166="","",'RAW-TEx'!H166-'RAW-TEx'!I166)</f>
        <v/>
      </c>
      <c r="J166" s="69" t="str">
        <f aca="false">IF(I166="","",I166/MAX(I$4:I$203)*'SET-UP'!$C$8)</f>
        <v/>
      </c>
      <c r="K166" s="69" t="str">
        <f aca="false">IF('RAW-TEx'!J166="","",'RAW-TEx'!J166-'RAW-TEx'!K166)</f>
        <v/>
      </c>
      <c r="L166" s="69" t="str">
        <f aca="false">IF(K166="","",K166/MAX(K$4:K$203)*'SET-UP'!$C$8)</f>
        <v/>
      </c>
      <c r="M166" s="69" t="str">
        <f aca="false">IF('RAW-TEx'!L166="","",'RAW-TEx'!L166-'RAW-TEx'!M166)</f>
        <v/>
      </c>
      <c r="N166" s="69" t="str">
        <f aca="false">IF(M166="","",M166/MAX(M$4:M$203)*'SET-UP'!$C$8)</f>
        <v/>
      </c>
      <c r="O166" s="69" t="str">
        <f aca="false">IF('RAW-TEx'!N166="","",'RAW-TEx'!N166-'RAW-TEx'!O166)</f>
        <v/>
      </c>
      <c r="P166" s="69" t="str">
        <f aca="false">IF(O166="","",O166/MAX(O$4:O$203)*'SET-UP'!$C$8)</f>
        <v/>
      </c>
      <c r="Q166" s="69" t="str">
        <f aca="false">IF('RAW-TEx'!P166="","",'RAW-TEx'!P166-'RAW-TEx'!Q166)</f>
        <v/>
      </c>
      <c r="R166" s="69" t="str">
        <f aca="false">IF(Q166="","",Q166/MAX(Q$4:Q$203)*'SET-UP'!$C$8)</f>
        <v/>
      </c>
      <c r="S166" s="65"/>
    </row>
    <row r="167" customFormat="false" ht="15" hidden="false" customHeight="false" outlineLevel="0" collapsed="false">
      <c r="A167" s="63" t="n">
        <v>164</v>
      </c>
      <c r="B167" s="63" t="str">
        <f aca="false">IF(PLAYER!B167="","",PLAYER!B167)</f>
        <v/>
      </c>
      <c r="C167" s="63" t="str">
        <f aca="false">IF('RAW-TEx'!C167="","",'RAW-TEx'!C167*'SET-UP'!$C$23)</f>
        <v/>
      </c>
      <c r="D167" s="63" t="str">
        <f aca="false">IF('RAW-TEx'!D167="","",'RAW-TEx'!D167*'SET-UP'!$C$24)</f>
        <v/>
      </c>
      <c r="E167" s="63" t="str">
        <f aca="false">IF('RAW-TEx'!E167="","",'RAW-TEx'!E167*'SET-UP'!$C$25)</f>
        <v/>
      </c>
      <c r="F167" s="63" t="str">
        <f aca="false">IF(C167="","",SUM(C167:E167))</f>
        <v/>
      </c>
      <c r="G167" s="69" t="str">
        <f aca="false">IF('RAW-TEx'!F167="","",'RAW-TEx'!F167-'RAW-TEx'!G167)</f>
        <v/>
      </c>
      <c r="H167" s="69" t="str">
        <f aca="false">IF(G167="","",G167/MAX(G$4:G$203)*'SET-UP'!$C$8)</f>
        <v/>
      </c>
      <c r="I167" s="69" t="str">
        <f aca="false">IF('RAW-TEx'!H167="","",'RAW-TEx'!H167-'RAW-TEx'!I167)</f>
        <v/>
      </c>
      <c r="J167" s="69" t="str">
        <f aca="false">IF(I167="","",I167/MAX(I$4:I$203)*'SET-UP'!$C$8)</f>
        <v/>
      </c>
      <c r="K167" s="69" t="str">
        <f aca="false">IF('RAW-TEx'!J167="","",'RAW-TEx'!J167-'RAW-TEx'!K167)</f>
        <v/>
      </c>
      <c r="L167" s="69" t="str">
        <f aca="false">IF(K167="","",K167/MAX(K$4:K$203)*'SET-UP'!$C$8)</f>
        <v/>
      </c>
      <c r="M167" s="69" t="str">
        <f aca="false">IF('RAW-TEx'!L167="","",'RAW-TEx'!L167-'RAW-TEx'!M167)</f>
        <v/>
      </c>
      <c r="N167" s="69" t="str">
        <f aca="false">IF(M167="","",M167/MAX(M$4:M$203)*'SET-UP'!$C$8)</f>
        <v/>
      </c>
      <c r="O167" s="69" t="str">
        <f aca="false">IF('RAW-TEx'!N167="","",'RAW-TEx'!N167-'RAW-TEx'!O167)</f>
        <v/>
      </c>
      <c r="P167" s="69" t="str">
        <f aca="false">IF(O167="","",O167/MAX(O$4:O$203)*'SET-UP'!$C$8)</f>
        <v/>
      </c>
      <c r="Q167" s="69" t="str">
        <f aca="false">IF('RAW-TEx'!P167="","",'RAW-TEx'!P167-'RAW-TEx'!Q167)</f>
        <v/>
      </c>
      <c r="R167" s="69" t="str">
        <f aca="false">IF(Q167="","",Q167/MAX(Q$4:Q$203)*'SET-UP'!$C$8)</f>
        <v/>
      </c>
      <c r="S167" s="65"/>
    </row>
    <row r="168" customFormat="false" ht="15" hidden="false" customHeight="false" outlineLevel="0" collapsed="false">
      <c r="A168" s="63" t="n">
        <v>165</v>
      </c>
      <c r="B168" s="63" t="str">
        <f aca="false">IF(PLAYER!B168="","",PLAYER!B168)</f>
        <v/>
      </c>
      <c r="C168" s="63" t="str">
        <f aca="false">IF('RAW-TEx'!C168="","",'RAW-TEx'!C168*'SET-UP'!$C$23)</f>
        <v/>
      </c>
      <c r="D168" s="63" t="str">
        <f aca="false">IF('RAW-TEx'!D168="","",'RAW-TEx'!D168*'SET-UP'!$C$24)</f>
        <v/>
      </c>
      <c r="E168" s="63" t="str">
        <f aca="false">IF('RAW-TEx'!E168="","",'RAW-TEx'!E168*'SET-UP'!$C$25)</f>
        <v/>
      </c>
      <c r="F168" s="63" t="str">
        <f aca="false">IF(C168="","",SUM(C168:E168))</f>
        <v/>
      </c>
      <c r="G168" s="69" t="str">
        <f aca="false">IF('RAW-TEx'!F168="","",'RAW-TEx'!F168-'RAW-TEx'!G168)</f>
        <v/>
      </c>
      <c r="H168" s="69" t="str">
        <f aca="false">IF(G168="","",G168/MAX(G$4:G$203)*'SET-UP'!$C$8)</f>
        <v/>
      </c>
      <c r="I168" s="69" t="str">
        <f aca="false">IF('RAW-TEx'!H168="","",'RAW-TEx'!H168-'RAW-TEx'!I168)</f>
        <v/>
      </c>
      <c r="J168" s="69" t="str">
        <f aca="false">IF(I168="","",I168/MAX(I$4:I$203)*'SET-UP'!$C$8)</f>
        <v/>
      </c>
      <c r="K168" s="69" t="str">
        <f aca="false">IF('RAW-TEx'!J168="","",'RAW-TEx'!J168-'RAW-TEx'!K168)</f>
        <v/>
      </c>
      <c r="L168" s="69" t="str">
        <f aca="false">IF(K168="","",K168/MAX(K$4:K$203)*'SET-UP'!$C$8)</f>
        <v/>
      </c>
      <c r="M168" s="69" t="str">
        <f aca="false">IF('RAW-TEx'!L168="","",'RAW-TEx'!L168-'RAW-TEx'!M168)</f>
        <v/>
      </c>
      <c r="N168" s="69" t="str">
        <f aca="false">IF(M168="","",M168/MAX(M$4:M$203)*'SET-UP'!$C$8)</f>
        <v/>
      </c>
      <c r="O168" s="69" t="str">
        <f aca="false">IF('RAW-TEx'!N168="","",'RAW-TEx'!N168-'RAW-TEx'!O168)</f>
        <v/>
      </c>
      <c r="P168" s="69" t="str">
        <f aca="false">IF(O168="","",O168/MAX(O$4:O$203)*'SET-UP'!$C$8)</f>
        <v/>
      </c>
      <c r="Q168" s="69" t="str">
        <f aca="false">IF('RAW-TEx'!P168="","",'RAW-TEx'!P168-'RAW-TEx'!Q168)</f>
        <v/>
      </c>
      <c r="R168" s="69" t="str">
        <f aca="false">IF(Q168="","",Q168/MAX(Q$4:Q$203)*'SET-UP'!$C$8)</f>
        <v/>
      </c>
      <c r="S168" s="65"/>
    </row>
    <row r="169" customFormat="false" ht="15" hidden="false" customHeight="false" outlineLevel="0" collapsed="false">
      <c r="A169" s="63" t="n">
        <v>166</v>
      </c>
      <c r="B169" s="63" t="str">
        <f aca="false">IF(PLAYER!B169="","",PLAYER!B169)</f>
        <v/>
      </c>
      <c r="C169" s="63" t="str">
        <f aca="false">IF('RAW-TEx'!C169="","",'RAW-TEx'!C169*'SET-UP'!$C$23)</f>
        <v/>
      </c>
      <c r="D169" s="63" t="str">
        <f aca="false">IF('RAW-TEx'!D169="","",'RAW-TEx'!D169*'SET-UP'!$C$24)</f>
        <v/>
      </c>
      <c r="E169" s="63" t="str">
        <f aca="false">IF('RAW-TEx'!E169="","",'RAW-TEx'!E169*'SET-UP'!$C$25)</f>
        <v/>
      </c>
      <c r="F169" s="63" t="str">
        <f aca="false">IF(C169="","",SUM(C169:E169))</f>
        <v/>
      </c>
      <c r="G169" s="69" t="str">
        <f aca="false">IF('RAW-TEx'!F169="","",'RAW-TEx'!F169-'RAW-TEx'!G169)</f>
        <v/>
      </c>
      <c r="H169" s="69" t="str">
        <f aca="false">IF(G169="","",G169/MAX(G$4:G$203)*'SET-UP'!$C$8)</f>
        <v/>
      </c>
      <c r="I169" s="69" t="str">
        <f aca="false">IF('RAW-TEx'!H169="","",'RAW-TEx'!H169-'RAW-TEx'!I169)</f>
        <v/>
      </c>
      <c r="J169" s="69" t="str">
        <f aca="false">IF(I169="","",I169/MAX(I$4:I$203)*'SET-UP'!$C$8)</f>
        <v/>
      </c>
      <c r="K169" s="69" t="str">
        <f aca="false">IF('RAW-TEx'!J169="","",'RAW-TEx'!J169-'RAW-TEx'!K169)</f>
        <v/>
      </c>
      <c r="L169" s="69" t="str">
        <f aca="false">IF(K169="","",K169/MAX(K$4:K$203)*'SET-UP'!$C$8)</f>
        <v/>
      </c>
      <c r="M169" s="69" t="str">
        <f aca="false">IF('RAW-TEx'!L169="","",'RAW-TEx'!L169-'RAW-TEx'!M169)</f>
        <v/>
      </c>
      <c r="N169" s="69" t="str">
        <f aca="false">IF(M169="","",M169/MAX(M$4:M$203)*'SET-UP'!$C$8)</f>
        <v/>
      </c>
      <c r="O169" s="69" t="str">
        <f aca="false">IF('RAW-TEx'!N169="","",'RAW-TEx'!N169-'RAW-TEx'!O169)</f>
        <v/>
      </c>
      <c r="P169" s="69" t="str">
        <f aca="false">IF(O169="","",O169/MAX(O$4:O$203)*'SET-UP'!$C$8)</f>
        <v/>
      </c>
      <c r="Q169" s="69" t="str">
        <f aca="false">IF('RAW-TEx'!P169="","",'RAW-TEx'!P169-'RAW-TEx'!Q169)</f>
        <v/>
      </c>
      <c r="R169" s="69" t="str">
        <f aca="false">IF(Q169="","",Q169/MAX(Q$4:Q$203)*'SET-UP'!$C$8)</f>
        <v/>
      </c>
      <c r="S169" s="65"/>
    </row>
    <row r="170" customFormat="false" ht="15" hidden="false" customHeight="false" outlineLevel="0" collapsed="false">
      <c r="A170" s="63" t="n">
        <v>167</v>
      </c>
      <c r="B170" s="63" t="str">
        <f aca="false">IF(PLAYER!B170="","",PLAYER!B170)</f>
        <v/>
      </c>
      <c r="C170" s="63" t="str">
        <f aca="false">IF('RAW-TEx'!C170="","",'RAW-TEx'!C170*'SET-UP'!$C$23)</f>
        <v/>
      </c>
      <c r="D170" s="63" t="str">
        <f aca="false">IF('RAW-TEx'!D170="","",'RAW-TEx'!D170*'SET-UP'!$C$24)</f>
        <v/>
      </c>
      <c r="E170" s="63" t="str">
        <f aca="false">IF('RAW-TEx'!E170="","",'RAW-TEx'!E170*'SET-UP'!$C$25)</f>
        <v/>
      </c>
      <c r="F170" s="63" t="str">
        <f aca="false">IF(C170="","",SUM(C170:E170))</f>
        <v/>
      </c>
      <c r="G170" s="69" t="str">
        <f aca="false">IF('RAW-TEx'!F170="","",'RAW-TEx'!F170-'RAW-TEx'!G170)</f>
        <v/>
      </c>
      <c r="H170" s="69" t="str">
        <f aca="false">IF(G170="","",G170/MAX(G$4:G$203)*'SET-UP'!$C$8)</f>
        <v/>
      </c>
      <c r="I170" s="69" t="str">
        <f aca="false">IF('RAW-TEx'!H170="","",'RAW-TEx'!H170-'RAW-TEx'!I170)</f>
        <v/>
      </c>
      <c r="J170" s="69" t="str">
        <f aca="false">IF(I170="","",I170/MAX(I$4:I$203)*'SET-UP'!$C$8)</f>
        <v/>
      </c>
      <c r="K170" s="69" t="str">
        <f aca="false">IF('RAW-TEx'!J170="","",'RAW-TEx'!J170-'RAW-TEx'!K170)</f>
        <v/>
      </c>
      <c r="L170" s="69" t="str">
        <f aca="false">IF(K170="","",K170/MAX(K$4:K$203)*'SET-UP'!$C$8)</f>
        <v/>
      </c>
      <c r="M170" s="69" t="str">
        <f aca="false">IF('RAW-TEx'!L170="","",'RAW-TEx'!L170-'RAW-TEx'!M170)</f>
        <v/>
      </c>
      <c r="N170" s="69" t="str">
        <f aca="false">IF(M170="","",M170/MAX(M$4:M$203)*'SET-UP'!$C$8)</f>
        <v/>
      </c>
      <c r="O170" s="69" t="str">
        <f aca="false">IF('RAW-TEx'!N170="","",'RAW-TEx'!N170-'RAW-TEx'!O170)</f>
        <v/>
      </c>
      <c r="P170" s="69" t="str">
        <f aca="false">IF(O170="","",O170/MAX(O$4:O$203)*'SET-UP'!$C$8)</f>
        <v/>
      </c>
      <c r="Q170" s="69" t="str">
        <f aca="false">IF('RAW-TEx'!P170="","",'RAW-TEx'!P170-'RAW-TEx'!Q170)</f>
        <v/>
      </c>
      <c r="R170" s="69" t="str">
        <f aca="false">IF(Q170="","",Q170/MAX(Q$4:Q$203)*'SET-UP'!$C$8)</f>
        <v/>
      </c>
      <c r="S170" s="65"/>
    </row>
    <row r="171" customFormat="false" ht="15" hidden="false" customHeight="false" outlineLevel="0" collapsed="false">
      <c r="A171" s="63" t="n">
        <v>168</v>
      </c>
      <c r="B171" s="63" t="str">
        <f aca="false">IF(PLAYER!B171="","",PLAYER!B171)</f>
        <v/>
      </c>
      <c r="C171" s="63" t="str">
        <f aca="false">IF('RAW-TEx'!C171="","",'RAW-TEx'!C171*'SET-UP'!$C$23)</f>
        <v/>
      </c>
      <c r="D171" s="63" t="str">
        <f aca="false">IF('RAW-TEx'!D171="","",'RAW-TEx'!D171*'SET-UP'!$C$24)</f>
        <v/>
      </c>
      <c r="E171" s="63" t="str">
        <f aca="false">IF('RAW-TEx'!E171="","",'RAW-TEx'!E171*'SET-UP'!$C$25)</f>
        <v/>
      </c>
      <c r="F171" s="63" t="str">
        <f aca="false">IF(C171="","",SUM(C171:E171))</f>
        <v/>
      </c>
      <c r="G171" s="69" t="str">
        <f aca="false">IF('RAW-TEx'!F171="","",'RAW-TEx'!F171-'RAW-TEx'!G171)</f>
        <v/>
      </c>
      <c r="H171" s="69" t="str">
        <f aca="false">IF(G171="","",G171/MAX(G$4:G$203)*'SET-UP'!$C$8)</f>
        <v/>
      </c>
      <c r="I171" s="69" t="str">
        <f aca="false">IF('RAW-TEx'!H171="","",'RAW-TEx'!H171-'RAW-TEx'!I171)</f>
        <v/>
      </c>
      <c r="J171" s="69" t="str">
        <f aca="false">IF(I171="","",I171/MAX(I$4:I$203)*'SET-UP'!$C$8)</f>
        <v/>
      </c>
      <c r="K171" s="69" t="str">
        <f aca="false">IF('RAW-TEx'!J171="","",'RAW-TEx'!J171-'RAW-TEx'!K171)</f>
        <v/>
      </c>
      <c r="L171" s="69" t="str">
        <f aca="false">IF(K171="","",K171/MAX(K$4:K$203)*'SET-UP'!$C$8)</f>
        <v/>
      </c>
      <c r="M171" s="69" t="str">
        <f aca="false">IF('RAW-TEx'!L171="","",'RAW-TEx'!L171-'RAW-TEx'!M171)</f>
        <v/>
      </c>
      <c r="N171" s="69" t="str">
        <f aca="false">IF(M171="","",M171/MAX(M$4:M$203)*'SET-UP'!$C$8)</f>
        <v/>
      </c>
      <c r="O171" s="69" t="str">
        <f aca="false">IF('RAW-TEx'!N171="","",'RAW-TEx'!N171-'RAW-TEx'!O171)</f>
        <v/>
      </c>
      <c r="P171" s="69" t="str">
        <f aca="false">IF(O171="","",O171/MAX(O$4:O$203)*'SET-UP'!$C$8)</f>
        <v/>
      </c>
      <c r="Q171" s="69" t="str">
        <f aca="false">IF('RAW-TEx'!P171="","",'RAW-TEx'!P171-'RAW-TEx'!Q171)</f>
        <v/>
      </c>
      <c r="R171" s="69" t="str">
        <f aca="false">IF(Q171="","",Q171/MAX(Q$4:Q$203)*'SET-UP'!$C$8)</f>
        <v/>
      </c>
      <c r="S171" s="65"/>
    </row>
    <row r="172" customFormat="false" ht="15" hidden="false" customHeight="false" outlineLevel="0" collapsed="false">
      <c r="A172" s="63" t="n">
        <v>169</v>
      </c>
      <c r="B172" s="63" t="str">
        <f aca="false">IF(PLAYER!B172="","",PLAYER!B172)</f>
        <v/>
      </c>
      <c r="C172" s="63" t="str">
        <f aca="false">IF('RAW-TEx'!C172="","",'RAW-TEx'!C172*'SET-UP'!$C$23)</f>
        <v/>
      </c>
      <c r="D172" s="63" t="str">
        <f aca="false">IF('RAW-TEx'!D172="","",'RAW-TEx'!D172*'SET-UP'!$C$24)</f>
        <v/>
      </c>
      <c r="E172" s="63" t="str">
        <f aca="false">IF('RAW-TEx'!E172="","",'RAW-TEx'!E172*'SET-UP'!$C$25)</f>
        <v/>
      </c>
      <c r="F172" s="63" t="str">
        <f aca="false">IF(C172="","",SUM(C172:E172))</f>
        <v/>
      </c>
      <c r="G172" s="69" t="str">
        <f aca="false">IF('RAW-TEx'!F172="","",'RAW-TEx'!F172-'RAW-TEx'!G172)</f>
        <v/>
      </c>
      <c r="H172" s="69" t="str">
        <f aca="false">IF(G172="","",G172/MAX(G$4:G$203)*'SET-UP'!$C$8)</f>
        <v/>
      </c>
      <c r="I172" s="69" t="str">
        <f aca="false">IF('RAW-TEx'!H172="","",'RAW-TEx'!H172-'RAW-TEx'!I172)</f>
        <v/>
      </c>
      <c r="J172" s="69" t="str">
        <f aca="false">IF(I172="","",I172/MAX(I$4:I$203)*'SET-UP'!$C$8)</f>
        <v/>
      </c>
      <c r="K172" s="69" t="str">
        <f aca="false">IF('RAW-TEx'!J172="","",'RAW-TEx'!J172-'RAW-TEx'!K172)</f>
        <v/>
      </c>
      <c r="L172" s="69" t="str">
        <f aca="false">IF(K172="","",K172/MAX(K$4:K$203)*'SET-UP'!$C$8)</f>
        <v/>
      </c>
      <c r="M172" s="69" t="str">
        <f aca="false">IF('RAW-TEx'!L172="","",'RAW-TEx'!L172-'RAW-TEx'!M172)</f>
        <v/>
      </c>
      <c r="N172" s="69" t="str">
        <f aca="false">IF(M172="","",M172/MAX(M$4:M$203)*'SET-UP'!$C$8)</f>
        <v/>
      </c>
      <c r="O172" s="69" t="str">
        <f aca="false">IF('RAW-TEx'!N172="","",'RAW-TEx'!N172-'RAW-TEx'!O172)</f>
        <v/>
      </c>
      <c r="P172" s="69" t="str">
        <f aca="false">IF(O172="","",O172/MAX(O$4:O$203)*'SET-UP'!$C$8)</f>
        <v/>
      </c>
      <c r="Q172" s="69" t="str">
        <f aca="false">IF('RAW-TEx'!P172="","",'RAW-TEx'!P172-'RAW-TEx'!Q172)</f>
        <v/>
      </c>
      <c r="R172" s="69" t="str">
        <f aca="false">IF(Q172="","",Q172/MAX(Q$4:Q$203)*'SET-UP'!$C$8)</f>
        <v/>
      </c>
      <c r="S172" s="65"/>
    </row>
    <row r="173" customFormat="false" ht="15" hidden="false" customHeight="false" outlineLevel="0" collapsed="false">
      <c r="A173" s="63" t="n">
        <v>170</v>
      </c>
      <c r="B173" s="63" t="str">
        <f aca="false">IF(PLAYER!B173="","",PLAYER!B173)</f>
        <v/>
      </c>
      <c r="C173" s="63" t="str">
        <f aca="false">IF('RAW-TEx'!C173="","",'RAW-TEx'!C173*'SET-UP'!$C$23)</f>
        <v/>
      </c>
      <c r="D173" s="63" t="str">
        <f aca="false">IF('RAW-TEx'!D173="","",'RAW-TEx'!D173*'SET-UP'!$C$24)</f>
        <v/>
      </c>
      <c r="E173" s="63" t="str">
        <f aca="false">IF('RAW-TEx'!E173="","",'RAW-TEx'!E173*'SET-UP'!$C$25)</f>
        <v/>
      </c>
      <c r="F173" s="63" t="str">
        <f aca="false">IF(C173="","",SUM(C173:E173))</f>
        <v/>
      </c>
      <c r="G173" s="69" t="str">
        <f aca="false">IF('RAW-TEx'!F173="","",'RAW-TEx'!F173-'RAW-TEx'!G173)</f>
        <v/>
      </c>
      <c r="H173" s="69" t="str">
        <f aca="false">IF(G173="","",G173/MAX(G$4:G$203)*'SET-UP'!$C$8)</f>
        <v/>
      </c>
      <c r="I173" s="69" t="str">
        <f aca="false">IF('RAW-TEx'!H173="","",'RAW-TEx'!H173-'RAW-TEx'!I173)</f>
        <v/>
      </c>
      <c r="J173" s="69" t="str">
        <f aca="false">IF(I173="","",I173/MAX(I$4:I$203)*'SET-UP'!$C$8)</f>
        <v/>
      </c>
      <c r="K173" s="69" t="str">
        <f aca="false">IF('RAW-TEx'!J173="","",'RAW-TEx'!J173-'RAW-TEx'!K173)</f>
        <v/>
      </c>
      <c r="L173" s="69" t="str">
        <f aca="false">IF(K173="","",K173/MAX(K$4:K$203)*'SET-UP'!$C$8)</f>
        <v/>
      </c>
      <c r="M173" s="69" t="str">
        <f aca="false">IF('RAW-TEx'!L173="","",'RAW-TEx'!L173-'RAW-TEx'!M173)</f>
        <v/>
      </c>
      <c r="N173" s="69" t="str">
        <f aca="false">IF(M173="","",M173/MAX(M$4:M$203)*'SET-UP'!$C$8)</f>
        <v/>
      </c>
      <c r="O173" s="69" t="str">
        <f aca="false">IF('RAW-TEx'!N173="","",'RAW-TEx'!N173-'RAW-TEx'!O173)</f>
        <v/>
      </c>
      <c r="P173" s="69" t="str">
        <f aca="false">IF(O173="","",O173/MAX(O$4:O$203)*'SET-UP'!$C$8)</f>
        <v/>
      </c>
      <c r="Q173" s="69" t="str">
        <f aca="false">IF('RAW-TEx'!P173="","",'RAW-TEx'!P173-'RAW-TEx'!Q173)</f>
        <v/>
      </c>
      <c r="R173" s="69" t="str">
        <f aca="false">IF(Q173="","",Q173/MAX(Q$4:Q$203)*'SET-UP'!$C$8)</f>
        <v/>
      </c>
      <c r="S173" s="65"/>
    </row>
    <row r="174" customFormat="false" ht="15" hidden="false" customHeight="false" outlineLevel="0" collapsed="false">
      <c r="A174" s="63" t="n">
        <v>171</v>
      </c>
      <c r="B174" s="63" t="str">
        <f aca="false">IF(PLAYER!B174="","",PLAYER!B174)</f>
        <v/>
      </c>
      <c r="C174" s="63" t="str">
        <f aca="false">IF('RAW-TEx'!C174="","",'RAW-TEx'!C174*'SET-UP'!$C$23)</f>
        <v/>
      </c>
      <c r="D174" s="63" t="str">
        <f aca="false">IF('RAW-TEx'!D174="","",'RAW-TEx'!D174*'SET-UP'!$C$24)</f>
        <v/>
      </c>
      <c r="E174" s="63" t="str">
        <f aca="false">IF('RAW-TEx'!E174="","",'RAW-TEx'!E174*'SET-UP'!$C$25)</f>
        <v/>
      </c>
      <c r="F174" s="63" t="str">
        <f aca="false">IF(C174="","",SUM(C174:E174))</f>
        <v/>
      </c>
      <c r="G174" s="69" t="str">
        <f aca="false">IF('RAW-TEx'!F174="","",'RAW-TEx'!F174-'RAW-TEx'!G174)</f>
        <v/>
      </c>
      <c r="H174" s="69" t="str">
        <f aca="false">IF(G174="","",G174/MAX(G$4:G$203)*'SET-UP'!$C$8)</f>
        <v/>
      </c>
      <c r="I174" s="69" t="str">
        <f aca="false">IF('RAW-TEx'!H174="","",'RAW-TEx'!H174-'RAW-TEx'!I174)</f>
        <v/>
      </c>
      <c r="J174" s="69" t="str">
        <f aca="false">IF(I174="","",I174/MAX(I$4:I$203)*'SET-UP'!$C$8)</f>
        <v/>
      </c>
      <c r="K174" s="69" t="str">
        <f aca="false">IF('RAW-TEx'!J174="","",'RAW-TEx'!J174-'RAW-TEx'!K174)</f>
        <v/>
      </c>
      <c r="L174" s="69" t="str">
        <f aca="false">IF(K174="","",K174/MAX(K$4:K$203)*'SET-UP'!$C$8)</f>
        <v/>
      </c>
      <c r="M174" s="69" t="str">
        <f aca="false">IF('RAW-TEx'!L174="","",'RAW-TEx'!L174-'RAW-TEx'!M174)</f>
        <v/>
      </c>
      <c r="N174" s="69" t="str">
        <f aca="false">IF(M174="","",M174/MAX(M$4:M$203)*'SET-UP'!$C$8)</f>
        <v/>
      </c>
      <c r="O174" s="69" t="str">
        <f aca="false">IF('RAW-TEx'!N174="","",'RAW-TEx'!N174-'RAW-TEx'!O174)</f>
        <v/>
      </c>
      <c r="P174" s="69" t="str">
        <f aca="false">IF(O174="","",O174/MAX(O$4:O$203)*'SET-UP'!$C$8)</f>
        <v/>
      </c>
      <c r="Q174" s="69" t="str">
        <f aca="false">IF('RAW-TEx'!P174="","",'RAW-TEx'!P174-'RAW-TEx'!Q174)</f>
        <v/>
      </c>
      <c r="R174" s="69" t="str">
        <f aca="false">IF(Q174="","",Q174/MAX(Q$4:Q$203)*'SET-UP'!$C$8)</f>
        <v/>
      </c>
      <c r="S174" s="65"/>
    </row>
    <row r="175" customFormat="false" ht="15" hidden="false" customHeight="false" outlineLevel="0" collapsed="false">
      <c r="A175" s="63" t="n">
        <v>172</v>
      </c>
      <c r="B175" s="63" t="str">
        <f aca="false">IF(PLAYER!B175="","",PLAYER!B175)</f>
        <v/>
      </c>
      <c r="C175" s="63" t="str">
        <f aca="false">IF('RAW-TEx'!C175="","",'RAW-TEx'!C175*'SET-UP'!$C$23)</f>
        <v/>
      </c>
      <c r="D175" s="63" t="str">
        <f aca="false">IF('RAW-TEx'!D175="","",'RAW-TEx'!D175*'SET-UP'!$C$24)</f>
        <v/>
      </c>
      <c r="E175" s="63" t="str">
        <f aca="false">IF('RAW-TEx'!E175="","",'RAW-TEx'!E175*'SET-UP'!$C$25)</f>
        <v/>
      </c>
      <c r="F175" s="63" t="str">
        <f aca="false">IF(C175="","",SUM(C175:E175))</f>
        <v/>
      </c>
      <c r="G175" s="69" t="str">
        <f aca="false">IF('RAW-TEx'!F175="","",'RAW-TEx'!F175-'RAW-TEx'!G175)</f>
        <v/>
      </c>
      <c r="H175" s="69" t="str">
        <f aca="false">IF(G175="","",G175/MAX(G$4:G$203)*'SET-UP'!$C$8)</f>
        <v/>
      </c>
      <c r="I175" s="69" t="str">
        <f aca="false">IF('RAW-TEx'!H175="","",'RAW-TEx'!H175-'RAW-TEx'!I175)</f>
        <v/>
      </c>
      <c r="J175" s="69" t="str">
        <f aca="false">IF(I175="","",I175/MAX(I$4:I$203)*'SET-UP'!$C$8)</f>
        <v/>
      </c>
      <c r="K175" s="69" t="str">
        <f aca="false">IF('RAW-TEx'!J175="","",'RAW-TEx'!J175-'RAW-TEx'!K175)</f>
        <v/>
      </c>
      <c r="L175" s="69" t="str">
        <f aca="false">IF(K175="","",K175/MAX(K$4:K$203)*'SET-UP'!$C$8)</f>
        <v/>
      </c>
      <c r="M175" s="69" t="str">
        <f aca="false">IF('RAW-TEx'!L175="","",'RAW-TEx'!L175-'RAW-TEx'!M175)</f>
        <v/>
      </c>
      <c r="N175" s="69" t="str">
        <f aca="false">IF(M175="","",M175/MAX(M$4:M$203)*'SET-UP'!$C$8)</f>
        <v/>
      </c>
      <c r="O175" s="69" t="str">
        <f aca="false">IF('RAW-TEx'!N175="","",'RAW-TEx'!N175-'RAW-TEx'!O175)</f>
        <v/>
      </c>
      <c r="P175" s="69" t="str">
        <f aca="false">IF(O175="","",O175/MAX(O$4:O$203)*'SET-UP'!$C$8)</f>
        <v/>
      </c>
      <c r="Q175" s="69" t="str">
        <f aca="false">IF('RAW-TEx'!P175="","",'RAW-TEx'!P175-'RAW-TEx'!Q175)</f>
        <v/>
      </c>
      <c r="R175" s="69" t="str">
        <f aca="false">IF(Q175="","",Q175/MAX(Q$4:Q$203)*'SET-UP'!$C$8)</f>
        <v/>
      </c>
      <c r="S175" s="65"/>
    </row>
    <row r="176" customFormat="false" ht="15" hidden="false" customHeight="false" outlineLevel="0" collapsed="false">
      <c r="A176" s="63" t="n">
        <v>173</v>
      </c>
      <c r="B176" s="63" t="str">
        <f aca="false">IF(PLAYER!B176="","",PLAYER!B176)</f>
        <v/>
      </c>
      <c r="C176" s="63" t="str">
        <f aca="false">IF('RAW-TEx'!C176="","",'RAW-TEx'!C176*'SET-UP'!$C$23)</f>
        <v/>
      </c>
      <c r="D176" s="63" t="str">
        <f aca="false">IF('RAW-TEx'!D176="","",'RAW-TEx'!D176*'SET-UP'!$C$24)</f>
        <v/>
      </c>
      <c r="E176" s="63" t="str">
        <f aca="false">IF('RAW-TEx'!E176="","",'RAW-TEx'!E176*'SET-UP'!$C$25)</f>
        <v/>
      </c>
      <c r="F176" s="63" t="str">
        <f aca="false">IF(C176="","",SUM(C176:E176))</f>
        <v/>
      </c>
      <c r="G176" s="69" t="str">
        <f aca="false">IF('RAW-TEx'!F176="","",'RAW-TEx'!F176-'RAW-TEx'!G176)</f>
        <v/>
      </c>
      <c r="H176" s="69" t="str">
        <f aca="false">IF(G176="","",G176/MAX(G$4:G$203)*'SET-UP'!$C$8)</f>
        <v/>
      </c>
      <c r="I176" s="69" t="str">
        <f aca="false">IF('RAW-TEx'!H176="","",'RAW-TEx'!H176-'RAW-TEx'!I176)</f>
        <v/>
      </c>
      <c r="J176" s="69" t="str">
        <f aca="false">IF(I176="","",I176/MAX(I$4:I$203)*'SET-UP'!$C$8)</f>
        <v/>
      </c>
      <c r="K176" s="69" t="str">
        <f aca="false">IF('RAW-TEx'!J176="","",'RAW-TEx'!J176-'RAW-TEx'!K176)</f>
        <v/>
      </c>
      <c r="L176" s="69" t="str">
        <f aca="false">IF(K176="","",K176/MAX(K$4:K$203)*'SET-UP'!$C$8)</f>
        <v/>
      </c>
      <c r="M176" s="69" t="str">
        <f aca="false">IF('RAW-TEx'!L176="","",'RAW-TEx'!L176-'RAW-TEx'!M176)</f>
        <v/>
      </c>
      <c r="N176" s="69" t="str">
        <f aca="false">IF(M176="","",M176/MAX(M$4:M$203)*'SET-UP'!$C$8)</f>
        <v/>
      </c>
      <c r="O176" s="69" t="str">
        <f aca="false">IF('RAW-TEx'!N176="","",'RAW-TEx'!N176-'RAW-TEx'!O176)</f>
        <v/>
      </c>
      <c r="P176" s="69" t="str">
        <f aca="false">IF(O176="","",O176/MAX(O$4:O$203)*'SET-UP'!$C$8)</f>
        <v/>
      </c>
      <c r="Q176" s="69" t="str">
        <f aca="false">IF('RAW-TEx'!P176="","",'RAW-TEx'!P176-'RAW-TEx'!Q176)</f>
        <v/>
      </c>
      <c r="R176" s="69" t="str">
        <f aca="false">IF(Q176="","",Q176/MAX(Q$4:Q$203)*'SET-UP'!$C$8)</f>
        <v/>
      </c>
      <c r="S176" s="65"/>
    </row>
    <row r="177" customFormat="false" ht="15" hidden="false" customHeight="false" outlineLevel="0" collapsed="false">
      <c r="A177" s="63" t="n">
        <v>174</v>
      </c>
      <c r="B177" s="63" t="str">
        <f aca="false">IF(PLAYER!B177="","",PLAYER!B177)</f>
        <v/>
      </c>
      <c r="C177" s="63" t="str">
        <f aca="false">IF('RAW-TEx'!C177="","",'RAW-TEx'!C177*'SET-UP'!$C$23)</f>
        <v/>
      </c>
      <c r="D177" s="63" t="str">
        <f aca="false">IF('RAW-TEx'!D177="","",'RAW-TEx'!D177*'SET-UP'!$C$24)</f>
        <v/>
      </c>
      <c r="E177" s="63" t="str">
        <f aca="false">IF('RAW-TEx'!E177="","",'RAW-TEx'!E177*'SET-UP'!$C$25)</f>
        <v/>
      </c>
      <c r="F177" s="63" t="str">
        <f aca="false">IF(C177="","",SUM(C177:E177))</f>
        <v/>
      </c>
      <c r="G177" s="69" t="str">
        <f aca="false">IF('RAW-TEx'!F177="","",'RAW-TEx'!F177-'RAW-TEx'!G177)</f>
        <v/>
      </c>
      <c r="H177" s="69" t="str">
        <f aca="false">IF(G177="","",G177/MAX(G$4:G$203)*'SET-UP'!$C$8)</f>
        <v/>
      </c>
      <c r="I177" s="69" t="str">
        <f aca="false">IF('RAW-TEx'!H177="","",'RAW-TEx'!H177-'RAW-TEx'!I177)</f>
        <v/>
      </c>
      <c r="J177" s="69" t="str">
        <f aca="false">IF(I177="","",I177/MAX(I$4:I$203)*'SET-UP'!$C$8)</f>
        <v/>
      </c>
      <c r="K177" s="69" t="str">
        <f aca="false">IF('RAW-TEx'!J177="","",'RAW-TEx'!J177-'RAW-TEx'!K177)</f>
        <v/>
      </c>
      <c r="L177" s="69" t="str">
        <f aca="false">IF(K177="","",K177/MAX(K$4:K$203)*'SET-UP'!$C$8)</f>
        <v/>
      </c>
      <c r="M177" s="69" t="str">
        <f aca="false">IF('RAW-TEx'!L177="","",'RAW-TEx'!L177-'RAW-TEx'!M177)</f>
        <v/>
      </c>
      <c r="N177" s="69" t="str">
        <f aca="false">IF(M177="","",M177/MAX(M$4:M$203)*'SET-UP'!$C$8)</f>
        <v/>
      </c>
      <c r="O177" s="69" t="str">
        <f aca="false">IF('RAW-TEx'!N177="","",'RAW-TEx'!N177-'RAW-TEx'!O177)</f>
        <v/>
      </c>
      <c r="P177" s="69" t="str">
        <f aca="false">IF(O177="","",O177/MAX(O$4:O$203)*'SET-UP'!$C$8)</f>
        <v/>
      </c>
      <c r="Q177" s="69" t="str">
        <f aca="false">IF('RAW-TEx'!P177="","",'RAW-TEx'!P177-'RAW-TEx'!Q177)</f>
        <v/>
      </c>
      <c r="R177" s="69" t="str">
        <f aca="false">IF(Q177="","",Q177/MAX(Q$4:Q$203)*'SET-UP'!$C$8)</f>
        <v/>
      </c>
      <c r="S177" s="65"/>
    </row>
    <row r="178" customFormat="false" ht="15" hidden="false" customHeight="false" outlineLevel="0" collapsed="false">
      <c r="A178" s="63" t="n">
        <v>175</v>
      </c>
      <c r="B178" s="63" t="str">
        <f aca="false">IF(PLAYER!B178="","",PLAYER!B178)</f>
        <v/>
      </c>
      <c r="C178" s="63" t="str">
        <f aca="false">IF('RAW-TEx'!C178="","",'RAW-TEx'!C178*'SET-UP'!$C$23)</f>
        <v/>
      </c>
      <c r="D178" s="63" t="str">
        <f aca="false">IF('RAW-TEx'!D178="","",'RAW-TEx'!D178*'SET-UP'!$C$24)</f>
        <v/>
      </c>
      <c r="E178" s="63" t="str">
        <f aca="false">IF('RAW-TEx'!E178="","",'RAW-TEx'!E178*'SET-UP'!$C$25)</f>
        <v/>
      </c>
      <c r="F178" s="63" t="str">
        <f aca="false">IF(C178="","",SUM(C178:E178))</f>
        <v/>
      </c>
      <c r="G178" s="69" t="str">
        <f aca="false">IF('RAW-TEx'!F178="","",'RAW-TEx'!F178-'RAW-TEx'!G178)</f>
        <v/>
      </c>
      <c r="H178" s="69" t="str">
        <f aca="false">IF(G178="","",G178/MAX(G$4:G$203)*'SET-UP'!$C$8)</f>
        <v/>
      </c>
      <c r="I178" s="69" t="str">
        <f aca="false">IF('RAW-TEx'!H178="","",'RAW-TEx'!H178-'RAW-TEx'!I178)</f>
        <v/>
      </c>
      <c r="J178" s="69" t="str">
        <f aca="false">IF(I178="","",I178/MAX(I$4:I$203)*'SET-UP'!$C$8)</f>
        <v/>
      </c>
      <c r="K178" s="69" t="str">
        <f aca="false">IF('RAW-TEx'!J178="","",'RAW-TEx'!J178-'RAW-TEx'!K178)</f>
        <v/>
      </c>
      <c r="L178" s="69" t="str">
        <f aca="false">IF(K178="","",K178/MAX(K$4:K$203)*'SET-UP'!$C$8)</f>
        <v/>
      </c>
      <c r="M178" s="69" t="str">
        <f aca="false">IF('RAW-TEx'!L178="","",'RAW-TEx'!L178-'RAW-TEx'!M178)</f>
        <v/>
      </c>
      <c r="N178" s="69" t="str">
        <f aca="false">IF(M178="","",M178/MAX(M$4:M$203)*'SET-UP'!$C$8)</f>
        <v/>
      </c>
      <c r="O178" s="69" t="str">
        <f aca="false">IF('RAW-TEx'!N178="","",'RAW-TEx'!N178-'RAW-TEx'!O178)</f>
        <v/>
      </c>
      <c r="P178" s="69" t="str">
        <f aca="false">IF(O178="","",O178/MAX(O$4:O$203)*'SET-UP'!$C$8)</f>
        <v/>
      </c>
      <c r="Q178" s="69" t="str">
        <f aca="false">IF('RAW-TEx'!P178="","",'RAW-TEx'!P178-'RAW-TEx'!Q178)</f>
        <v/>
      </c>
      <c r="R178" s="69" t="str">
        <f aca="false">IF(Q178="","",Q178/MAX(Q$4:Q$203)*'SET-UP'!$C$8)</f>
        <v/>
      </c>
      <c r="S178" s="65"/>
    </row>
    <row r="179" customFormat="false" ht="15" hidden="false" customHeight="false" outlineLevel="0" collapsed="false">
      <c r="A179" s="63" t="n">
        <v>176</v>
      </c>
      <c r="B179" s="63" t="str">
        <f aca="false">IF(PLAYER!B179="","",PLAYER!B179)</f>
        <v/>
      </c>
      <c r="C179" s="63" t="str">
        <f aca="false">IF('RAW-TEx'!C179="","",'RAW-TEx'!C179*'SET-UP'!$C$23)</f>
        <v/>
      </c>
      <c r="D179" s="63" t="str">
        <f aca="false">IF('RAW-TEx'!D179="","",'RAW-TEx'!D179*'SET-UP'!$C$24)</f>
        <v/>
      </c>
      <c r="E179" s="63" t="str">
        <f aca="false">IF('RAW-TEx'!E179="","",'RAW-TEx'!E179*'SET-UP'!$C$25)</f>
        <v/>
      </c>
      <c r="F179" s="63" t="str">
        <f aca="false">IF(C179="","",SUM(C179:E179))</f>
        <v/>
      </c>
      <c r="G179" s="69" t="str">
        <f aca="false">IF('RAW-TEx'!F179="","",'RAW-TEx'!F179-'RAW-TEx'!G179)</f>
        <v/>
      </c>
      <c r="H179" s="69" t="str">
        <f aca="false">IF(G179="","",G179/MAX(G$4:G$203)*'SET-UP'!$C$8)</f>
        <v/>
      </c>
      <c r="I179" s="69" t="str">
        <f aca="false">IF('RAW-TEx'!H179="","",'RAW-TEx'!H179-'RAW-TEx'!I179)</f>
        <v/>
      </c>
      <c r="J179" s="69" t="str">
        <f aca="false">IF(I179="","",I179/MAX(I$4:I$203)*'SET-UP'!$C$8)</f>
        <v/>
      </c>
      <c r="K179" s="69" t="str">
        <f aca="false">IF('RAW-TEx'!J179="","",'RAW-TEx'!J179-'RAW-TEx'!K179)</f>
        <v/>
      </c>
      <c r="L179" s="69" t="str">
        <f aca="false">IF(K179="","",K179/MAX(K$4:K$203)*'SET-UP'!$C$8)</f>
        <v/>
      </c>
      <c r="M179" s="69" t="str">
        <f aca="false">IF('RAW-TEx'!L179="","",'RAW-TEx'!L179-'RAW-TEx'!M179)</f>
        <v/>
      </c>
      <c r="N179" s="69" t="str">
        <f aca="false">IF(M179="","",M179/MAX(M$4:M$203)*'SET-UP'!$C$8)</f>
        <v/>
      </c>
      <c r="O179" s="69" t="str">
        <f aca="false">IF('RAW-TEx'!N179="","",'RAW-TEx'!N179-'RAW-TEx'!O179)</f>
        <v/>
      </c>
      <c r="P179" s="69" t="str">
        <f aca="false">IF(O179="","",O179/MAX(O$4:O$203)*'SET-UP'!$C$8)</f>
        <v/>
      </c>
      <c r="Q179" s="69" t="str">
        <f aca="false">IF('RAW-TEx'!P179="","",'RAW-TEx'!P179-'RAW-TEx'!Q179)</f>
        <v/>
      </c>
      <c r="R179" s="69" t="str">
        <f aca="false">IF(Q179="","",Q179/MAX(Q$4:Q$203)*'SET-UP'!$C$8)</f>
        <v/>
      </c>
      <c r="S179" s="65"/>
    </row>
    <row r="180" customFormat="false" ht="15" hidden="false" customHeight="false" outlineLevel="0" collapsed="false">
      <c r="A180" s="63" t="n">
        <v>177</v>
      </c>
      <c r="B180" s="63" t="str">
        <f aca="false">IF(PLAYER!B180="","",PLAYER!B180)</f>
        <v/>
      </c>
      <c r="C180" s="63" t="str">
        <f aca="false">IF('RAW-TEx'!C180="","",'RAW-TEx'!C180*'SET-UP'!$C$23)</f>
        <v/>
      </c>
      <c r="D180" s="63" t="str">
        <f aca="false">IF('RAW-TEx'!D180="","",'RAW-TEx'!D180*'SET-UP'!$C$24)</f>
        <v/>
      </c>
      <c r="E180" s="63" t="str">
        <f aca="false">IF('RAW-TEx'!E180="","",'RAW-TEx'!E180*'SET-UP'!$C$25)</f>
        <v/>
      </c>
      <c r="F180" s="63" t="str">
        <f aca="false">IF(C180="","",SUM(C180:E180))</f>
        <v/>
      </c>
      <c r="G180" s="69" t="str">
        <f aca="false">IF('RAW-TEx'!F180="","",'RAW-TEx'!F180-'RAW-TEx'!G180)</f>
        <v/>
      </c>
      <c r="H180" s="69" t="str">
        <f aca="false">IF(G180="","",G180/MAX(G$4:G$203)*'SET-UP'!$C$8)</f>
        <v/>
      </c>
      <c r="I180" s="69" t="str">
        <f aca="false">IF('RAW-TEx'!H180="","",'RAW-TEx'!H180-'RAW-TEx'!I180)</f>
        <v/>
      </c>
      <c r="J180" s="69" t="str">
        <f aca="false">IF(I180="","",I180/MAX(I$4:I$203)*'SET-UP'!$C$8)</f>
        <v/>
      </c>
      <c r="K180" s="69" t="str">
        <f aca="false">IF('RAW-TEx'!J180="","",'RAW-TEx'!J180-'RAW-TEx'!K180)</f>
        <v/>
      </c>
      <c r="L180" s="69" t="str">
        <f aca="false">IF(K180="","",K180/MAX(K$4:K$203)*'SET-UP'!$C$8)</f>
        <v/>
      </c>
      <c r="M180" s="69" t="str">
        <f aca="false">IF('RAW-TEx'!L180="","",'RAW-TEx'!L180-'RAW-TEx'!M180)</f>
        <v/>
      </c>
      <c r="N180" s="69" t="str">
        <f aca="false">IF(M180="","",M180/MAX(M$4:M$203)*'SET-UP'!$C$8)</f>
        <v/>
      </c>
      <c r="O180" s="69" t="str">
        <f aca="false">IF('RAW-TEx'!N180="","",'RAW-TEx'!N180-'RAW-TEx'!O180)</f>
        <v/>
      </c>
      <c r="P180" s="69" t="str">
        <f aca="false">IF(O180="","",O180/MAX(O$4:O$203)*'SET-UP'!$C$8)</f>
        <v/>
      </c>
      <c r="Q180" s="69" t="str">
        <f aca="false">IF('RAW-TEx'!P180="","",'RAW-TEx'!P180-'RAW-TEx'!Q180)</f>
        <v/>
      </c>
      <c r="R180" s="69" t="str">
        <f aca="false">IF(Q180="","",Q180/MAX(Q$4:Q$203)*'SET-UP'!$C$8)</f>
        <v/>
      </c>
      <c r="S180" s="65"/>
    </row>
    <row r="181" customFormat="false" ht="15" hidden="false" customHeight="false" outlineLevel="0" collapsed="false">
      <c r="A181" s="63" t="n">
        <v>178</v>
      </c>
      <c r="B181" s="63" t="str">
        <f aca="false">IF(PLAYER!B181="","",PLAYER!B181)</f>
        <v/>
      </c>
      <c r="C181" s="63" t="str">
        <f aca="false">IF('RAW-TEx'!C181="","",'RAW-TEx'!C181*'SET-UP'!$C$23)</f>
        <v/>
      </c>
      <c r="D181" s="63" t="str">
        <f aca="false">IF('RAW-TEx'!D181="","",'RAW-TEx'!D181*'SET-UP'!$C$24)</f>
        <v/>
      </c>
      <c r="E181" s="63" t="str">
        <f aca="false">IF('RAW-TEx'!E181="","",'RAW-TEx'!E181*'SET-UP'!$C$25)</f>
        <v/>
      </c>
      <c r="F181" s="63" t="str">
        <f aca="false">IF(C181="","",SUM(C181:E181))</f>
        <v/>
      </c>
      <c r="G181" s="69" t="str">
        <f aca="false">IF('RAW-TEx'!F181="","",'RAW-TEx'!F181-'RAW-TEx'!G181)</f>
        <v/>
      </c>
      <c r="H181" s="69" t="str">
        <f aca="false">IF(G181="","",G181/MAX(G$4:G$203)*'SET-UP'!$C$8)</f>
        <v/>
      </c>
      <c r="I181" s="69" t="str">
        <f aca="false">IF('RAW-TEx'!H181="","",'RAW-TEx'!H181-'RAW-TEx'!I181)</f>
        <v/>
      </c>
      <c r="J181" s="69" t="str">
        <f aca="false">IF(I181="","",I181/MAX(I$4:I$203)*'SET-UP'!$C$8)</f>
        <v/>
      </c>
      <c r="K181" s="69" t="str">
        <f aca="false">IF('RAW-TEx'!J181="","",'RAW-TEx'!J181-'RAW-TEx'!K181)</f>
        <v/>
      </c>
      <c r="L181" s="69" t="str">
        <f aca="false">IF(K181="","",K181/MAX(K$4:K$203)*'SET-UP'!$C$8)</f>
        <v/>
      </c>
      <c r="M181" s="69" t="str">
        <f aca="false">IF('RAW-TEx'!L181="","",'RAW-TEx'!L181-'RAW-TEx'!M181)</f>
        <v/>
      </c>
      <c r="N181" s="69" t="str">
        <f aca="false">IF(M181="","",M181/MAX(M$4:M$203)*'SET-UP'!$C$8)</f>
        <v/>
      </c>
      <c r="O181" s="69" t="str">
        <f aca="false">IF('RAW-TEx'!N181="","",'RAW-TEx'!N181-'RAW-TEx'!O181)</f>
        <v/>
      </c>
      <c r="P181" s="69" t="str">
        <f aca="false">IF(O181="","",O181/MAX(O$4:O$203)*'SET-UP'!$C$8)</f>
        <v/>
      </c>
      <c r="Q181" s="69" t="str">
        <f aca="false">IF('RAW-TEx'!P181="","",'RAW-TEx'!P181-'RAW-TEx'!Q181)</f>
        <v/>
      </c>
      <c r="R181" s="69" t="str">
        <f aca="false">IF(Q181="","",Q181/MAX(Q$4:Q$203)*'SET-UP'!$C$8)</f>
        <v/>
      </c>
      <c r="S181" s="65"/>
    </row>
    <row r="182" customFormat="false" ht="15" hidden="false" customHeight="false" outlineLevel="0" collapsed="false">
      <c r="A182" s="63" t="n">
        <v>179</v>
      </c>
      <c r="B182" s="63" t="str">
        <f aca="false">IF(PLAYER!B182="","",PLAYER!B182)</f>
        <v/>
      </c>
      <c r="C182" s="63" t="str">
        <f aca="false">IF('RAW-TEx'!C182="","",'RAW-TEx'!C182*'SET-UP'!$C$23)</f>
        <v/>
      </c>
      <c r="D182" s="63" t="str">
        <f aca="false">IF('RAW-TEx'!D182="","",'RAW-TEx'!D182*'SET-UP'!$C$24)</f>
        <v/>
      </c>
      <c r="E182" s="63" t="str">
        <f aca="false">IF('RAW-TEx'!E182="","",'RAW-TEx'!E182*'SET-UP'!$C$25)</f>
        <v/>
      </c>
      <c r="F182" s="63" t="str">
        <f aca="false">IF(C182="","",SUM(C182:E182))</f>
        <v/>
      </c>
      <c r="G182" s="69" t="str">
        <f aca="false">IF('RAW-TEx'!F182="","",'RAW-TEx'!F182-'RAW-TEx'!G182)</f>
        <v/>
      </c>
      <c r="H182" s="69" t="str">
        <f aca="false">IF(G182="","",G182/MAX(G$4:G$203)*'SET-UP'!$C$8)</f>
        <v/>
      </c>
      <c r="I182" s="69" t="str">
        <f aca="false">IF('RAW-TEx'!H182="","",'RAW-TEx'!H182-'RAW-TEx'!I182)</f>
        <v/>
      </c>
      <c r="J182" s="69" t="str">
        <f aca="false">IF(I182="","",I182/MAX(I$4:I$203)*'SET-UP'!$C$8)</f>
        <v/>
      </c>
      <c r="K182" s="69" t="str">
        <f aca="false">IF('RAW-TEx'!J182="","",'RAW-TEx'!J182-'RAW-TEx'!K182)</f>
        <v/>
      </c>
      <c r="L182" s="69" t="str">
        <f aca="false">IF(K182="","",K182/MAX(K$4:K$203)*'SET-UP'!$C$8)</f>
        <v/>
      </c>
      <c r="M182" s="69" t="str">
        <f aca="false">IF('RAW-TEx'!L182="","",'RAW-TEx'!L182-'RAW-TEx'!M182)</f>
        <v/>
      </c>
      <c r="N182" s="69" t="str">
        <f aca="false">IF(M182="","",M182/MAX(M$4:M$203)*'SET-UP'!$C$8)</f>
        <v/>
      </c>
      <c r="O182" s="69" t="str">
        <f aca="false">IF('RAW-TEx'!N182="","",'RAW-TEx'!N182-'RAW-TEx'!O182)</f>
        <v/>
      </c>
      <c r="P182" s="69" t="str">
        <f aca="false">IF(O182="","",O182/MAX(O$4:O$203)*'SET-UP'!$C$8)</f>
        <v/>
      </c>
      <c r="Q182" s="69" t="str">
        <f aca="false">IF('RAW-TEx'!P182="","",'RAW-TEx'!P182-'RAW-TEx'!Q182)</f>
        <v/>
      </c>
      <c r="R182" s="69" t="str">
        <f aca="false">IF(Q182="","",Q182/MAX(Q$4:Q$203)*'SET-UP'!$C$8)</f>
        <v/>
      </c>
      <c r="S182" s="65"/>
    </row>
    <row r="183" customFormat="false" ht="15" hidden="false" customHeight="false" outlineLevel="0" collapsed="false">
      <c r="A183" s="63" t="n">
        <v>180</v>
      </c>
      <c r="B183" s="63" t="str">
        <f aca="false">IF(PLAYER!B183="","",PLAYER!B183)</f>
        <v/>
      </c>
      <c r="C183" s="63" t="str">
        <f aca="false">IF('RAW-TEx'!C183="","",'RAW-TEx'!C183*'SET-UP'!$C$23)</f>
        <v/>
      </c>
      <c r="D183" s="63" t="str">
        <f aca="false">IF('RAW-TEx'!D183="","",'RAW-TEx'!D183*'SET-UP'!$C$24)</f>
        <v/>
      </c>
      <c r="E183" s="63" t="str">
        <f aca="false">IF('RAW-TEx'!E183="","",'RAW-TEx'!E183*'SET-UP'!$C$25)</f>
        <v/>
      </c>
      <c r="F183" s="63" t="str">
        <f aca="false">IF(C183="","",SUM(C183:E183))</f>
        <v/>
      </c>
      <c r="G183" s="69" t="str">
        <f aca="false">IF('RAW-TEx'!F183="","",'RAW-TEx'!F183-'RAW-TEx'!G183)</f>
        <v/>
      </c>
      <c r="H183" s="69" t="str">
        <f aca="false">IF(G183="","",G183/MAX(G$4:G$203)*'SET-UP'!$C$8)</f>
        <v/>
      </c>
      <c r="I183" s="69" t="str">
        <f aca="false">IF('RAW-TEx'!H183="","",'RAW-TEx'!H183-'RAW-TEx'!I183)</f>
        <v/>
      </c>
      <c r="J183" s="69" t="str">
        <f aca="false">IF(I183="","",I183/MAX(I$4:I$203)*'SET-UP'!$C$8)</f>
        <v/>
      </c>
      <c r="K183" s="69" t="str">
        <f aca="false">IF('RAW-TEx'!J183="","",'RAW-TEx'!J183-'RAW-TEx'!K183)</f>
        <v/>
      </c>
      <c r="L183" s="69" t="str">
        <f aca="false">IF(K183="","",K183/MAX(K$4:K$203)*'SET-UP'!$C$8)</f>
        <v/>
      </c>
      <c r="M183" s="69" t="str">
        <f aca="false">IF('RAW-TEx'!L183="","",'RAW-TEx'!L183-'RAW-TEx'!M183)</f>
        <v/>
      </c>
      <c r="N183" s="69" t="str">
        <f aca="false">IF(M183="","",M183/MAX(M$4:M$203)*'SET-UP'!$C$8)</f>
        <v/>
      </c>
      <c r="O183" s="69" t="str">
        <f aca="false">IF('RAW-TEx'!N183="","",'RAW-TEx'!N183-'RAW-TEx'!O183)</f>
        <v/>
      </c>
      <c r="P183" s="69" t="str">
        <f aca="false">IF(O183="","",O183/MAX(O$4:O$203)*'SET-UP'!$C$8)</f>
        <v/>
      </c>
      <c r="Q183" s="69" t="str">
        <f aca="false">IF('RAW-TEx'!P183="","",'RAW-TEx'!P183-'RAW-TEx'!Q183)</f>
        <v/>
      </c>
      <c r="R183" s="69" t="str">
        <f aca="false">IF(Q183="","",Q183/MAX(Q$4:Q$203)*'SET-UP'!$C$8)</f>
        <v/>
      </c>
      <c r="S183" s="65"/>
    </row>
    <row r="184" customFormat="false" ht="15" hidden="false" customHeight="false" outlineLevel="0" collapsed="false">
      <c r="A184" s="63" t="n">
        <v>181</v>
      </c>
      <c r="B184" s="63" t="str">
        <f aca="false">IF(PLAYER!B184="","",PLAYER!B184)</f>
        <v/>
      </c>
      <c r="C184" s="63" t="str">
        <f aca="false">IF('RAW-TEx'!C184="","",'RAW-TEx'!C184*'SET-UP'!$C$23)</f>
        <v/>
      </c>
      <c r="D184" s="63" t="str">
        <f aca="false">IF('RAW-TEx'!D184="","",'RAW-TEx'!D184*'SET-UP'!$C$24)</f>
        <v/>
      </c>
      <c r="E184" s="63" t="str">
        <f aca="false">IF('RAW-TEx'!E184="","",'RAW-TEx'!E184*'SET-UP'!$C$25)</f>
        <v/>
      </c>
      <c r="F184" s="63" t="str">
        <f aca="false">IF(C184="","",SUM(C184:E184))</f>
        <v/>
      </c>
      <c r="G184" s="69" t="str">
        <f aca="false">IF('RAW-TEx'!F184="","",'RAW-TEx'!F184-'RAW-TEx'!G184)</f>
        <v/>
      </c>
      <c r="H184" s="69" t="str">
        <f aca="false">IF(G184="","",G184/MAX(G$4:G$203)*'SET-UP'!$C$8)</f>
        <v/>
      </c>
      <c r="I184" s="69" t="str">
        <f aca="false">IF('RAW-TEx'!H184="","",'RAW-TEx'!H184-'RAW-TEx'!I184)</f>
        <v/>
      </c>
      <c r="J184" s="69" t="str">
        <f aca="false">IF(I184="","",I184/MAX(I$4:I$203)*'SET-UP'!$C$8)</f>
        <v/>
      </c>
      <c r="K184" s="69" t="str">
        <f aca="false">IF('RAW-TEx'!J184="","",'RAW-TEx'!J184-'RAW-TEx'!K184)</f>
        <v/>
      </c>
      <c r="L184" s="69" t="str">
        <f aca="false">IF(K184="","",K184/MAX(K$4:K$203)*'SET-UP'!$C$8)</f>
        <v/>
      </c>
      <c r="M184" s="69" t="str">
        <f aca="false">IF('RAW-TEx'!L184="","",'RAW-TEx'!L184-'RAW-TEx'!M184)</f>
        <v/>
      </c>
      <c r="N184" s="69" t="str">
        <f aca="false">IF(M184="","",M184/MAX(M$4:M$203)*'SET-UP'!$C$8)</f>
        <v/>
      </c>
      <c r="O184" s="69" t="str">
        <f aca="false">IF('RAW-TEx'!N184="","",'RAW-TEx'!N184-'RAW-TEx'!O184)</f>
        <v/>
      </c>
      <c r="P184" s="69" t="str">
        <f aca="false">IF(O184="","",O184/MAX(O$4:O$203)*'SET-UP'!$C$8)</f>
        <v/>
      </c>
      <c r="Q184" s="69" t="str">
        <f aca="false">IF('RAW-TEx'!P184="","",'RAW-TEx'!P184-'RAW-TEx'!Q184)</f>
        <v/>
      </c>
      <c r="R184" s="69" t="str">
        <f aca="false">IF(Q184="","",Q184/MAX(Q$4:Q$203)*'SET-UP'!$C$8)</f>
        <v/>
      </c>
      <c r="S184" s="65"/>
    </row>
    <row r="185" customFormat="false" ht="15" hidden="false" customHeight="false" outlineLevel="0" collapsed="false">
      <c r="A185" s="63" t="n">
        <v>182</v>
      </c>
      <c r="B185" s="63" t="str">
        <f aca="false">IF(PLAYER!B185="","",PLAYER!B185)</f>
        <v/>
      </c>
      <c r="C185" s="63" t="str">
        <f aca="false">IF('RAW-TEx'!C185="","",'RAW-TEx'!C185*'SET-UP'!$C$23)</f>
        <v/>
      </c>
      <c r="D185" s="63" t="str">
        <f aca="false">IF('RAW-TEx'!D185="","",'RAW-TEx'!D185*'SET-UP'!$C$24)</f>
        <v/>
      </c>
      <c r="E185" s="63" t="str">
        <f aca="false">IF('RAW-TEx'!E185="","",'RAW-TEx'!E185*'SET-UP'!$C$25)</f>
        <v/>
      </c>
      <c r="F185" s="63" t="str">
        <f aca="false">IF(C185="","",SUM(C185:E185))</f>
        <v/>
      </c>
      <c r="G185" s="69" t="str">
        <f aca="false">IF('RAW-TEx'!F185="","",'RAW-TEx'!F185-'RAW-TEx'!G185)</f>
        <v/>
      </c>
      <c r="H185" s="69" t="str">
        <f aca="false">IF(G185="","",G185/MAX(G$4:G$203)*'SET-UP'!$C$8)</f>
        <v/>
      </c>
      <c r="I185" s="69" t="str">
        <f aca="false">IF('RAW-TEx'!H185="","",'RAW-TEx'!H185-'RAW-TEx'!I185)</f>
        <v/>
      </c>
      <c r="J185" s="69" t="str">
        <f aca="false">IF(I185="","",I185/MAX(I$4:I$203)*'SET-UP'!$C$8)</f>
        <v/>
      </c>
      <c r="K185" s="69" t="str">
        <f aca="false">IF('RAW-TEx'!J185="","",'RAW-TEx'!J185-'RAW-TEx'!K185)</f>
        <v/>
      </c>
      <c r="L185" s="69" t="str">
        <f aca="false">IF(K185="","",K185/MAX(K$4:K$203)*'SET-UP'!$C$8)</f>
        <v/>
      </c>
      <c r="M185" s="69" t="str">
        <f aca="false">IF('RAW-TEx'!L185="","",'RAW-TEx'!L185-'RAW-TEx'!M185)</f>
        <v/>
      </c>
      <c r="N185" s="69" t="str">
        <f aca="false">IF(M185="","",M185/MAX(M$4:M$203)*'SET-UP'!$C$8)</f>
        <v/>
      </c>
      <c r="O185" s="69" t="str">
        <f aca="false">IF('RAW-TEx'!N185="","",'RAW-TEx'!N185-'RAW-TEx'!O185)</f>
        <v/>
      </c>
      <c r="P185" s="69" t="str">
        <f aca="false">IF(O185="","",O185/MAX(O$4:O$203)*'SET-UP'!$C$8)</f>
        <v/>
      </c>
      <c r="Q185" s="69" t="str">
        <f aca="false">IF('RAW-TEx'!P185="","",'RAW-TEx'!P185-'RAW-TEx'!Q185)</f>
        <v/>
      </c>
      <c r="R185" s="69" t="str">
        <f aca="false">IF(Q185="","",Q185/MAX(Q$4:Q$203)*'SET-UP'!$C$8)</f>
        <v/>
      </c>
      <c r="S185" s="65"/>
    </row>
    <row r="186" customFormat="false" ht="15" hidden="false" customHeight="false" outlineLevel="0" collapsed="false">
      <c r="A186" s="63" t="n">
        <v>183</v>
      </c>
      <c r="B186" s="63" t="str">
        <f aca="false">IF(PLAYER!B186="","",PLAYER!B186)</f>
        <v/>
      </c>
      <c r="C186" s="63" t="str">
        <f aca="false">IF('RAW-TEx'!C186="","",'RAW-TEx'!C186*'SET-UP'!$C$23)</f>
        <v/>
      </c>
      <c r="D186" s="63" t="str">
        <f aca="false">IF('RAW-TEx'!D186="","",'RAW-TEx'!D186*'SET-UP'!$C$24)</f>
        <v/>
      </c>
      <c r="E186" s="63" t="str">
        <f aca="false">IF('RAW-TEx'!E186="","",'RAW-TEx'!E186*'SET-UP'!$C$25)</f>
        <v/>
      </c>
      <c r="F186" s="63" t="str">
        <f aca="false">IF(C186="","",SUM(C186:E186))</f>
        <v/>
      </c>
      <c r="G186" s="69" t="str">
        <f aca="false">IF('RAW-TEx'!F186="","",'RAW-TEx'!F186-'RAW-TEx'!G186)</f>
        <v/>
      </c>
      <c r="H186" s="69" t="str">
        <f aca="false">IF(G186="","",G186/MAX(G$4:G$203)*'SET-UP'!$C$8)</f>
        <v/>
      </c>
      <c r="I186" s="69" t="str">
        <f aca="false">IF('RAW-TEx'!H186="","",'RAW-TEx'!H186-'RAW-TEx'!I186)</f>
        <v/>
      </c>
      <c r="J186" s="69" t="str">
        <f aca="false">IF(I186="","",I186/MAX(I$4:I$203)*'SET-UP'!$C$8)</f>
        <v/>
      </c>
      <c r="K186" s="69" t="str">
        <f aca="false">IF('RAW-TEx'!J186="","",'RAW-TEx'!J186-'RAW-TEx'!K186)</f>
        <v/>
      </c>
      <c r="L186" s="69" t="str">
        <f aca="false">IF(K186="","",K186/MAX(K$4:K$203)*'SET-UP'!$C$8)</f>
        <v/>
      </c>
      <c r="M186" s="69" t="str">
        <f aca="false">IF('RAW-TEx'!L186="","",'RAW-TEx'!L186-'RAW-TEx'!M186)</f>
        <v/>
      </c>
      <c r="N186" s="69" t="str">
        <f aca="false">IF(M186="","",M186/MAX(M$4:M$203)*'SET-UP'!$C$8)</f>
        <v/>
      </c>
      <c r="O186" s="69" t="str">
        <f aca="false">IF('RAW-TEx'!N186="","",'RAW-TEx'!N186-'RAW-TEx'!O186)</f>
        <v/>
      </c>
      <c r="P186" s="69" t="str">
        <f aca="false">IF(O186="","",O186/MAX(O$4:O$203)*'SET-UP'!$C$8)</f>
        <v/>
      </c>
      <c r="Q186" s="69" t="str">
        <f aca="false">IF('RAW-TEx'!P186="","",'RAW-TEx'!P186-'RAW-TEx'!Q186)</f>
        <v/>
      </c>
      <c r="R186" s="69" t="str">
        <f aca="false">IF(Q186="","",Q186/MAX(Q$4:Q$203)*'SET-UP'!$C$8)</f>
        <v/>
      </c>
      <c r="S186" s="65"/>
    </row>
    <row r="187" customFormat="false" ht="15" hidden="false" customHeight="false" outlineLevel="0" collapsed="false">
      <c r="A187" s="63" t="n">
        <v>184</v>
      </c>
      <c r="B187" s="63" t="str">
        <f aca="false">IF(PLAYER!B187="","",PLAYER!B187)</f>
        <v/>
      </c>
      <c r="C187" s="63" t="str">
        <f aca="false">IF('RAW-TEx'!C187="","",'RAW-TEx'!C187*'SET-UP'!$C$23)</f>
        <v/>
      </c>
      <c r="D187" s="63" t="str">
        <f aca="false">IF('RAW-TEx'!D187="","",'RAW-TEx'!D187*'SET-UP'!$C$24)</f>
        <v/>
      </c>
      <c r="E187" s="63" t="str">
        <f aca="false">IF('RAW-TEx'!E187="","",'RAW-TEx'!E187*'SET-UP'!$C$25)</f>
        <v/>
      </c>
      <c r="F187" s="63" t="str">
        <f aca="false">IF(C187="","",SUM(C187:E187))</f>
        <v/>
      </c>
      <c r="G187" s="69" t="str">
        <f aca="false">IF('RAW-TEx'!F187="","",'RAW-TEx'!F187-'RAW-TEx'!G187)</f>
        <v/>
      </c>
      <c r="H187" s="69" t="str">
        <f aca="false">IF(G187="","",G187/MAX(G$4:G$203)*'SET-UP'!$C$8)</f>
        <v/>
      </c>
      <c r="I187" s="69" t="str">
        <f aca="false">IF('RAW-TEx'!H187="","",'RAW-TEx'!H187-'RAW-TEx'!I187)</f>
        <v/>
      </c>
      <c r="J187" s="69" t="str">
        <f aca="false">IF(I187="","",I187/MAX(I$4:I$203)*'SET-UP'!$C$8)</f>
        <v/>
      </c>
      <c r="K187" s="69" t="str">
        <f aca="false">IF('RAW-TEx'!J187="","",'RAW-TEx'!J187-'RAW-TEx'!K187)</f>
        <v/>
      </c>
      <c r="L187" s="69" t="str">
        <f aca="false">IF(K187="","",K187/MAX(K$4:K$203)*'SET-UP'!$C$8)</f>
        <v/>
      </c>
      <c r="M187" s="69" t="str">
        <f aca="false">IF('RAW-TEx'!L187="","",'RAW-TEx'!L187-'RAW-TEx'!M187)</f>
        <v/>
      </c>
      <c r="N187" s="69" t="str">
        <f aca="false">IF(M187="","",M187/MAX(M$4:M$203)*'SET-UP'!$C$8)</f>
        <v/>
      </c>
      <c r="O187" s="69" t="str">
        <f aca="false">IF('RAW-TEx'!N187="","",'RAW-TEx'!N187-'RAW-TEx'!O187)</f>
        <v/>
      </c>
      <c r="P187" s="69" t="str">
        <f aca="false">IF(O187="","",O187/MAX(O$4:O$203)*'SET-UP'!$C$8)</f>
        <v/>
      </c>
      <c r="Q187" s="69" t="str">
        <f aca="false">IF('RAW-TEx'!P187="","",'RAW-TEx'!P187-'RAW-TEx'!Q187)</f>
        <v/>
      </c>
      <c r="R187" s="69" t="str">
        <f aca="false">IF(Q187="","",Q187/MAX(Q$4:Q$203)*'SET-UP'!$C$8)</f>
        <v/>
      </c>
      <c r="S187" s="65"/>
    </row>
    <row r="188" customFormat="false" ht="15" hidden="false" customHeight="false" outlineLevel="0" collapsed="false">
      <c r="A188" s="63" t="n">
        <v>185</v>
      </c>
      <c r="B188" s="63" t="str">
        <f aca="false">IF(PLAYER!B188="","",PLAYER!B188)</f>
        <v/>
      </c>
      <c r="C188" s="63" t="str">
        <f aca="false">IF('RAW-TEx'!C188="","",'RAW-TEx'!C188*'SET-UP'!$C$23)</f>
        <v/>
      </c>
      <c r="D188" s="63" t="str">
        <f aca="false">IF('RAW-TEx'!D188="","",'RAW-TEx'!D188*'SET-UP'!$C$24)</f>
        <v/>
      </c>
      <c r="E188" s="63" t="str">
        <f aca="false">IF('RAW-TEx'!E188="","",'RAW-TEx'!E188*'SET-UP'!$C$25)</f>
        <v/>
      </c>
      <c r="F188" s="63" t="str">
        <f aca="false">IF(C188="","",SUM(C188:E188))</f>
        <v/>
      </c>
      <c r="G188" s="69" t="str">
        <f aca="false">IF('RAW-TEx'!F188="","",'RAW-TEx'!F188-'RAW-TEx'!G188)</f>
        <v/>
      </c>
      <c r="H188" s="69" t="str">
        <f aca="false">IF(G188="","",G188/MAX(G$4:G$203)*'SET-UP'!$C$8)</f>
        <v/>
      </c>
      <c r="I188" s="69" t="str">
        <f aca="false">IF('RAW-TEx'!H188="","",'RAW-TEx'!H188-'RAW-TEx'!I188)</f>
        <v/>
      </c>
      <c r="J188" s="69" t="str">
        <f aca="false">IF(I188="","",I188/MAX(I$4:I$203)*'SET-UP'!$C$8)</f>
        <v/>
      </c>
      <c r="K188" s="69" t="str">
        <f aca="false">IF('RAW-TEx'!J188="","",'RAW-TEx'!J188-'RAW-TEx'!K188)</f>
        <v/>
      </c>
      <c r="L188" s="69" t="str">
        <f aca="false">IF(K188="","",K188/MAX(K$4:K$203)*'SET-UP'!$C$8)</f>
        <v/>
      </c>
      <c r="M188" s="69" t="str">
        <f aca="false">IF('RAW-TEx'!L188="","",'RAW-TEx'!L188-'RAW-TEx'!M188)</f>
        <v/>
      </c>
      <c r="N188" s="69" t="str">
        <f aca="false">IF(M188="","",M188/MAX(M$4:M$203)*'SET-UP'!$C$8)</f>
        <v/>
      </c>
      <c r="O188" s="69" t="str">
        <f aca="false">IF('RAW-TEx'!N188="","",'RAW-TEx'!N188-'RAW-TEx'!O188)</f>
        <v/>
      </c>
      <c r="P188" s="69" t="str">
        <f aca="false">IF(O188="","",O188/MAX(O$4:O$203)*'SET-UP'!$C$8)</f>
        <v/>
      </c>
      <c r="Q188" s="69" t="str">
        <f aca="false">IF('RAW-TEx'!P188="","",'RAW-TEx'!P188-'RAW-TEx'!Q188)</f>
        <v/>
      </c>
      <c r="R188" s="69" t="str">
        <f aca="false">IF(Q188="","",Q188/MAX(Q$4:Q$203)*'SET-UP'!$C$8)</f>
        <v/>
      </c>
      <c r="S188" s="65"/>
    </row>
    <row r="189" customFormat="false" ht="15" hidden="false" customHeight="false" outlineLevel="0" collapsed="false">
      <c r="A189" s="63" t="n">
        <v>186</v>
      </c>
      <c r="B189" s="63" t="str">
        <f aca="false">IF(PLAYER!B189="","",PLAYER!B189)</f>
        <v/>
      </c>
      <c r="C189" s="63" t="str">
        <f aca="false">IF('RAW-TEx'!C189="","",'RAW-TEx'!C189*'SET-UP'!$C$23)</f>
        <v/>
      </c>
      <c r="D189" s="63" t="str">
        <f aca="false">IF('RAW-TEx'!D189="","",'RAW-TEx'!D189*'SET-UP'!$C$24)</f>
        <v/>
      </c>
      <c r="E189" s="63" t="str">
        <f aca="false">IF('RAW-TEx'!E189="","",'RAW-TEx'!E189*'SET-UP'!$C$25)</f>
        <v/>
      </c>
      <c r="F189" s="63" t="str">
        <f aca="false">IF(C189="","",SUM(C189:E189))</f>
        <v/>
      </c>
      <c r="G189" s="69" t="str">
        <f aca="false">IF('RAW-TEx'!F189="","",'RAW-TEx'!F189-'RAW-TEx'!G189)</f>
        <v/>
      </c>
      <c r="H189" s="69" t="str">
        <f aca="false">IF(G189="","",G189/MAX(G$4:G$203)*'SET-UP'!$C$8)</f>
        <v/>
      </c>
      <c r="I189" s="69" t="str">
        <f aca="false">IF('RAW-TEx'!H189="","",'RAW-TEx'!H189-'RAW-TEx'!I189)</f>
        <v/>
      </c>
      <c r="J189" s="69" t="str">
        <f aca="false">IF(I189="","",I189/MAX(I$4:I$203)*'SET-UP'!$C$8)</f>
        <v/>
      </c>
      <c r="K189" s="69" t="str">
        <f aca="false">IF('RAW-TEx'!J189="","",'RAW-TEx'!J189-'RAW-TEx'!K189)</f>
        <v/>
      </c>
      <c r="L189" s="69" t="str">
        <f aca="false">IF(K189="","",K189/MAX(K$4:K$203)*'SET-UP'!$C$8)</f>
        <v/>
      </c>
      <c r="M189" s="69" t="str">
        <f aca="false">IF('RAW-TEx'!L189="","",'RAW-TEx'!L189-'RAW-TEx'!M189)</f>
        <v/>
      </c>
      <c r="N189" s="69" t="str">
        <f aca="false">IF(M189="","",M189/MAX(M$4:M$203)*'SET-UP'!$C$8)</f>
        <v/>
      </c>
      <c r="O189" s="69" t="str">
        <f aca="false">IF('RAW-TEx'!N189="","",'RAW-TEx'!N189-'RAW-TEx'!O189)</f>
        <v/>
      </c>
      <c r="P189" s="69" t="str">
        <f aca="false">IF(O189="","",O189/MAX(O$4:O$203)*'SET-UP'!$C$8)</f>
        <v/>
      </c>
      <c r="Q189" s="69" t="str">
        <f aca="false">IF('RAW-TEx'!P189="","",'RAW-TEx'!P189-'RAW-TEx'!Q189)</f>
        <v/>
      </c>
      <c r="R189" s="69" t="str">
        <f aca="false">IF(Q189="","",Q189/MAX(Q$4:Q$203)*'SET-UP'!$C$8)</f>
        <v/>
      </c>
      <c r="S189" s="65"/>
    </row>
    <row r="190" customFormat="false" ht="15" hidden="false" customHeight="false" outlineLevel="0" collapsed="false">
      <c r="A190" s="63" t="n">
        <v>187</v>
      </c>
      <c r="B190" s="63" t="str">
        <f aca="false">IF(PLAYER!B190="","",PLAYER!B190)</f>
        <v/>
      </c>
      <c r="C190" s="63" t="str">
        <f aca="false">IF('RAW-TEx'!C190="","",'RAW-TEx'!C190*'SET-UP'!$C$23)</f>
        <v/>
      </c>
      <c r="D190" s="63" t="str">
        <f aca="false">IF('RAW-TEx'!D190="","",'RAW-TEx'!D190*'SET-UP'!$C$24)</f>
        <v/>
      </c>
      <c r="E190" s="63" t="str">
        <f aca="false">IF('RAW-TEx'!E190="","",'RAW-TEx'!E190*'SET-UP'!$C$25)</f>
        <v/>
      </c>
      <c r="F190" s="63" t="str">
        <f aca="false">IF(C190="","",SUM(C190:E190))</f>
        <v/>
      </c>
      <c r="G190" s="69" t="str">
        <f aca="false">IF('RAW-TEx'!F190="","",'RAW-TEx'!F190-'RAW-TEx'!G190)</f>
        <v/>
      </c>
      <c r="H190" s="69" t="str">
        <f aca="false">IF(G190="","",G190/MAX(G$4:G$203)*'SET-UP'!$C$8)</f>
        <v/>
      </c>
      <c r="I190" s="69" t="str">
        <f aca="false">IF('RAW-TEx'!H190="","",'RAW-TEx'!H190-'RAW-TEx'!I190)</f>
        <v/>
      </c>
      <c r="J190" s="69" t="str">
        <f aca="false">IF(I190="","",I190/MAX(I$4:I$203)*'SET-UP'!$C$8)</f>
        <v/>
      </c>
      <c r="K190" s="69" t="str">
        <f aca="false">IF('RAW-TEx'!J190="","",'RAW-TEx'!J190-'RAW-TEx'!K190)</f>
        <v/>
      </c>
      <c r="L190" s="69" t="str">
        <f aca="false">IF(K190="","",K190/MAX(K$4:K$203)*'SET-UP'!$C$8)</f>
        <v/>
      </c>
      <c r="M190" s="69" t="str">
        <f aca="false">IF('RAW-TEx'!L190="","",'RAW-TEx'!L190-'RAW-TEx'!M190)</f>
        <v/>
      </c>
      <c r="N190" s="69" t="str">
        <f aca="false">IF(M190="","",M190/MAX(M$4:M$203)*'SET-UP'!$C$8)</f>
        <v/>
      </c>
      <c r="O190" s="69" t="str">
        <f aca="false">IF('RAW-TEx'!N190="","",'RAW-TEx'!N190-'RAW-TEx'!O190)</f>
        <v/>
      </c>
      <c r="P190" s="69" t="str">
        <f aca="false">IF(O190="","",O190/MAX(O$4:O$203)*'SET-UP'!$C$8)</f>
        <v/>
      </c>
      <c r="Q190" s="69" t="str">
        <f aca="false">IF('RAW-TEx'!P190="","",'RAW-TEx'!P190-'RAW-TEx'!Q190)</f>
        <v/>
      </c>
      <c r="R190" s="69" t="str">
        <f aca="false">IF(Q190="","",Q190/MAX(Q$4:Q$203)*'SET-UP'!$C$8)</f>
        <v/>
      </c>
      <c r="S190" s="65"/>
    </row>
    <row r="191" customFormat="false" ht="15" hidden="false" customHeight="false" outlineLevel="0" collapsed="false">
      <c r="A191" s="63" t="n">
        <v>188</v>
      </c>
      <c r="B191" s="63" t="str">
        <f aca="false">IF(PLAYER!B191="","",PLAYER!B191)</f>
        <v/>
      </c>
      <c r="C191" s="63" t="str">
        <f aca="false">IF('RAW-TEx'!C191="","",'RAW-TEx'!C191*'SET-UP'!$C$23)</f>
        <v/>
      </c>
      <c r="D191" s="63" t="str">
        <f aca="false">IF('RAW-TEx'!D191="","",'RAW-TEx'!D191*'SET-UP'!$C$24)</f>
        <v/>
      </c>
      <c r="E191" s="63" t="str">
        <f aca="false">IF('RAW-TEx'!E191="","",'RAW-TEx'!E191*'SET-UP'!$C$25)</f>
        <v/>
      </c>
      <c r="F191" s="63" t="str">
        <f aca="false">IF(C191="","",SUM(C191:E191))</f>
        <v/>
      </c>
      <c r="G191" s="69" t="str">
        <f aca="false">IF('RAW-TEx'!F191="","",'RAW-TEx'!F191-'RAW-TEx'!G191)</f>
        <v/>
      </c>
      <c r="H191" s="69" t="str">
        <f aca="false">IF(G191="","",G191/MAX(G$4:G$203)*'SET-UP'!$C$8)</f>
        <v/>
      </c>
      <c r="I191" s="69" t="str">
        <f aca="false">IF('RAW-TEx'!H191="","",'RAW-TEx'!H191-'RAW-TEx'!I191)</f>
        <v/>
      </c>
      <c r="J191" s="69" t="str">
        <f aca="false">IF(I191="","",I191/MAX(I$4:I$203)*'SET-UP'!$C$8)</f>
        <v/>
      </c>
      <c r="K191" s="69" t="str">
        <f aca="false">IF('RAW-TEx'!J191="","",'RAW-TEx'!J191-'RAW-TEx'!K191)</f>
        <v/>
      </c>
      <c r="L191" s="69" t="str">
        <f aca="false">IF(K191="","",K191/MAX(K$4:K$203)*'SET-UP'!$C$8)</f>
        <v/>
      </c>
      <c r="M191" s="69" t="str">
        <f aca="false">IF('RAW-TEx'!L191="","",'RAW-TEx'!L191-'RAW-TEx'!M191)</f>
        <v/>
      </c>
      <c r="N191" s="69" t="str">
        <f aca="false">IF(M191="","",M191/MAX(M$4:M$203)*'SET-UP'!$C$8)</f>
        <v/>
      </c>
      <c r="O191" s="69" t="str">
        <f aca="false">IF('RAW-TEx'!N191="","",'RAW-TEx'!N191-'RAW-TEx'!O191)</f>
        <v/>
      </c>
      <c r="P191" s="69" t="str">
        <f aca="false">IF(O191="","",O191/MAX(O$4:O$203)*'SET-UP'!$C$8)</f>
        <v/>
      </c>
      <c r="Q191" s="69" t="str">
        <f aca="false">IF('RAW-TEx'!P191="","",'RAW-TEx'!P191-'RAW-TEx'!Q191)</f>
        <v/>
      </c>
      <c r="R191" s="69" t="str">
        <f aca="false">IF(Q191="","",Q191/MAX(Q$4:Q$203)*'SET-UP'!$C$8)</f>
        <v/>
      </c>
      <c r="S191" s="65"/>
    </row>
    <row r="192" customFormat="false" ht="15" hidden="false" customHeight="false" outlineLevel="0" collapsed="false">
      <c r="A192" s="63" t="n">
        <v>189</v>
      </c>
      <c r="B192" s="63" t="str">
        <f aca="false">IF(PLAYER!B192="","",PLAYER!B192)</f>
        <v/>
      </c>
      <c r="C192" s="63" t="str">
        <f aca="false">IF('RAW-TEx'!C192="","",'RAW-TEx'!C192*'SET-UP'!$C$23)</f>
        <v/>
      </c>
      <c r="D192" s="63" t="str">
        <f aca="false">IF('RAW-TEx'!D192="","",'RAW-TEx'!D192*'SET-UP'!$C$24)</f>
        <v/>
      </c>
      <c r="E192" s="63" t="str">
        <f aca="false">IF('RAW-TEx'!E192="","",'RAW-TEx'!E192*'SET-UP'!$C$25)</f>
        <v/>
      </c>
      <c r="F192" s="63" t="str">
        <f aca="false">IF(C192="","",SUM(C192:E192))</f>
        <v/>
      </c>
      <c r="G192" s="69" t="str">
        <f aca="false">IF('RAW-TEx'!F192="","",'RAW-TEx'!F192-'RAW-TEx'!G192)</f>
        <v/>
      </c>
      <c r="H192" s="69" t="str">
        <f aca="false">IF(G192="","",G192/MAX(G$4:G$203)*'SET-UP'!$C$8)</f>
        <v/>
      </c>
      <c r="I192" s="69" t="str">
        <f aca="false">IF('RAW-TEx'!H192="","",'RAW-TEx'!H192-'RAW-TEx'!I192)</f>
        <v/>
      </c>
      <c r="J192" s="69" t="str">
        <f aca="false">IF(I192="","",I192/MAX(I$4:I$203)*'SET-UP'!$C$8)</f>
        <v/>
      </c>
      <c r="K192" s="69" t="str">
        <f aca="false">IF('RAW-TEx'!J192="","",'RAW-TEx'!J192-'RAW-TEx'!K192)</f>
        <v/>
      </c>
      <c r="L192" s="69" t="str">
        <f aca="false">IF(K192="","",K192/MAX(K$4:K$203)*'SET-UP'!$C$8)</f>
        <v/>
      </c>
      <c r="M192" s="69" t="str">
        <f aca="false">IF('RAW-TEx'!L192="","",'RAW-TEx'!L192-'RAW-TEx'!M192)</f>
        <v/>
      </c>
      <c r="N192" s="69" t="str">
        <f aca="false">IF(M192="","",M192/MAX(M$4:M$203)*'SET-UP'!$C$8)</f>
        <v/>
      </c>
      <c r="O192" s="69" t="str">
        <f aca="false">IF('RAW-TEx'!N192="","",'RAW-TEx'!N192-'RAW-TEx'!O192)</f>
        <v/>
      </c>
      <c r="P192" s="69" t="str">
        <f aca="false">IF(O192="","",O192/MAX(O$4:O$203)*'SET-UP'!$C$8)</f>
        <v/>
      </c>
      <c r="Q192" s="69" t="str">
        <f aca="false">IF('RAW-TEx'!P192="","",'RAW-TEx'!P192-'RAW-TEx'!Q192)</f>
        <v/>
      </c>
      <c r="R192" s="69" t="str">
        <f aca="false">IF(Q192="","",Q192/MAX(Q$4:Q$203)*'SET-UP'!$C$8)</f>
        <v/>
      </c>
      <c r="S192" s="65"/>
    </row>
    <row r="193" customFormat="false" ht="15" hidden="false" customHeight="false" outlineLevel="0" collapsed="false">
      <c r="A193" s="63" t="n">
        <v>190</v>
      </c>
      <c r="B193" s="63" t="str">
        <f aca="false">IF(PLAYER!B193="","",PLAYER!B193)</f>
        <v/>
      </c>
      <c r="C193" s="63" t="str">
        <f aca="false">IF('RAW-TEx'!C193="","",'RAW-TEx'!C193*'SET-UP'!$C$23)</f>
        <v/>
      </c>
      <c r="D193" s="63" t="str">
        <f aca="false">IF('RAW-TEx'!D193="","",'RAW-TEx'!D193*'SET-UP'!$C$24)</f>
        <v/>
      </c>
      <c r="E193" s="63" t="str">
        <f aca="false">IF('RAW-TEx'!E193="","",'RAW-TEx'!E193*'SET-UP'!$C$25)</f>
        <v/>
      </c>
      <c r="F193" s="63" t="str">
        <f aca="false">IF(C193="","",SUM(C193:E193))</f>
        <v/>
      </c>
      <c r="G193" s="69" t="str">
        <f aca="false">IF('RAW-TEx'!F193="","",'RAW-TEx'!F193-'RAW-TEx'!G193)</f>
        <v/>
      </c>
      <c r="H193" s="69" t="str">
        <f aca="false">IF(G193="","",G193/MAX(G$4:G$203)*'SET-UP'!$C$8)</f>
        <v/>
      </c>
      <c r="I193" s="69" t="str">
        <f aca="false">IF('RAW-TEx'!H193="","",'RAW-TEx'!H193-'RAW-TEx'!I193)</f>
        <v/>
      </c>
      <c r="J193" s="69" t="str">
        <f aca="false">IF(I193="","",I193/MAX(I$4:I$203)*'SET-UP'!$C$8)</f>
        <v/>
      </c>
      <c r="K193" s="69" t="str">
        <f aca="false">IF('RAW-TEx'!J193="","",'RAW-TEx'!J193-'RAW-TEx'!K193)</f>
        <v/>
      </c>
      <c r="L193" s="69" t="str">
        <f aca="false">IF(K193="","",K193/MAX(K$4:K$203)*'SET-UP'!$C$8)</f>
        <v/>
      </c>
      <c r="M193" s="69" t="str">
        <f aca="false">IF('RAW-TEx'!L193="","",'RAW-TEx'!L193-'RAW-TEx'!M193)</f>
        <v/>
      </c>
      <c r="N193" s="69" t="str">
        <f aca="false">IF(M193="","",M193/MAX(M$4:M$203)*'SET-UP'!$C$8)</f>
        <v/>
      </c>
      <c r="O193" s="69" t="str">
        <f aca="false">IF('RAW-TEx'!N193="","",'RAW-TEx'!N193-'RAW-TEx'!O193)</f>
        <v/>
      </c>
      <c r="P193" s="69" t="str">
        <f aca="false">IF(O193="","",O193/MAX(O$4:O$203)*'SET-UP'!$C$8)</f>
        <v/>
      </c>
      <c r="Q193" s="69" t="str">
        <f aca="false">IF('RAW-TEx'!P193="","",'RAW-TEx'!P193-'RAW-TEx'!Q193)</f>
        <v/>
      </c>
      <c r="R193" s="69" t="str">
        <f aca="false">IF(Q193="","",Q193/MAX(Q$4:Q$203)*'SET-UP'!$C$8)</f>
        <v/>
      </c>
      <c r="S193" s="65"/>
    </row>
    <row r="194" customFormat="false" ht="15" hidden="false" customHeight="false" outlineLevel="0" collapsed="false">
      <c r="A194" s="63" t="n">
        <v>191</v>
      </c>
      <c r="B194" s="63" t="str">
        <f aca="false">IF(PLAYER!B194="","",PLAYER!B194)</f>
        <v/>
      </c>
      <c r="C194" s="63" t="str">
        <f aca="false">IF('RAW-TEx'!C194="","",'RAW-TEx'!C194*'SET-UP'!$C$23)</f>
        <v/>
      </c>
      <c r="D194" s="63" t="str">
        <f aca="false">IF('RAW-TEx'!D194="","",'RAW-TEx'!D194*'SET-UP'!$C$24)</f>
        <v/>
      </c>
      <c r="E194" s="63" t="str">
        <f aca="false">IF('RAW-TEx'!E194="","",'RAW-TEx'!E194*'SET-UP'!$C$25)</f>
        <v/>
      </c>
      <c r="F194" s="63" t="str">
        <f aca="false">IF(C194="","",SUM(C194:E194))</f>
        <v/>
      </c>
      <c r="G194" s="69" t="str">
        <f aca="false">IF('RAW-TEx'!F194="","",'RAW-TEx'!F194-'RAW-TEx'!G194)</f>
        <v/>
      </c>
      <c r="H194" s="69" t="str">
        <f aca="false">IF(G194="","",G194/MAX(G$4:G$203)*'SET-UP'!$C$8)</f>
        <v/>
      </c>
      <c r="I194" s="69" t="str">
        <f aca="false">IF('RAW-TEx'!H194="","",'RAW-TEx'!H194-'RAW-TEx'!I194)</f>
        <v/>
      </c>
      <c r="J194" s="69" t="str">
        <f aca="false">IF(I194="","",I194/MAX(I$4:I$203)*'SET-UP'!$C$8)</f>
        <v/>
      </c>
      <c r="K194" s="69" t="str">
        <f aca="false">IF('RAW-TEx'!J194="","",'RAW-TEx'!J194-'RAW-TEx'!K194)</f>
        <v/>
      </c>
      <c r="L194" s="69" t="str">
        <f aca="false">IF(K194="","",K194/MAX(K$4:K$203)*'SET-UP'!$C$8)</f>
        <v/>
      </c>
      <c r="M194" s="69" t="str">
        <f aca="false">IF('RAW-TEx'!L194="","",'RAW-TEx'!L194-'RAW-TEx'!M194)</f>
        <v/>
      </c>
      <c r="N194" s="69" t="str">
        <f aca="false">IF(M194="","",M194/MAX(M$4:M$203)*'SET-UP'!$C$8)</f>
        <v/>
      </c>
      <c r="O194" s="69" t="str">
        <f aca="false">IF('RAW-TEx'!N194="","",'RAW-TEx'!N194-'RAW-TEx'!O194)</f>
        <v/>
      </c>
      <c r="P194" s="69" t="str">
        <f aca="false">IF(O194="","",O194/MAX(O$4:O$203)*'SET-UP'!$C$8)</f>
        <v/>
      </c>
      <c r="Q194" s="69" t="str">
        <f aca="false">IF('RAW-TEx'!P194="","",'RAW-TEx'!P194-'RAW-TEx'!Q194)</f>
        <v/>
      </c>
      <c r="R194" s="69" t="str">
        <f aca="false">IF(Q194="","",Q194/MAX(Q$4:Q$203)*'SET-UP'!$C$8)</f>
        <v/>
      </c>
      <c r="S194" s="65"/>
    </row>
    <row r="195" customFormat="false" ht="15" hidden="false" customHeight="false" outlineLevel="0" collapsed="false">
      <c r="A195" s="63" t="n">
        <v>192</v>
      </c>
      <c r="B195" s="63" t="str">
        <f aca="false">IF(PLAYER!B195="","",PLAYER!B195)</f>
        <v/>
      </c>
      <c r="C195" s="63" t="str">
        <f aca="false">IF('RAW-TEx'!C195="","",'RAW-TEx'!C195*'SET-UP'!$C$23)</f>
        <v/>
      </c>
      <c r="D195" s="63" t="str">
        <f aca="false">IF('RAW-TEx'!D195="","",'RAW-TEx'!D195*'SET-UP'!$C$24)</f>
        <v/>
      </c>
      <c r="E195" s="63" t="str">
        <f aca="false">IF('RAW-TEx'!E195="","",'RAW-TEx'!E195*'SET-UP'!$C$25)</f>
        <v/>
      </c>
      <c r="F195" s="63" t="str">
        <f aca="false">IF(C195="","",SUM(C195:E195))</f>
        <v/>
      </c>
      <c r="G195" s="69" t="str">
        <f aca="false">IF('RAW-TEx'!F195="","",'RAW-TEx'!F195-'RAW-TEx'!G195)</f>
        <v/>
      </c>
      <c r="H195" s="69" t="str">
        <f aca="false">IF(G195="","",G195/MAX(G$4:G$203)*'SET-UP'!$C$8)</f>
        <v/>
      </c>
      <c r="I195" s="69" t="str">
        <f aca="false">IF('RAW-TEx'!H195="","",'RAW-TEx'!H195-'RAW-TEx'!I195)</f>
        <v/>
      </c>
      <c r="J195" s="69" t="str">
        <f aca="false">IF(I195="","",I195/MAX(I$4:I$203)*'SET-UP'!$C$8)</f>
        <v/>
      </c>
      <c r="K195" s="69" t="str">
        <f aca="false">IF('RAW-TEx'!J195="","",'RAW-TEx'!J195-'RAW-TEx'!K195)</f>
        <v/>
      </c>
      <c r="L195" s="69" t="str">
        <f aca="false">IF(K195="","",K195/MAX(K$4:K$203)*'SET-UP'!$C$8)</f>
        <v/>
      </c>
      <c r="M195" s="69" t="str">
        <f aca="false">IF('RAW-TEx'!L195="","",'RAW-TEx'!L195-'RAW-TEx'!M195)</f>
        <v/>
      </c>
      <c r="N195" s="69" t="str">
        <f aca="false">IF(M195="","",M195/MAX(M$4:M$203)*'SET-UP'!$C$8)</f>
        <v/>
      </c>
      <c r="O195" s="69" t="str">
        <f aca="false">IF('RAW-TEx'!N195="","",'RAW-TEx'!N195-'RAW-TEx'!O195)</f>
        <v/>
      </c>
      <c r="P195" s="69" t="str">
        <f aca="false">IF(O195="","",O195/MAX(O$4:O$203)*'SET-UP'!$C$8)</f>
        <v/>
      </c>
      <c r="Q195" s="69" t="str">
        <f aca="false">IF('RAW-TEx'!P195="","",'RAW-TEx'!P195-'RAW-TEx'!Q195)</f>
        <v/>
      </c>
      <c r="R195" s="69" t="str">
        <f aca="false">IF(Q195="","",Q195/MAX(Q$4:Q$203)*'SET-UP'!$C$8)</f>
        <v/>
      </c>
      <c r="S195" s="65"/>
    </row>
    <row r="196" customFormat="false" ht="15" hidden="false" customHeight="false" outlineLevel="0" collapsed="false">
      <c r="A196" s="63" t="n">
        <v>193</v>
      </c>
      <c r="B196" s="63" t="str">
        <f aca="false">IF(PLAYER!B196="","",PLAYER!B196)</f>
        <v/>
      </c>
      <c r="C196" s="63" t="str">
        <f aca="false">IF('RAW-TEx'!C196="","",'RAW-TEx'!C196*'SET-UP'!$C$23)</f>
        <v/>
      </c>
      <c r="D196" s="63" t="str">
        <f aca="false">IF('RAW-TEx'!D196="","",'RAW-TEx'!D196*'SET-UP'!$C$24)</f>
        <v/>
      </c>
      <c r="E196" s="63" t="str">
        <f aca="false">IF('RAW-TEx'!E196="","",'RAW-TEx'!E196*'SET-UP'!$C$25)</f>
        <v/>
      </c>
      <c r="F196" s="63" t="str">
        <f aca="false">IF(C196="","",SUM(C196:E196))</f>
        <v/>
      </c>
      <c r="G196" s="69" t="str">
        <f aca="false">IF('RAW-TEx'!F196="","",'RAW-TEx'!F196-'RAW-TEx'!G196)</f>
        <v/>
      </c>
      <c r="H196" s="69" t="str">
        <f aca="false">IF(G196="","",G196/MAX(G$4:G$203)*'SET-UP'!$C$8)</f>
        <v/>
      </c>
      <c r="I196" s="69" t="str">
        <f aca="false">IF('RAW-TEx'!H196="","",'RAW-TEx'!H196-'RAW-TEx'!I196)</f>
        <v/>
      </c>
      <c r="J196" s="69" t="str">
        <f aca="false">IF(I196="","",I196/MAX(I$4:I$203)*'SET-UP'!$C$8)</f>
        <v/>
      </c>
      <c r="K196" s="69" t="str">
        <f aca="false">IF('RAW-TEx'!J196="","",'RAW-TEx'!J196-'RAW-TEx'!K196)</f>
        <v/>
      </c>
      <c r="L196" s="69" t="str">
        <f aca="false">IF(K196="","",K196/MAX(K$4:K$203)*'SET-UP'!$C$8)</f>
        <v/>
      </c>
      <c r="M196" s="69" t="str">
        <f aca="false">IF('RAW-TEx'!L196="","",'RAW-TEx'!L196-'RAW-TEx'!M196)</f>
        <v/>
      </c>
      <c r="N196" s="69" t="str">
        <f aca="false">IF(M196="","",M196/MAX(M$4:M$203)*'SET-UP'!$C$8)</f>
        <v/>
      </c>
      <c r="O196" s="69" t="str">
        <f aca="false">IF('RAW-TEx'!N196="","",'RAW-TEx'!N196-'RAW-TEx'!O196)</f>
        <v/>
      </c>
      <c r="P196" s="69" t="str">
        <f aca="false">IF(O196="","",O196/MAX(O$4:O$203)*'SET-UP'!$C$8)</f>
        <v/>
      </c>
      <c r="Q196" s="69" t="str">
        <f aca="false">IF('RAW-TEx'!P196="","",'RAW-TEx'!P196-'RAW-TEx'!Q196)</f>
        <v/>
      </c>
      <c r="R196" s="69" t="str">
        <f aca="false">IF(Q196="","",Q196/MAX(Q$4:Q$203)*'SET-UP'!$C$8)</f>
        <v/>
      </c>
      <c r="S196" s="65"/>
    </row>
    <row r="197" customFormat="false" ht="15" hidden="false" customHeight="false" outlineLevel="0" collapsed="false">
      <c r="A197" s="63" t="n">
        <v>194</v>
      </c>
      <c r="B197" s="63" t="str">
        <f aca="false">IF(PLAYER!B197="","",PLAYER!B197)</f>
        <v/>
      </c>
      <c r="C197" s="63" t="str">
        <f aca="false">IF('RAW-TEx'!C197="","",'RAW-TEx'!C197*'SET-UP'!$C$23)</f>
        <v/>
      </c>
      <c r="D197" s="63" t="str">
        <f aca="false">IF('RAW-TEx'!D197="","",'RAW-TEx'!D197*'SET-UP'!$C$24)</f>
        <v/>
      </c>
      <c r="E197" s="63" t="str">
        <f aca="false">IF('RAW-TEx'!E197="","",'RAW-TEx'!E197*'SET-UP'!$C$25)</f>
        <v/>
      </c>
      <c r="F197" s="63" t="str">
        <f aca="false">IF(C197="","",SUM(C197:E197))</f>
        <v/>
      </c>
      <c r="G197" s="69" t="str">
        <f aca="false">IF('RAW-TEx'!F197="","",'RAW-TEx'!F197-'RAW-TEx'!G197)</f>
        <v/>
      </c>
      <c r="H197" s="69" t="str">
        <f aca="false">IF(G197="","",G197/MAX(G$4:G$203)*'SET-UP'!$C$8)</f>
        <v/>
      </c>
      <c r="I197" s="69" t="str">
        <f aca="false">IF('RAW-TEx'!H197="","",'RAW-TEx'!H197-'RAW-TEx'!I197)</f>
        <v/>
      </c>
      <c r="J197" s="69" t="str">
        <f aca="false">IF(I197="","",I197/MAX(I$4:I$203)*'SET-UP'!$C$8)</f>
        <v/>
      </c>
      <c r="K197" s="69" t="str">
        <f aca="false">IF('RAW-TEx'!J197="","",'RAW-TEx'!J197-'RAW-TEx'!K197)</f>
        <v/>
      </c>
      <c r="L197" s="69" t="str">
        <f aca="false">IF(K197="","",K197/MAX(K$4:K$203)*'SET-UP'!$C$8)</f>
        <v/>
      </c>
      <c r="M197" s="69" t="str">
        <f aca="false">IF('RAW-TEx'!L197="","",'RAW-TEx'!L197-'RAW-TEx'!M197)</f>
        <v/>
      </c>
      <c r="N197" s="69" t="str">
        <f aca="false">IF(M197="","",M197/MAX(M$4:M$203)*'SET-UP'!$C$8)</f>
        <v/>
      </c>
      <c r="O197" s="69" t="str">
        <f aca="false">IF('RAW-TEx'!N197="","",'RAW-TEx'!N197-'RAW-TEx'!O197)</f>
        <v/>
      </c>
      <c r="P197" s="69" t="str">
        <f aca="false">IF(O197="","",O197/MAX(O$4:O$203)*'SET-UP'!$C$8)</f>
        <v/>
      </c>
      <c r="Q197" s="69" t="str">
        <f aca="false">IF('RAW-TEx'!P197="","",'RAW-TEx'!P197-'RAW-TEx'!Q197)</f>
        <v/>
      </c>
      <c r="R197" s="69" t="str">
        <f aca="false">IF(Q197="","",Q197/MAX(Q$4:Q$203)*'SET-UP'!$C$8)</f>
        <v/>
      </c>
      <c r="S197" s="65"/>
    </row>
    <row r="198" customFormat="false" ht="15" hidden="false" customHeight="false" outlineLevel="0" collapsed="false">
      <c r="A198" s="63" t="n">
        <v>195</v>
      </c>
      <c r="B198" s="63" t="str">
        <f aca="false">IF(PLAYER!B198="","",PLAYER!B198)</f>
        <v/>
      </c>
      <c r="C198" s="63" t="str">
        <f aca="false">IF('RAW-TEx'!C198="","",'RAW-TEx'!C198*'SET-UP'!$C$23)</f>
        <v/>
      </c>
      <c r="D198" s="63" t="str">
        <f aca="false">IF('RAW-TEx'!D198="","",'RAW-TEx'!D198*'SET-UP'!$C$24)</f>
        <v/>
      </c>
      <c r="E198" s="63" t="str">
        <f aca="false">IF('RAW-TEx'!E198="","",'RAW-TEx'!E198*'SET-UP'!$C$25)</f>
        <v/>
      </c>
      <c r="F198" s="63" t="str">
        <f aca="false">IF(C198="","",SUM(C198:E198))</f>
        <v/>
      </c>
      <c r="G198" s="69" t="str">
        <f aca="false">IF('RAW-TEx'!F198="","",'RAW-TEx'!F198-'RAW-TEx'!G198)</f>
        <v/>
      </c>
      <c r="H198" s="69" t="str">
        <f aca="false">IF(G198="","",G198/MAX(G$4:G$203)*'SET-UP'!$C$8)</f>
        <v/>
      </c>
      <c r="I198" s="69" t="str">
        <f aca="false">IF('RAW-TEx'!H198="","",'RAW-TEx'!H198-'RAW-TEx'!I198)</f>
        <v/>
      </c>
      <c r="J198" s="69" t="str">
        <f aca="false">IF(I198="","",I198/MAX(I$4:I$203)*'SET-UP'!$C$8)</f>
        <v/>
      </c>
      <c r="K198" s="69" t="str">
        <f aca="false">IF('RAW-TEx'!J198="","",'RAW-TEx'!J198-'RAW-TEx'!K198)</f>
        <v/>
      </c>
      <c r="L198" s="69" t="str">
        <f aca="false">IF(K198="","",K198/MAX(K$4:K$203)*'SET-UP'!$C$8)</f>
        <v/>
      </c>
      <c r="M198" s="69" t="str">
        <f aca="false">IF('RAW-TEx'!L198="","",'RAW-TEx'!L198-'RAW-TEx'!M198)</f>
        <v/>
      </c>
      <c r="N198" s="69" t="str">
        <f aca="false">IF(M198="","",M198/MAX(M$4:M$203)*'SET-UP'!$C$8)</f>
        <v/>
      </c>
      <c r="O198" s="69" t="str">
        <f aca="false">IF('RAW-TEx'!N198="","",'RAW-TEx'!N198-'RAW-TEx'!O198)</f>
        <v/>
      </c>
      <c r="P198" s="69" t="str">
        <f aca="false">IF(O198="","",O198/MAX(O$4:O$203)*'SET-UP'!$C$8)</f>
        <v/>
      </c>
      <c r="Q198" s="69" t="str">
        <f aca="false">IF('RAW-TEx'!P198="","",'RAW-TEx'!P198-'RAW-TEx'!Q198)</f>
        <v/>
      </c>
      <c r="R198" s="69" t="str">
        <f aca="false">IF(Q198="","",Q198/MAX(Q$4:Q$203)*'SET-UP'!$C$8)</f>
        <v/>
      </c>
      <c r="S198" s="65"/>
    </row>
    <row r="199" customFormat="false" ht="15" hidden="false" customHeight="false" outlineLevel="0" collapsed="false">
      <c r="A199" s="63" t="n">
        <v>196</v>
      </c>
      <c r="B199" s="63" t="str">
        <f aca="false">IF(PLAYER!B199="","",PLAYER!B199)</f>
        <v/>
      </c>
      <c r="C199" s="63" t="str">
        <f aca="false">IF('RAW-TEx'!C199="","",'RAW-TEx'!C199*'SET-UP'!$C$23)</f>
        <v/>
      </c>
      <c r="D199" s="63" t="str">
        <f aca="false">IF('RAW-TEx'!D199="","",'RAW-TEx'!D199*'SET-UP'!$C$24)</f>
        <v/>
      </c>
      <c r="E199" s="63" t="str">
        <f aca="false">IF('RAW-TEx'!E199="","",'RAW-TEx'!E199*'SET-UP'!$C$25)</f>
        <v/>
      </c>
      <c r="F199" s="63" t="str">
        <f aca="false">IF(C199="","",SUM(C199:E199))</f>
        <v/>
      </c>
      <c r="G199" s="69" t="str">
        <f aca="false">IF('RAW-TEx'!F199="","",'RAW-TEx'!F199-'RAW-TEx'!G199)</f>
        <v/>
      </c>
      <c r="H199" s="69" t="str">
        <f aca="false">IF(G199="","",G199/MAX(G$4:G$203)*'SET-UP'!$C$8)</f>
        <v/>
      </c>
      <c r="I199" s="69" t="str">
        <f aca="false">IF('RAW-TEx'!H199="","",'RAW-TEx'!H199-'RAW-TEx'!I199)</f>
        <v/>
      </c>
      <c r="J199" s="69" t="str">
        <f aca="false">IF(I199="","",I199/MAX(I$4:I$203)*'SET-UP'!$C$8)</f>
        <v/>
      </c>
      <c r="K199" s="69" t="str">
        <f aca="false">IF('RAW-TEx'!J199="","",'RAW-TEx'!J199-'RAW-TEx'!K199)</f>
        <v/>
      </c>
      <c r="L199" s="69" t="str">
        <f aca="false">IF(K199="","",K199/MAX(K$4:K$203)*'SET-UP'!$C$8)</f>
        <v/>
      </c>
      <c r="M199" s="69" t="str">
        <f aca="false">IF('RAW-TEx'!L199="","",'RAW-TEx'!L199-'RAW-TEx'!M199)</f>
        <v/>
      </c>
      <c r="N199" s="69" t="str">
        <f aca="false">IF(M199="","",M199/MAX(M$4:M$203)*'SET-UP'!$C$8)</f>
        <v/>
      </c>
      <c r="O199" s="69" t="str">
        <f aca="false">IF('RAW-TEx'!N199="","",'RAW-TEx'!N199-'RAW-TEx'!O199)</f>
        <v/>
      </c>
      <c r="P199" s="69" t="str">
        <f aca="false">IF(O199="","",O199/MAX(O$4:O$203)*'SET-UP'!$C$8)</f>
        <v/>
      </c>
      <c r="Q199" s="69" t="str">
        <f aca="false">IF('RAW-TEx'!P199="","",'RAW-TEx'!P199-'RAW-TEx'!Q199)</f>
        <v/>
      </c>
      <c r="R199" s="69" t="str">
        <f aca="false">IF(Q199="","",Q199/MAX(Q$4:Q$203)*'SET-UP'!$C$8)</f>
        <v/>
      </c>
      <c r="S199" s="65"/>
    </row>
    <row r="200" customFormat="false" ht="15" hidden="false" customHeight="false" outlineLevel="0" collapsed="false">
      <c r="A200" s="63" t="n">
        <v>197</v>
      </c>
      <c r="B200" s="63" t="str">
        <f aca="false">IF(PLAYER!B200="","",PLAYER!B200)</f>
        <v/>
      </c>
      <c r="C200" s="63" t="str">
        <f aca="false">IF('RAW-TEx'!C200="","",'RAW-TEx'!C200*'SET-UP'!$C$23)</f>
        <v/>
      </c>
      <c r="D200" s="63" t="str">
        <f aca="false">IF('RAW-TEx'!D200="","",'RAW-TEx'!D200*'SET-UP'!$C$24)</f>
        <v/>
      </c>
      <c r="E200" s="63" t="str">
        <f aca="false">IF('RAW-TEx'!E200="","",'RAW-TEx'!E200*'SET-UP'!$C$25)</f>
        <v/>
      </c>
      <c r="F200" s="63" t="str">
        <f aca="false">IF(C200="","",SUM(C200:E200))</f>
        <v/>
      </c>
      <c r="G200" s="69" t="str">
        <f aca="false">IF('RAW-TEx'!F200="","",'RAW-TEx'!F200-'RAW-TEx'!G200)</f>
        <v/>
      </c>
      <c r="H200" s="69" t="str">
        <f aca="false">IF(G200="","",G200/MAX(G$4:G$203)*'SET-UP'!$C$8)</f>
        <v/>
      </c>
      <c r="I200" s="69" t="str">
        <f aca="false">IF('RAW-TEx'!H200="","",'RAW-TEx'!H200-'RAW-TEx'!I200)</f>
        <v/>
      </c>
      <c r="J200" s="69" t="str">
        <f aca="false">IF(I200="","",I200/MAX(I$4:I$203)*'SET-UP'!$C$8)</f>
        <v/>
      </c>
      <c r="K200" s="69" t="str">
        <f aca="false">IF('RAW-TEx'!J200="","",'RAW-TEx'!J200-'RAW-TEx'!K200)</f>
        <v/>
      </c>
      <c r="L200" s="69" t="str">
        <f aca="false">IF(K200="","",K200/MAX(K$4:K$203)*'SET-UP'!$C$8)</f>
        <v/>
      </c>
      <c r="M200" s="69" t="str">
        <f aca="false">IF('RAW-TEx'!L200="","",'RAW-TEx'!L200-'RAW-TEx'!M200)</f>
        <v/>
      </c>
      <c r="N200" s="69" t="str">
        <f aca="false">IF(M200="","",M200/MAX(M$4:M$203)*'SET-UP'!$C$8)</f>
        <v/>
      </c>
      <c r="O200" s="69" t="str">
        <f aca="false">IF('RAW-TEx'!N200="","",'RAW-TEx'!N200-'RAW-TEx'!O200)</f>
        <v/>
      </c>
      <c r="P200" s="69" t="str">
        <f aca="false">IF(O200="","",O200/MAX(O$4:O$203)*'SET-UP'!$C$8)</f>
        <v/>
      </c>
      <c r="Q200" s="69" t="str">
        <f aca="false">IF('RAW-TEx'!P200="","",'RAW-TEx'!P200-'RAW-TEx'!Q200)</f>
        <v/>
      </c>
      <c r="R200" s="69" t="str">
        <f aca="false">IF(Q200="","",Q200/MAX(Q$4:Q$203)*'SET-UP'!$C$8)</f>
        <v/>
      </c>
      <c r="S200" s="65"/>
    </row>
    <row r="201" customFormat="false" ht="15" hidden="false" customHeight="false" outlineLevel="0" collapsed="false">
      <c r="A201" s="63" t="n">
        <v>198</v>
      </c>
      <c r="B201" s="63" t="str">
        <f aca="false">IF(PLAYER!B201="","",PLAYER!B201)</f>
        <v/>
      </c>
      <c r="C201" s="63" t="str">
        <f aca="false">IF('RAW-TEx'!C201="","",'RAW-TEx'!C201*'SET-UP'!$C$23)</f>
        <v/>
      </c>
      <c r="D201" s="63" t="str">
        <f aca="false">IF('RAW-TEx'!D201="","",'RAW-TEx'!D201*'SET-UP'!$C$24)</f>
        <v/>
      </c>
      <c r="E201" s="63" t="str">
        <f aca="false">IF('RAW-TEx'!E201="","",'RAW-TEx'!E201*'SET-UP'!$C$25)</f>
        <v/>
      </c>
      <c r="F201" s="63" t="str">
        <f aca="false">IF(C201="","",SUM(C201:E201))</f>
        <v/>
      </c>
      <c r="G201" s="69" t="str">
        <f aca="false">IF('RAW-TEx'!F201="","",'RAW-TEx'!F201-'RAW-TEx'!G201)</f>
        <v/>
      </c>
      <c r="H201" s="69" t="str">
        <f aca="false">IF(G201="","",G201/MAX(G$4:G$203)*'SET-UP'!$C$8)</f>
        <v/>
      </c>
      <c r="I201" s="69" t="str">
        <f aca="false">IF('RAW-TEx'!H201="","",'RAW-TEx'!H201-'RAW-TEx'!I201)</f>
        <v/>
      </c>
      <c r="J201" s="69" t="str">
        <f aca="false">IF(I201="","",I201/MAX(I$4:I$203)*'SET-UP'!$C$8)</f>
        <v/>
      </c>
      <c r="K201" s="69" t="str">
        <f aca="false">IF('RAW-TEx'!J201="","",'RAW-TEx'!J201-'RAW-TEx'!K201)</f>
        <v/>
      </c>
      <c r="L201" s="69" t="str">
        <f aca="false">IF(K201="","",K201/MAX(K$4:K$203)*'SET-UP'!$C$8)</f>
        <v/>
      </c>
      <c r="M201" s="69" t="str">
        <f aca="false">IF('RAW-TEx'!L201="","",'RAW-TEx'!L201-'RAW-TEx'!M201)</f>
        <v/>
      </c>
      <c r="N201" s="69" t="str">
        <f aca="false">IF(M201="","",M201/MAX(M$4:M$203)*'SET-UP'!$C$8)</f>
        <v/>
      </c>
      <c r="O201" s="69" t="str">
        <f aca="false">IF('RAW-TEx'!N201="","",'RAW-TEx'!N201-'RAW-TEx'!O201)</f>
        <v/>
      </c>
      <c r="P201" s="69" t="str">
        <f aca="false">IF(O201="","",O201/MAX(O$4:O$203)*'SET-UP'!$C$8)</f>
        <v/>
      </c>
      <c r="Q201" s="69" t="str">
        <f aca="false">IF('RAW-TEx'!P201="","",'RAW-TEx'!P201-'RAW-TEx'!Q201)</f>
        <v/>
      </c>
      <c r="R201" s="69" t="str">
        <f aca="false">IF(Q201="","",Q201/MAX(Q$4:Q$203)*'SET-UP'!$C$8)</f>
        <v/>
      </c>
      <c r="S201" s="65"/>
    </row>
    <row r="202" customFormat="false" ht="15" hidden="false" customHeight="false" outlineLevel="0" collapsed="false">
      <c r="A202" s="63" t="n">
        <v>199</v>
      </c>
      <c r="B202" s="63" t="str">
        <f aca="false">IF(PLAYER!B202="","",PLAYER!B202)</f>
        <v/>
      </c>
      <c r="C202" s="63" t="str">
        <f aca="false">IF('RAW-TEx'!C202="","",'RAW-TEx'!C202*'SET-UP'!$C$23)</f>
        <v/>
      </c>
      <c r="D202" s="63" t="str">
        <f aca="false">IF('RAW-TEx'!D202="","",'RAW-TEx'!D202*'SET-UP'!$C$24)</f>
        <v/>
      </c>
      <c r="E202" s="63" t="str">
        <f aca="false">IF('RAW-TEx'!E202="","",'RAW-TEx'!E202*'SET-UP'!$C$25)</f>
        <v/>
      </c>
      <c r="F202" s="63" t="str">
        <f aca="false">IF(C202="","",SUM(C202:E202))</f>
        <v/>
      </c>
      <c r="G202" s="69" t="str">
        <f aca="false">IF('RAW-TEx'!F202="","",'RAW-TEx'!F202-'RAW-TEx'!G202)</f>
        <v/>
      </c>
      <c r="H202" s="69" t="str">
        <f aca="false">IF(G202="","",G202/MAX(G$4:G$203)*'SET-UP'!$C$8)</f>
        <v/>
      </c>
      <c r="I202" s="69" t="str">
        <f aca="false">IF('RAW-TEx'!H202="","",'RAW-TEx'!H202-'RAW-TEx'!I202)</f>
        <v/>
      </c>
      <c r="J202" s="69" t="str">
        <f aca="false">IF(I202="","",I202/MAX(I$4:I$203)*'SET-UP'!$C$8)</f>
        <v/>
      </c>
      <c r="K202" s="69" t="str">
        <f aca="false">IF('RAW-TEx'!J202="","",'RAW-TEx'!J202-'RAW-TEx'!K202)</f>
        <v/>
      </c>
      <c r="L202" s="69" t="str">
        <f aca="false">IF(K202="","",K202/MAX(K$4:K$203)*'SET-UP'!$C$8)</f>
        <v/>
      </c>
      <c r="M202" s="69" t="str">
        <f aca="false">IF('RAW-TEx'!L202="","",'RAW-TEx'!L202-'RAW-TEx'!M202)</f>
        <v/>
      </c>
      <c r="N202" s="69" t="str">
        <f aca="false">IF(M202="","",M202/MAX(M$4:M$203)*'SET-UP'!$C$8)</f>
        <v/>
      </c>
      <c r="O202" s="69" t="str">
        <f aca="false">IF('RAW-TEx'!N202="","",'RAW-TEx'!N202-'RAW-TEx'!O202)</f>
        <v/>
      </c>
      <c r="P202" s="69" t="str">
        <f aca="false">IF(O202="","",O202/MAX(O$4:O$203)*'SET-UP'!$C$8)</f>
        <v/>
      </c>
      <c r="Q202" s="69" t="str">
        <f aca="false">IF('RAW-TEx'!P202="","",'RAW-TEx'!P202-'RAW-TEx'!Q202)</f>
        <v/>
      </c>
      <c r="R202" s="69" t="str">
        <f aca="false">IF(Q202="","",Q202/MAX(Q$4:Q$203)*'SET-UP'!$C$8)</f>
        <v/>
      </c>
      <c r="S202" s="65"/>
    </row>
    <row r="203" customFormat="false" ht="15" hidden="false" customHeight="false" outlineLevel="0" collapsed="false">
      <c r="A203" s="63" t="n">
        <v>200</v>
      </c>
      <c r="B203" s="63" t="str">
        <f aca="false">IF(PLAYER!B203="","",PLAYER!B203)</f>
        <v/>
      </c>
      <c r="C203" s="63" t="str">
        <f aca="false">IF('RAW-TEx'!C203="","",'RAW-TEx'!C203*'SET-UP'!$C$23)</f>
        <v/>
      </c>
      <c r="D203" s="63" t="str">
        <f aca="false">IF('RAW-TEx'!D203="","",'RAW-TEx'!D203*'SET-UP'!$C$24)</f>
        <v/>
      </c>
      <c r="E203" s="63" t="str">
        <f aca="false">IF('RAW-TEx'!E203="","",'RAW-TEx'!E203*'SET-UP'!$C$25)</f>
        <v/>
      </c>
      <c r="F203" s="63" t="str">
        <f aca="false">IF(C203="","",SUM(C203:E203))</f>
        <v/>
      </c>
      <c r="G203" s="69" t="str">
        <f aca="false">IF('RAW-TEx'!F203="","",'RAW-TEx'!F203-'RAW-TEx'!G203)</f>
        <v/>
      </c>
      <c r="H203" s="69" t="str">
        <f aca="false">IF(G203="","",G203/MAX(G$4:G$203)*'SET-UP'!$C$8)</f>
        <v/>
      </c>
      <c r="I203" s="69" t="str">
        <f aca="false">IF('RAW-TEx'!H203="","",'RAW-TEx'!H203-'RAW-TEx'!I203)</f>
        <v/>
      </c>
      <c r="J203" s="69" t="str">
        <f aca="false">IF(I203="","",I203/MAX(I$4:I$203)*'SET-UP'!$C$8)</f>
        <v/>
      </c>
      <c r="K203" s="69" t="str">
        <f aca="false">IF('RAW-TEx'!J203="","",'RAW-TEx'!J203-'RAW-TEx'!K203)</f>
        <v/>
      </c>
      <c r="L203" s="69" t="str">
        <f aca="false">IF(K203="","",K203/MAX(K$4:K$203)*'SET-UP'!$C$8)</f>
        <v/>
      </c>
      <c r="M203" s="69" t="str">
        <f aca="false">IF('RAW-TEx'!L203="","",'RAW-TEx'!L203-'RAW-TEx'!M203)</f>
        <v/>
      </c>
      <c r="N203" s="69" t="str">
        <f aca="false">IF(M203="","",M203/MAX(M$4:M$203)*'SET-UP'!$C$8)</f>
        <v/>
      </c>
      <c r="O203" s="69" t="str">
        <f aca="false">IF('RAW-TEx'!N203="","",'RAW-TEx'!N203-'RAW-TEx'!O203)</f>
        <v/>
      </c>
      <c r="P203" s="69" t="str">
        <f aca="false">IF(O203="","",O203/MAX(O$4:O$203)*'SET-UP'!$C$8)</f>
        <v/>
      </c>
      <c r="Q203" s="69" t="str">
        <f aca="false">IF('RAW-TEx'!P203="","",'RAW-TEx'!P203-'RAW-TEx'!Q203)</f>
        <v/>
      </c>
      <c r="R203" s="69" t="str">
        <f aca="false">IF(Q203="","",Q203/MAX(Q$4:Q$203)*'SET-UP'!$C$8)</f>
        <v/>
      </c>
      <c r="S203" s="65"/>
    </row>
    <row r="204" customFormat="false" ht="15" hidden="false" customHeight="false" outlineLevel="0" collapsed="false">
      <c r="A204" s="65"/>
      <c r="B204" s="65"/>
      <c r="C204" s="65"/>
      <c r="D204" s="65"/>
      <c r="E204" s="65"/>
      <c r="F204" s="65"/>
      <c r="G204" s="65"/>
      <c r="H204" s="65"/>
      <c r="I204" s="65"/>
      <c r="J204" s="65"/>
      <c r="K204" s="65"/>
      <c r="L204" s="65"/>
      <c r="M204" s="65"/>
      <c r="N204" s="65"/>
      <c r="O204" s="65"/>
      <c r="P204" s="65"/>
      <c r="Q204" s="65"/>
      <c r="R204" s="65"/>
      <c r="S204" s="65"/>
    </row>
  </sheetData>
  <sheetProtection sheet="true" objects="true" scenarios="true"/>
  <mergeCells count="6">
    <mergeCell ref="G2:H2"/>
    <mergeCell ref="I2:J2"/>
    <mergeCell ref="K2:L2"/>
    <mergeCell ref="M2:N2"/>
    <mergeCell ref="O2:P2"/>
    <mergeCell ref="Q2:R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7" activeCellId="0" sqref="I27"/>
    </sheetView>
  </sheetViews>
  <sheetFormatPr defaultColWidth="4.703125" defaultRowHeight="15" zeroHeight="false" outlineLevelRow="0" outlineLevelCol="0"/>
  <cols>
    <col collapsed="false" customWidth="true" hidden="false" outlineLevel="0" max="1" min="1" style="0" width="4.56"/>
    <col collapsed="false" customWidth="true" hidden="false" outlineLevel="0" max="2" min="2" style="0" width="17.7"/>
    <col collapsed="false" customWidth="true" hidden="false" outlineLevel="0" max="5" min="4" style="0" width="4.84"/>
    <col collapsed="false" customWidth="true" hidden="false" outlineLevel="0" max="7" min="7" style="0" width="5.27"/>
    <col collapsed="false" customWidth="true" hidden="false" outlineLevel="0" max="8" min="8" style="0" width="4.84"/>
    <col collapsed="false" customWidth="true" hidden="false" outlineLevel="0" max="10" min="10" style="0" width="5.56"/>
  </cols>
  <sheetData>
    <row r="1" customFormat="false" ht="15" hidden="false" customHeight="false" outlineLevel="0" collapsed="false">
      <c r="A1" s="63"/>
      <c r="B1" s="64" t="s">
        <v>108</v>
      </c>
      <c r="C1" s="63"/>
      <c r="D1" s="63"/>
      <c r="E1" s="63"/>
      <c r="F1" s="63"/>
      <c r="G1" s="63"/>
      <c r="H1" s="63"/>
      <c r="I1" s="63"/>
      <c r="J1" s="63"/>
      <c r="K1" s="65"/>
    </row>
    <row r="2" customFormat="false" ht="15" hidden="false" customHeight="false" outlineLevel="0" collapsed="false">
      <c r="A2" s="63"/>
      <c r="B2" s="63"/>
      <c r="C2" s="70" t="s">
        <v>109</v>
      </c>
      <c r="D2" s="70"/>
      <c r="E2" s="70"/>
      <c r="F2" s="70"/>
      <c r="G2" s="71"/>
      <c r="H2" s="71"/>
      <c r="I2" s="71"/>
      <c r="J2" s="71"/>
      <c r="K2" s="65"/>
    </row>
    <row r="3" customFormat="false" ht="15" hidden="false" customHeight="false" outlineLevel="0" collapsed="false">
      <c r="A3" s="63"/>
      <c r="B3" s="63" t="str">
        <f aca="false">IF(PLAYER!B3="","",PLAYER!B3)</f>
        <v>Player Name</v>
      </c>
      <c r="C3" s="72" t="str">
        <f aca="false">'SET-UP'!$B10</f>
        <v>EXE</v>
      </c>
      <c r="D3" s="72" t="str">
        <f aca="false">'SET-UP'!$B11</f>
        <v>CTL</v>
      </c>
      <c r="E3" s="72" t="str">
        <f aca="false">'SET-UP'!$B12</f>
        <v>TDV</v>
      </c>
      <c r="F3" s="72" t="str">
        <f aca="false">'SET-UP'!$B13</f>
        <v>SEM</v>
      </c>
      <c r="G3" s="72" t="str">
        <f aca="false">'SET-UP'!$B15</f>
        <v>MU1</v>
      </c>
      <c r="H3" s="72" t="str">
        <f aca="false">'SET-UP'!$B16</f>
        <v>MU2</v>
      </c>
      <c r="I3" s="72" t="str">
        <f aca="false">'SET-UP'!$B17</f>
        <v>BDY</v>
      </c>
      <c r="J3" s="72" t="str">
        <f aca="false">'SET-UP'!$B19</f>
        <v>SHW</v>
      </c>
      <c r="K3" s="65"/>
    </row>
    <row r="4" customFormat="false" ht="15" hidden="false" customHeight="false" outlineLevel="0" collapsed="false">
      <c r="A4" s="63" t="n">
        <v>1</v>
      </c>
      <c r="B4" s="63" t="str">
        <f aca="false">IF(PLAYER!B4="","",PLAYER!B4)</f>
        <v/>
      </c>
      <c r="C4" s="63" t="str">
        <f aca="false">IF('RAW-TEvPEv'!C4="","",AVERAGE('RAW-TEvPEv'!C4,'RAW-TEvPEv'!K4,'RAW-TEvPEv'!S4,'RAW-TEvPEv'!AA4,'RAW-TEvPEv'!AI4,'RAW-TEvPEv'!AQ4))</f>
        <v/>
      </c>
      <c r="D4" s="63" t="str">
        <f aca="false">IF('RAW-TEvPEv'!D4="","",AVERAGE('RAW-TEvPEv'!D4,'RAW-TEvPEv'!L4,'RAW-TEvPEv'!T4,'RAW-TEvPEv'!AB4,'RAW-TEvPEv'!AJ4,'RAW-TEvPEv'!AR4))</f>
        <v/>
      </c>
      <c r="E4" s="63" t="str">
        <f aca="false">IF('RAW-TEvPEv'!E4="","",AVERAGE('RAW-TEvPEv'!E4,'RAW-TEvPEv'!M4,'RAW-TEvPEv'!U4,'RAW-TEvPEv'!AC4,'RAW-TEvPEv'!AK4,'RAW-TEvPEv'!AS4))</f>
        <v/>
      </c>
      <c r="F4" s="63" t="str">
        <f aca="false">IF('RAW-TEvPEv'!F4="","",AVERAGE('RAW-TEvPEv'!F4,'RAW-TEvPEv'!N4,'RAW-TEvPEv'!V4,'RAW-TEvPEv'!AD4,'RAW-TEvPEv'!AL4,'RAW-TEvPEv'!AT4))</f>
        <v/>
      </c>
      <c r="G4" s="63" t="str">
        <f aca="false">IF('RAW-TEvPEv'!G4="","",AVERAGE('RAW-TEvPEv'!G4,'RAW-TEvPEv'!O4,'RAW-TEvPEv'!W4,'RAW-TEvPEv'!AE4,'RAW-TEvPEv'!AM4,'RAW-TEvPEv'!AU4))</f>
        <v/>
      </c>
      <c r="H4" s="63" t="str">
        <f aca="false">IF('RAW-TEvPEv'!H4="","",AVERAGE('RAW-TEvPEv'!H4,'RAW-TEvPEv'!P4,'RAW-TEvPEv'!X4,'RAW-TEvPEv'!AF4,'RAW-TEvPEv'!AN4,'RAW-TEvPEv'!AV4))</f>
        <v/>
      </c>
      <c r="I4" s="63" t="str">
        <f aca="false">IF('RAW-TEvPEv'!I4="","",AVERAGE('RAW-TEvPEv'!I4,'RAW-TEvPEv'!Q4,'RAW-TEvPEv'!Y4,'RAW-TEvPEv'!AG4,'RAW-TEvPEv'!AO4,'RAW-TEvPEv'!AW4))</f>
        <v/>
      </c>
      <c r="J4" s="63" t="str">
        <f aca="false">IF('RAW-TEvPEv'!J4="","",AVERAGE('RAW-TEvPEv'!J4,'RAW-TEvPEv'!R4,'RAW-TEvPEv'!Z4,'RAW-TEvPEv'!AH4,'RAW-TEvPEv'!AP4,'RAW-TEvPEv'!AX4))</f>
        <v/>
      </c>
      <c r="K4" s="65"/>
    </row>
    <row r="5" customFormat="false" ht="15" hidden="false" customHeight="false" outlineLevel="0" collapsed="false">
      <c r="A5" s="63" t="n">
        <v>2</v>
      </c>
      <c r="B5" s="63" t="str">
        <f aca="false">IF(PLAYER!B5="","",PLAYER!B5)</f>
        <v/>
      </c>
      <c r="C5" s="63" t="str">
        <f aca="false">IF('RAW-TEvPEv'!C5="","",AVERAGE('RAW-TEvPEv'!C5,'RAW-TEvPEv'!K5,'RAW-TEvPEv'!S5,'RAW-TEvPEv'!AA5,'RAW-TEvPEv'!AI5,'RAW-TEvPEv'!AQ5))</f>
        <v/>
      </c>
      <c r="D5" s="63" t="str">
        <f aca="false">IF('RAW-TEvPEv'!D5="","",AVERAGE('RAW-TEvPEv'!D5,'RAW-TEvPEv'!L5,'RAW-TEvPEv'!T5,'RAW-TEvPEv'!AB5,'RAW-TEvPEv'!AJ5,'RAW-TEvPEv'!AR5))</f>
        <v/>
      </c>
      <c r="E5" s="63" t="str">
        <f aca="false">IF('RAW-TEvPEv'!E5="","",AVERAGE('RAW-TEvPEv'!E5,'RAW-TEvPEv'!M5,'RAW-TEvPEv'!U5,'RAW-TEvPEv'!AC5,'RAW-TEvPEv'!AK5,'RAW-TEvPEv'!AS5))</f>
        <v/>
      </c>
      <c r="F5" s="63" t="str">
        <f aca="false">IF('RAW-TEvPEv'!F5="","",AVERAGE('RAW-TEvPEv'!F5,'RAW-TEvPEv'!N5,'RAW-TEvPEv'!V5,'RAW-TEvPEv'!AD5,'RAW-TEvPEv'!AL5,'RAW-TEvPEv'!AT5))</f>
        <v/>
      </c>
      <c r="G5" s="63" t="str">
        <f aca="false">IF('RAW-TEvPEv'!G5="","",AVERAGE('RAW-TEvPEv'!G5,'RAW-TEvPEv'!O5,'RAW-TEvPEv'!W5,'RAW-TEvPEv'!AE5,'RAW-TEvPEv'!AM5,'RAW-TEvPEv'!AU5))</f>
        <v/>
      </c>
      <c r="H5" s="63" t="str">
        <f aca="false">IF('RAW-TEvPEv'!H5="","",AVERAGE('RAW-TEvPEv'!H5,'RAW-TEvPEv'!P5,'RAW-TEvPEv'!X5,'RAW-TEvPEv'!AF5,'RAW-TEvPEv'!AN5,'RAW-TEvPEv'!AV5))</f>
        <v/>
      </c>
      <c r="I5" s="63" t="str">
        <f aca="false">IF('RAW-TEvPEv'!I5="","",AVERAGE('RAW-TEvPEv'!I5,'RAW-TEvPEv'!Q5,'RAW-TEvPEv'!Y5,'RAW-TEvPEv'!AG5,'RAW-TEvPEv'!AO5,'RAW-TEvPEv'!AW5))</f>
        <v/>
      </c>
      <c r="J5" s="63" t="str">
        <f aca="false">IF('RAW-TEvPEv'!J5="","",AVERAGE('RAW-TEvPEv'!J5,'RAW-TEvPEv'!R5,'RAW-TEvPEv'!Z5,'RAW-TEvPEv'!AH5,'RAW-TEvPEv'!AP5,'RAW-TEvPEv'!AX5))</f>
        <v/>
      </c>
      <c r="K5" s="65"/>
    </row>
    <row r="6" customFormat="false" ht="15" hidden="false" customHeight="false" outlineLevel="0" collapsed="false">
      <c r="A6" s="63" t="n">
        <v>3</v>
      </c>
      <c r="B6" s="63" t="str">
        <f aca="false">IF(PLAYER!B6="","",PLAYER!B6)</f>
        <v/>
      </c>
      <c r="C6" s="63" t="str">
        <f aca="false">IF('RAW-TEvPEv'!C6="","",AVERAGE('RAW-TEvPEv'!C6,'RAW-TEvPEv'!K6,'RAW-TEvPEv'!S6,'RAW-TEvPEv'!AA6,'RAW-TEvPEv'!AI6,'RAW-TEvPEv'!AQ6))</f>
        <v/>
      </c>
      <c r="D6" s="63" t="str">
        <f aca="false">IF('RAW-TEvPEv'!D6="","",AVERAGE('RAW-TEvPEv'!D6,'RAW-TEvPEv'!L6,'RAW-TEvPEv'!T6,'RAW-TEvPEv'!AB6,'RAW-TEvPEv'!AJ6,'RAW-TEvPEv'!AR6))</f>
        <v/>
      </c>
      <c r="E6" s="63" t="str">
        <f aca="false">IF('RAW-TEvPEv'!E6="","",AVERAGE('RAW-TEvPEv'!E6,'RAW-TEvPEv'!M6,'RAW-TEvPEv'!U6,'RAW-TEvPEv'!AC6,'RAW-TEvPEv'!AK6,'RAW-TEvPEv'!AS6))</f>
        <v/>
      </c>
      <c r="F6" s="63" t="str">
        <f aca="false">IF('RAW-TEvPEv'!F6="","",AVERAGE('RAW-TEvPEv'!F6,'RAW-TEvPEv'!N6,'RAW-TEvPEv'!V6,'RAW-TEvPEv'!AD6,'RAW-TEvPEv'!AL6,'RAW-TEvPEv'!AT6))</f>
        <v/>
      </c>
      <c r="G6" s="63" t="str">
        <f aca="false">IF('RAW-TEvPEv'!G6="","",AVERAGE('RAW-TEvPEv'!G6,'RAW-TEvPEv'!O6,'RAW-TEvPEv'!W6,'RAW-TEvPEv'!AE6,'RAW-TEvPEv'!AM6,'RAW-TEvPEv'!AU6))</f>
        <v/>
      </c>
      <c r="H6" s="63" t="str">
        <f aca="false">IF('RAW-TEvPEv'!H6="","",AVERAGE('RAW-TEvPEv'!H6,'RAW-TEvPEv'!P6,'RAW-TEvPEv'!X6,'RAW-TEvPEv'!AF6,'RAW-TEvPEv'!AN6,'RAW-TEvPEv'!AV6))</f>
        <v/>
      </c>
      <c r="I6" s="63" t="str">
        <f aca="false">IF('RAW-TEvPEv'!I6="","",AVERAGE('RAW-TEvPEv'!I6,'RAW-TEvPEv'!Q6,'RAW-TEvPEv'!Y6,'RAW-TEvPEv'!AG6,'RAW-TEvPEv'!AO6,'RAW-TEvPEv'!AW6))</f>
        <v/>
      </c>
      <c r="J6" s="63" t="str">
        <f aca="false">IF('RAW-TEvPEv'!J6="","",AVERAGE('RAW-TEvPEv'!J6,'RAW-TEvPEv'!R6,'RAW-TEvPEv'!Z6,'RAW-TEvPEv'!AH6,'RAW-TEvPEv'!AP6,'RAW-TEvPEv'!AX6))</f>
        <v/>
      </c>
      <c r="K6" s="65"/>
    </row>
    <row r="7" customFormat="false" ht="15" hidden="false" customHeight="false" outlineLevel="0" collapsed="false">
      <c r="A7" s="63" t="n">
        <v>4</v>
      </c>
      <c r="B7" s="63" t="str">
        <f aca="false">IF(PLAYER!B7="","",PLAYER!B7)</f>
        <v/>
      </c>
      <c r="C7" s="63" t="str">
        <f aca="false">IF('RAW-TEvPEv'!C7="","",AVERAGE('RAW-TEvPEv'!C7,'RAW-TEvPEv'!K7,'RAW-TEvPEv'!S7,'RAW-TEvPEv'!AA7,'RAW-TEvPEv'!AI7,'RAW-TEvPEv'!AQ7))</f>
        <v/>
      </c>
      <c r="D7" s="63" t="str">
        <f aca="false">IF('RAW-TEvPEv'!D7="","",AVERAGE('RAW-TEvPEv'!D7,'RAW-TEvPEv'!L7,'RAW-TEvPEv'!T7,'RAW-TEvPEv'!AB7,'RAW-TEvPEv'!AJ7,'RAW-TEvPEv'!AR7))</f>
        <v/>
      </c>
      <c r="E7" s="63" t="str">
        <f aca="false">IF('RAW-TEvPEv'!E7="","",AVERAGE('RAW-TEvPEv'!E7,'RAW-TEvPEv'!M7,'RAW-TEvPEv'!U7,'RAW-TEvPEv'!AC7,'RAW-TEvPEv'!AK7,'RAW-TEvPEv'!AS7))</f>
        <v/>
      </c>
      <c r="F7" s="63" t="str">
        <f aca="false">IF('RAW-TEvPEv'!F7="","",AVERAGE('RAW-TEvPEv'!F7,'RAW-TEvPEv'!N7,'RAW-TEvPEv'!V7,'RAW-TEvPEv'!AD7,'RAW-TEvPEv'!AL7,'RAW-TEvPEv'!AT7))</f>
        <v/>
      </c>
      <c r="G7" s="63" t="str">
        <f aca="false">IF('RAW-TEvPEv'!G7="","",AVERAGE('RAW-TEvPEv'!G7,'RAW-TEvPEv'!O7,'RAW-TEvPEv'!W7,'RAW-TEvPEv'!AE7,'RAW-TEvPEv'!AM7,'RAW-TEvPEv'!AU7))</f>
        <v/>
      </c>
      <c r="H7" s="63" t="str">
        <f aca="false">IF('RAW-TEvPEv'!H7="","",AVERAGE('RAW-TEvPEv'!H7,'RAW-TEvPEv'!P7,'RAW-TEvPEv'!X7,'RAW-TEvPEv'!AF7,'RAW-TEvPEv'!AN7,'RAW-TEvPEv'!AV7))</f>
        <v/>
      </c>
      <c r="I7" s="63" t="str">
        <f aca="false">IF('RAW-TEvPEv'!I7="","",AVERAGE('RAW-TEvPEv'!I7,'RAW-TEvPEv'!Q7,'RAW-TEvPEv'!Y7,'RAW-TEvPEv'!AG7,'RAW-TEvPEv'!AO7,'RAW-TEvPEv'!AW7))</f>
        <v/>
      </c>
      <c r="J7" s="63" t="str">
        <f aca="false">IF('RAW-TEvPEv'!J7="","",AVERAGE('RAW-TEvPEv'!J7,'RAW-TEvPEv'!R7,'RAW-TEvPEv'!Z7,'RAW-TEvPEv'!AH7,'RAW-TEvPEv'!AP7,'RAW-TEvPEv'!AX7))</f>
        <v/>
      </c>
      <c r="K7" s="65"/>
    </row>
    <row r="8" customFormat="false" ht="15" hidden="false" customHeight="false" outlineLevel="0" collapsed="false">
      <c r="A8" s="63" t="n">
        <v>5</v>
      </c>
      <c r="B8" s="63" t="str">
        <f aca="false">IF(PLAYER!B8="","",PLAYER!B8)</f>
        <v/>
      </c>
      <c r="C8" s="63" t="str">
        <f aca="false">IF('RAW-TEvPEv'!C8="","",AVERAGE('RAW-TEvPEv'!C8,'RAW-TEvPEv'!K8,'RAW-TEvPEv'!S8,'RAW-TEvPEv'!AA8,'RAW-TEvPEv'!AI8,'RAW-TEvPEv'!AQ8))</f>
        <v/>
      </c>
      <c r="D8" s="63" t="str">
        <f aca="false">IF('RAW-TEvPEv'!D8="","",AVERAGE('RAW-TEvPEv'!D8,'RAW-TEvPEv'!L8,'RAW-TEvPEv'!T8,'RAW-TEvPEv'!AB8,'RAW-TEvPEv'!AJ8,'RAW-TEvPEv'!AR8))</f>
        <v/>
      </c>
      <c r="E8" s="63" t="str">
        <f aca="false">IF('RAW-TEvPEv'!E8="","",AVERAGE('RAW-TEvPEv'!E8,'RAW-TEvPEv'!M8,'RAW-TEvPEv'!U8,'RAW-TEvPEv'!AC8,'RAW-TEvPEv'!AK8,'RAW-TEvPEv'!AS8))</f>
        <v/>
      </c>
      <c r="F8" s="63" t="str">
        <f aca="false">IF('RAW-TEvPEv'!F8="","",AVERAGE('RAW-TEvPEv'!F8,'RAW-TEvPEv'!N8,'RAW-TEvPEv'!V8,'RAW-TEvPEv'!AD8,'RAW-TEvPEv'!AL8,'RAW-TEvPEv'!AT8))</f>
        <v/>
      </c>
      <c r="G8" s="63" t="str">
        <f aca="false">IF('RAW-TEvPEv'!G8="","",AVERAGE('RAW-TEvPEv'!G8,'RAW-TEvPEv'!O8,'RAW-TEvPEv'!W8,'RAW-TEvPEv'!AE8,'RAW-TEvPEv'!AM8,'RAW-TEvPEv'!AU8))</f>
        <v/>
      </c>
      <c r="H8" s="63" t="str">
        <f aca="false">IF('RAW-TEvPEv'!H8="","",AVERAGE('RAW-TEvPEv'!H8,'RAW-TEvPEv'!P8,'RAW-TEvPEv'!X8,'RAW-TEvPEv'!AF8,'RAW-TEvPEv'!AN8,'RAW-TEvPEv'!AV8))</f>
        <v/>
      </c>
      <c r="I8" s="63" t="str">
        <f aca="false">IF('RAW-TEvPEv'!I8="","",AVERAGE('RAW-TEvPEv'!I8,'RAW-TEvPEv'!Q8,'RAW-TEvPEv'!Y8,'RAW-TEvPEv'!AG8,'RAW-TEvPEv'!AO8,'RAW-TEvPEv'!AW8))</f>
        <v/>
      </c>
      <c r="J8" s="63" t="str">
        <f aca="false">IF('RAW-TEvPEv'!J8="","",AVERAGE('RAW-TEvPEv'!J8,'RAW-TEvPEv'!R8,'RAW-TEvPEv'!Z8,'RAW-TEvPEv'!AH8,'RAW-TEvPEv'!AP8,'RAW-TEvPEv'!AX8))</f>
        <v/>
      </c>
      <c r="K8" s="65"/>
    </row>
    <row r="9" customFormat="false" ht="15" hidden="false" customHeight="false" outlineLevel="0" collapsed="false">
      <c r="A9" s="63" t="n">
        <v>6</v>
      </c>
      <c r="B9" s="63" t="str">
        <f aca="false">IF(PLAYER!B9="","",PLAYER!B9)</f>
        <v/>
      </c>
      <c r="C9" s="63" t="str">
        <f aca="false">IF('RAW-TEvPEv'!C9="","",AVERAGE('RAW-TEvPEv'!C9,'RAW-TEvPEv'!K9,'RAW-TEvPEv'!S9,'RAW-TEvPEv'!AA9,'RAW-TEvPEv'!AI9,'RAW-TEvPEv'!AQ9))</f>
        <v/>
      </c>
      <c r="D9" s="63" t="str">
        <f aca="false">IF('RAW-TEvPEv'!D9="","",AVERAGE('RAW-TEvPEv'!D9,'RAW-TEvPEv'!L9,'RAW-TEvPEv'!T9,'RAW-TEvPEv'!AB9,'RAW-TEvPEv'!AJ9,'RAW-TEvPEv'!AR9))</f>
        <v/>
      </c>
      <c r="E9" s="63" t="str">
        <f aca="false">IF('RAW-TEvPEv'!E9="","",AVERAGE('RAW-TEvPEv'!E9,'RAW-TEvPEv'!M9,'RAW-TEvPEv'!U9,'RAW-TEvPEv'!AC9,'RAW-TEvPEv'!AK9,'RAW-TEvPEv'!AS9))</f>
        <v/>
      </c>
      <c r="F9" s="63" t="str">
        <f aca="false">IF('RAW-TEvPEv'!F9="","",AVERAGE('RAW-TEvPEv'!F9,'RAW-TEvPEv'!N9,'RAW-TEvPEv'!V9,'RAW-TEvPEv'!AD9,'RAW-TEvPEv'!AL9,'RAW-TEvPEv'!AT9))</f>
        <v/>
      </c>
      <c r="G9" s="63" t="str">
        <f aca="false">IF('RAW-TEvPEv'!G9="","",AVERAGE('RAW-TEvPEv'!G9,'RAW-TEvPEv'!O9,'RAW-TEvPEv'!W9,'RAW-TEvPEv'!AE9,'RAW-TEvPEv'!AM9,'RAW-TEvPEv'!AU9))</f>
        <v/>
      </c>
      <c r="H9" s="63" t="str">
        <f aca="false">IF('RAW-TEvPEv'!H9="","",AVERAGE('RAW-TEvPEv'!H9,'RAW-TEvPEv'!P9,'RAW-TEvPEv'!X9,'RAW-TEvPEv'!AF9,'RAW-TEvPEv'!AN9,'RAW-TEvPEv'!AV9))</f>
        <v/>
      </c>
      <c r="I9" s="63" t="str">
        <f aca="false">IF('RAW-TEvPEv'!I9="","",AVERAGE('RAW-TEvPEv'!I9,'RAW-TEvPEv'!Q9,'RAW-TEvPEv'!Y9,'RAW-TEvPEv'!AG9,'RAW-TEvPEv'!AO9,'RAW-TEvPEv'!AW9))</f>
        <v/>
      </c>
      <c r="J9" s="63" t="str">
        <f aca="false">IF('RAW-TEvPEv'!J9="","",AVERAGE('RAW-TEvPEv'!J9,'RAW-TEvPEv'!R9,'RAW-TEvPEv'!Z9,'RAW-TEvPEv'!AH9,'RAW-TEvPEv'!AP9,'RAW-TEvPEv'!AX9))</f>
        <v/>
      </c>
      <c r="K9" s="65"/>
    </row>
    <row r="10" customFormat="false" ht="15" hidden="false" customHeight="false" outlineLevel="0" collapsed="false">
      <c r="A10" s="63" t="n">
        <v>7</v>
      </c>
      <c r="B10" s="63" t="str">
        <f aca="false">IF(PLAYER!B10="","",PLAYER!B10)</f>
        <v/>
      </c>
      <c r="C10" s="63" t="str">
        <f aca="false">IF('RAW-TEvPEv'!C10="","",AVERAGE('RAW-TEvPEv'!C10,'RAW-TEvPEv'!K10,'RAW-TEvPEv'!S10,'RAW-TEvPEv'!AA10,'RAW-TEvPEv'!AI10,'RAW-TEvPEv'!AQ10))</f>
        <v/>
      </c>
      <c r="D10" s="63" t="str">
        <f aca="false">IF('RAW-TEvPEv'!D10="","",AVERAGE('RAW-TEvPEv'!D10,'RAW-TEvPEv'!L10,'RAW-TEvPEv'!T10,'RAW-TEvPEv'!AB10,'RAW-TEvPEv'!AJ10,'RAW-TEvPEv'!AR10))</f>
        <v/>
      </c>
      <c r="E10" s="63" t="str">
        <f aca="false">IF('RAW-TEvPEv'!E10="","",AVERAGE('RAW-TEvPEv'!E10,'RAW-TEvPEv'!M10,'RAW-TEvPEv'!U10,'RAW-TEvPEv'!AC10,'RAW-TEvPEv'!AK10,'RAW-TEvPEv'!AS10))</f>
        <v/>
      </c>
      <c r="F10" s="63" t="str">
        <f aca="false">IF('RAW-TEvPEv'!F10="","",AVERAGE('RAW-TEvPEv'!F10,'RAW-TEvPEv'!N10,'RAW-TEvPEv'!V10,'RAW-TEvPEv'!AD10,'RAW-TEvPEv'!AL10,'RAW-TEvPEv'!AT10))</f>
        <v/>
      </c>
      <c r="G10" s="63" t="str">
        <f aca="false">IF('RAW-TEvPEv'!G10="","",AVERAGE('RAW-TEvPEv'!G10,'RAW-TEvPEv'!O10,'RAW-TEvPEv'!W10,'RAW-TEvPEv'!AE10,'RAW-TEvPEv'!AM10,'RAW-TEvPEv'!AU10))</f>
        <v/>
      </c>
      <c r="H10" s="63" t="str">
        <f aca="false">IF('RAW-TEvPEv'!H10="","",AVERAGE('RAW-TEvPEv'!H10,'RAW-TEvPEv'!P10,'RAW-TEvPEv'!X10,'RAW-TEvPEv'!AF10,'RAW-TEvPEv'!AN10,'RAW-TEvPEv'!AV10))</f>
        <v/>
      </c>
      <c r="I10" s="63" t="str">
        <f aca="false">IF('RAW-TEvPEv'!I10="","",AVERAGE('RAW-TEvPEv'!I10,'RAW-TEvPEv'!Q10,'RAW-TEvPEv'!Y10,'RAW-TEvPEv'!AG10,'RAW-TEvPEv'!AO10,'RAW-TEvPEv'!AW10))</f>
        <v/>
      </c>
      <c r="J10" s="63" t="str">
        <f aca="false">IF('RAW-TEvPEv'!J10="","",AVERAGE('RAW-TEvPEv'!J10,'RAW-TEvPEv'!R10,'RAW-TEvPEv'!Z10,'RAW-TEvPEv'!AH10,'RAW-TEvPEv'!AP10,'RAW-TEvPEv'!AX10))</f>
        <v/>
      </c>
      <c r="K10" s="65"/>
    </row>
    <row r="11" customFormat="false" ht="15" hidden="false" customHeight="false" outlineLevel="0" collapsed="false">
      <c r="A11" s="63" t="n">
        <v>8</v>
      </c>
      <c r="B11" s="63" t="str">
        <f aca="false">IF(PLAYER!B11="","",PLAYER!B11)</f>
        <v/>
      </c>
      <c r="C11" s="63" t="str">
        <f aca="false">IF('RAW-TEvPEv'!C11="","",AVERAGE('RAW-TEvPEv'!C11,'RAW-TEvPEv'!K11,'RAW-TEvPEv'!S11,'RAW-TEvPEv'!AA11,'RAW-TEvPEv'!AI11,'RAW-TEvPEv'!AQ11))</f>
        <v/>
      </c>
      <c r="D11" s="63" t="str">
        <f aca="false">IF('RAW-TEvPEv'!D11="","",AVERAGE('RAW-TEvPEv'!D11,'RAW-TEvPEv'!L11,'RAW-TEvPEv'!T11,'RAW-TEvPEv'!AB11,'RAW-TEvPEv'!AJ11,'RAW-TEvPEv'!AR11))</f>
        <v/>
      </c>
      <c r="E11" s="63" t="str">
        <f aca="false">IF('RAW-TEvPEv'!E11="","",AVERAGE('RAW-TEvPEv'!E11,'RAW-TEvPEv'!M11,'RAW-TEvPEv'!U11,'RAW-TEvPEv'!AC11,'RAW-TEvPEv'!AK11,'RAW-TEvPEv'!AS11))</f>
        <v/>
      </c>
      <c r="F11" s="63" t="str">
        <f aca="false">IF('RAW-TEvPEv'!F11="","",AVERAGE('RAW-TEvPEv'!F11,'RAW-TEvPEv'!N11,'RAW-TEvPEv'!V11,'RAW-TEvPEv'!AD11,'RAW-TEvPEv'!AL11,'RAW-TEvPEv'!AT11))</f>
        <v/>
      </c>
      <c r="G11" s="63" t="str">
        <f aca="false">IF('RAW-TEvPEv'!G11="","",AVERAGE('RAW-TEvPEv'!G11,'RAW-TEvPEv'!O11,'RAW-TEvPEv'!W11,'RAW-TEvPEv'!AE11,'RAW-TEvPEv'!AM11,'RAW-TEvPEv'!AU11))</f>
        <v/>
      </c>
      <c r="H11" s="63" t="str">
        <f aca="false">IF('RAW-TEvPEv'!H11="","",AVERAGE('RAW-TEvPEv'!H11,'RAW-TEvPEv'!P11,'RAW-TEvPEv'!X11,'RAW-TEvPEv'!AF11,'RAW-TEvPEv'!AN11,'RAW-TEvPEv'!AV11))</f>
        <v/>
      </c>
      <c r="I11" s="63" t="str">
        <f aca="false">IF('RAW-TEvPEv'!I11="","",AVERAGE('RAW-TEvPEv'!I11,'RAW-TEvPEv'!Q11,'RAW-TEvPEv'!Y11,'RAW-TEvPEv'!AG11,'RAW-TEvPEv'!AO11,'RAW-TEvPEv'!AW11))</f>
        <v/>
      </c>
      <c r="J11" s="63" t="str">
        <f aca="false">IF('RAW-TEvPEv'!J11="","",AVERAGE('RAW-TEvPEv'!J11,'RAW-TEvPEv'!R11,'RAW-TEvPEv'!Z11,'RAW-TEvPEv'!AH11,'RAW-TEvPEv'!AP11,'RAW-TEvPEv'!AX11))</f>
        <v/>
      </c>
      <c r="K11" s="65"/>
    </row>
    <row r="12" customFormat="false" ht="15" hidden="false" customHeight="false" outlineLevel="0" collapsed="false">
      <c r="A12" s="63" t="n">
        <v>9</v>
      </c>
      <c r="B12" s="63" t="str">
        <f aca="false">IF(PLAYER!B12="","",PLAYER!B12)</f>
        <v/>
      </c>
      <c r="C12" s="63" t="str">
        <f aca="false">IF('RAW-TEvPEv'!C12="","",AVERAGE('RAW-TEvPEv'!C12,'RAW-TEvPEv'!K12,'RAW-TEvPEv'!S12,'RAW-TEvPEv'!AA12,'RAW-TEvPEv'!AI12,'RAW-TEvPEv'!AQ12))</f>
        <v/>
      </c>
      <c r="D12" s="63" t="str">
        <f aca="false">IF('RAW-TEvPEv'!D12="","",AVERAGE('RAW-TEvPEv'!D12,'RAW-TEvPEv'!L12,'RAW-TEvPEv'!T12,'RAW-TEvPEv'!AB12,'RAW-TEvPEv'!AJ12,'RAW-TEvPEv'!AR12))</f>
        <v/>
      </c>
      <c r="E12" s="63" t="str">
        <f aca="false">IF('RAW-TEvPEv'!E12="","",AVERAGE('RAW-TEvPEv'!E12,'RAW-TEvPEv'!M12,'RAW-TEvPEv'!U12,'RAW-TEvPEv'!AC12,'RAW-TEvPEv'!AK12,'RAW-TEvPEv'!AS12))</f>
        <v/>
      </c>
      <c r="F12" s="63" t="str">
        <f aca="false">IF('RAW-TEvPEv'!F12="","",AVERAGE('RAW-TEvPEv'!F12,'RAW-TEvPEv'!N12,'RAW-TEvPEv'!V12,'RAW-TEvPEv'!AD12,'RAW-TEvPEv'!AL12,'RAW-TEvPEv'!AT12))</f>
        <v/>
      </c>
      <c r="G12" s="63" t="str">
        <f aca="false">IF('RAW-TEvPEv'!G12="","",AVERAGE('RAW-TEvPEv'!G12,'RAW-TEvPEv'!O12,'RAW-TEvPEv'!W12,'RAW-TEvPEv'!AE12,'RAW-TEvPEv'!AM12,'RAW-TEvPEv'!AU12))</f>
        <v/>
      </c>
      <c r="H12" s="63" t="str">
        <f aca="false">IF('RAW-TEvPEv'!H12="","",AVERAGE('RAW-TEvPEv'!H12,'RAW-TEvPEv'!P12,'RAW-TEvPEv'!X12,'RAW-TEvPEv'!AF12,'RAW-TEvPEv'!AN12,'RAW-TEvPEv'!AV12))</f>
        <v/>
      </c>
      <c r="I12" s="63" t="str">
        <f aca="false">IF('RAW-TEvPEv'!I12="","",AVERAGE('RAW-TEvPEv'!I12,'RAW-TEvPEv'!Q12,'RAW-TEvPEv'!Y12,'RAW-TEvPEv'!AG12,'RAW-TEvPEv'!AO12,'RAW-TEvPEv'!AW12))</f>
        <v/>
      </c>
      <c r="J12" s="63" t="str">
        <f aca="false">IF('RAW-TEvPEv'!J12="","",AVERAGE('RAW-TEvPEv'!J12,'RAW-TEvPEv'!R12,'RAW-TEvPEv'!Z12,'RAW-TEvPEv'!AH12,'RAW-TEvPEv'!AP12,'RAW-TEvPEv'!AX12))</f>
        <v/>
      </c>
      <c r="K12" s="65"/>
    </row>
    <row r="13" customFormat="false" ht="15" hidden="false" customHeight="false" outlineLevel="0" collapsed="false">
      <c r="A13" s="63" t="n">
        <v>10</v>
      </c>
      <c r="B13" s="63" t="str">
        <f aca="false">IF(PLAYER!B13="","",PLAYER!B13)</f>
        <v/>
      </c>
      <c r="C13" s="63" t="str">
        <f aca="false">IF('RAW-TEvPEv'!C13="","",AVERAGE('RAW-TEvPEv'!C13,'RAW-TEvPEv'!K13,'RAW-TEvPEv'!S13,'RAW-TEvPEv'!AA13,'RAW-TEvPEv'!AI13,'RAW-TEvPEv'!AQ13))</f>
        <v/>
      </c>
      <c r="D13" s="63" t="str">
        <f aca="false">IF('RAW-TEvPEv'!D13="","",AVERAGE('RAW-TEvPEv'!D13,'RAW-TEvPEv'!L13,'RAW-TEvPEv'!T13,'RAW-TEvPEv'!AB13,'RAW-TEvPEv'!AJ13,'RAW-TEvPEv'!AR13))</f>
        <v/>
      </c>
      <c r="E13" s="63" t="str">
        <f aca="false">IF('RAW-TEvPEv'!E13="","",AVERAGE('RAW-TEvPEv'!E13,'RAW-TEvPEv'!M13,'RAW-TEvPEv'!U13,'RAW-TEvPEv'!AC13,'RAW-TEvPEv'!AK13,'RAW-TEvPEv'!AS13))</f>
        <v/>
      </c>
      <c r="F13" s="63" t="str">
        <f aca="false">IF('RAW-TEvPEv'!F13="","",AVERAGE('RAW-TEvPEv'!F13,'RAW-TEvPEv'!N13,'RAW-TEvPEv'!V13,'RAW-TEvPEv'!AD13,'RAW-TEvPEv'!AL13,'RAW-TEvPEv'!AT13))</f>
        <v/>
      </c>
      <c r="G13" s="63" t="str">
        <f aca="false">IF('RAW-TEvPEv'!G13="","",AVERAGE('RAW-TEvPEv'!G13,'RAW-TEvPEv'!O13,'RAW-TEvPEv'!W13,'RAW-TEvPEv'!AE13,'RAW-TEvPEv'!AM13,'RAW-TEvPEv'!AU13))</f>
        <v/>
      </c>
      <c r="H13" s="63" t="str">
        <f aca="false">IF('RAW-TEvPEv'!H13="","",AVERAGE('RAW-TEvPEv'!H13,'RAW-TEvPEv'!P13,'RAW-TEvPEv'!X13,'RAW-TEvPEv'!AF13,'RAW-TEvPEv'!AN13,'RAW-TEvPEv'!AV13))</f>
        <v/>
      </c>
      <c r="I13" s="63" t="str">
        <f aca="false">IF('RAW-TEvPEv'!I13="","",AVERAGE('RAW-TEvPEv'!I13,'RAW-TEvPEv'!Q13,'RAW-TEvPEv'!Y13,'RAW-TEvPEv'!AG13,'RAW-TEvPEv'!AO13,'RAW-TEvPEv'!AW13))</f>
        <v/>
      </c>
      <c r="J13" s="63" t="str">
        <f aca="false">IF('RAW-TEvPEv'!J13="","",AVERAGE('RAW-TEvPEv'!J13,'RAW-TEvPEv'!R13,'RAW-TEvPEv'!Z13,'RAW-TEvPEv'!AH13,'RAW-TEvPEv'!AP13,'RAW-TEvPEv'!AX13))</f>
        <v/>
      </c>
      <c r="K13" s="65"/>
    </row>
    <row r="14" customFormat="false" ht="15" hidden="false" customHeight="false" outlineLevel="0" collapsed="false">
      <c r="A14" s="63" t="n">
        <v>11</v>
      </c>
      <c r="B14" s="63" t="str">
        <f aca="false">IF(PLAYER!B14="","",PLAYER!B14)</f>
        <v/>
      </c>
      <c r="C14" s="63" t="str">
        <f aca="false">IF('RAW-TEvPEv'!C14="","",AVERAGE('RAW-TEvPEv'!C14,'RAW-TEvPEv'!K14,'RAW-TEvPEv'!S14,'RAW-TEvPEv'!AA14,'RAW-TEvPEv'!AI14,'RAW-TEvPEv'!AQ14))</f>
        <v/>
      </c>
      <c r="D14" s="63" t="str">
        <f aca="false">IF('RAW-TEvPEv'!D14="","",AVERAGE('RAW-TEvPEv'!D14,'RAW-TEvPEv'!L14,'RAW-TEvPEv'!T14,'RAW-TEvPEv'!AB14,'RAW-TEvPEv'!AJ14,'RAW-TEvPEv'!AR14))</f>
        <v/>
      </c>
      <c r="E14" s="63" t="str">
        <f aca="false">IF('RAW-TEvPEv'!E14="","",AVERAGE('RAW-TEvPEv'!E14,'RAW-TEvPEv'!M14,'RAW-TEvPEv'!U14,'RAW-TEvPEv'!AC14,'RAW-TEvPEv'!AK14,'RAW-TEvPEv'!AS14))</f>
        <v/>
      </c>
      <c r="F14" s="63" t="str">
        <f aca="false">IF('RAW-TEvPEv'!F14="","",AVERAGE('RAW-TEvPEv'!F14,'RAW-TEvPEv'!N14,'RAW-TEvPEv'!V14,'RAW-TEvPEv'!AD14,'RAW-TEvPEv'!AL14,'RAW-TEvPEv'!AT14))</f>
        <v/>
      </c>
      <c r="G14" s="63" t="str">
        <f aca="false">IF('RAW-TEvPEv'!G14="","",AVERAGE('RAW-TEvPEv'!G14,'RAW-TEvPEv'!O14,'RAW-TEvPEv'!W14,'RAW-TEvPEv'!AE14,'RAW-TEvPEv'!AM14,'RAW-TEvPEv'!AU14))</f>
        <v/>
      </c>
      <c r="H14" s="63" t="str">
        <f aca="false">IF('RAW-TEvPEv'!H14="","",AVERAGE('RAW-TEvPEv'!H14,'RAW-TEvPEv'!P14,'RAW-TEvPEv'!X14,'RAW-TEvPEv'!AF14,'RAW-TEvPEv'!AN14,'RAW-TEvPEv'!AV14))</f>
        <v/>
      </c>
      <c r="I14" s="63" t="str">
        <f aca="false">IF('RAW-TEvPEv'!I14="","",AVERAGE('RAW-TEvPEv'!I14,'RAW-TEvPEv'!Q14,'RAW-TEvPEv'!Y14,'RAW-TEvPEv'!AG14,'RAW-TEvPEv'!AO14,'RAW-TEvPEv'!AW14))</f>
        <v/>
      </c>
      <c r="J14" s="63" t="str">
        <f aca="false">IF('RAW-TEvPEv'!J14="","",AVERAGE('RAW-TEvPEv'!J14,'RAW-TEvPEv'!R14,'RAW-TEvPEv'!Z14,'RAW-TEvPEv'!AH14,'RAW-TEvPEv'!AP14,'RAW-TEvPEv'!AX14))</f>
        <v/>
      </c>
      <c r="K14" s="65"/>
    </row>
    <row r="15" customFormat="false" ht="15" hidden="false" customHeight="false" outlineLevel="0" collapsed="false">
      <c r="A15" s="63" t="n">
        <v>12</v>
      </c>
      <c r="B15" s="63" t="str">
        <f aca="false">IF(PLAYER!B15="","",PLAYER!B15)</f>
        <v/>
      </c>
      <c r="C15" s="63" t="str">
        <f aca="false">IF('RAW-TEvPEv'!C15="","",AVERAGE('RAW-TEvPEv'!C15,'RAW-TEvPEv'!K15,'RAW-TEvPEv'!S15,'RAW-TEvPEv'!AA15,'RAW-TEvPEv'!AI15,'RAW-TEvPEv'!AQ15))</f>
        <v/>
      </c>
      <c r="D15" s="63" t="str">
        <f aca="false">IF('RAW-TEvPEv'!D15="","",AVERAGE('RAW-TEvPEv'!D15,'RAW-TEvPEv'!L15,'RAW-TEvPEv'!T15,'RAW-TEvPEv'!AB15,'RAW-TEvPEv'!AJ15,'RAW-TEvPEv'!AR15))</f>
        <v/>
      </c>
      <c r="E15" s="63" t="str">
        <f aca="false">IF('RAW-TEvPEv'!E15="","",AVERAGE('RAW-TEvPEv'!E15,'RAW-TEvPEv'!M15,'RAW-TEvPEv'!U15,'RAW-TEvPEv'!AC15,'RAW-TEvPEv'!AK15,'RAW-TEvPEv'!AS15))</f>
        <v/>
      </c>
      <c r="F15" s="63" t="str">
        <f aca="false">IF('RAW-TEvPEv'!F15="","",AVERAGE('RAW-TEvPEv'!F15,'RAW-TEvPEv'!N15,'RAW-TEvPEv'!V15,'RAW-TEvPEv'!AD15,'RAW-TEvPEv'!AL15,'RAW-TEvPEv'!AT15))</f>
        <v/>
      </c>
      <c r="G15" s="63" t="str">
        <f aca="false">IF('RAW-TEvPEv'!G15="","",AVERAGE('RAW-TEvPEv'!G15,'RAW-TEvPEv'!O15,'RAW-TEvPEv'!W15,'RAW-TEvPEv'!AE15,'RAW-TEvPEv'!AM15,'RAW-TEvPEv'!AU15))</f>
        <v/>
      </c>
      <c r="H15" s="63" t="str">
        <f aca="false">IF('RAW-TEvPEv'!H15="","",AVERAGE('RAW-TEvPEv'!H15,'RAW-TEvPEv'!P15,'RAW-TEvPEv'!X15,'RAW-TEvPEv'!AF15,'RAW-TEvPEv'!AN15,'RAW-TEvPEv'!AV15))</f>
        <v/>
      </c>
      <c r="I15" s="63" t="str">
        <f aca="false">IF('RAW-TEvPEv'!I15="","",AVERAGE('RAW-TEvPEv'!I15,'RAW-TEvPEv'!Q15,'RAW-TEvPEv'!Y15,'RAW-TEvPEv'!AG15,'RAW-TEvPEv'!AO15,'RAW-TEvPEv'!AW15))</f>
        <v/>
      </c>
      <c r="J15" s="63" t="str">
        <f aca="false">IF('RAW-TEvPEv'!J15="","",AVERAGE('RAW-TEvPEv'!J15,'RAW-TEvPEv'!R15,'RAW-TEvPEv'!Z15,'RAW-TEvPEv'!AH15,'RAW-TEvPEv'!AP15,'RAW-TEvPEv'!AX15))</f>
        <v/>
      </c>
      <c r="K15" s="65"/>
    </row>
    <row r="16" customFormat="false" ht="15" hidden="false" customHeight="false" outlineLevel="0" collapsed="false">
      <c r="A16" s="63" t="n">
        <v>13</v>
      </c>
      <c r="B16" s="63" t="str">
        <f aca="false">IF(PLAYER!B16="","",PLAYER!B16)</f>
        <v/>
      </c>
      <c r="C16" s="63" t="str">
        <f aca="false">IF('RAW-TEvPEv'!C16="","",AVERAGE('RAW-TEvPEv'!C16,'RAW-TEvPEv'!K16,'RAW-TEvPEv'!S16,'RAW-TEvPEv'!AA16,'RAW-TEvPEv'!AI16,'RAW-TEvPEv'!AQ16))</f>
        <v/>
      </c>
      <c r="D16" s="63" t="str">
        <f aca="false">IF('RAW-TEvPEv'!D16="","",AVERAGE('RAW-TEvPEv'!D16,'RAW-TEvPEv'!L16,'RAW-TEvPEv'!T16,'RAW-TEvPEv'!AB16,'RAW-TEvPEv'!AJ16,'RAW-TEvPEv'!AR16))</f>
        <v/>
      </c>
      <c r="E16" s="63" t="str">
        <f aca="false">IF('RAW-TEvPEv'!E16="","",AVERAGE('RAW-TEvPEv'!E16,'RAW-TEvPEv'!M16,'RAW-TEvPEv'!U16,'RAW-TEvPEv'!AC16,'RAW-TEvPEv'!AK16,'RAW-TEvPEv'!AS16))</f>
        <v/>
      </c>
      <c r="F16" s="63" t="str">
        <f aca="false">IF('RAW-TEvPEv'!F16="","",AVERAGE('RAW-TEvPEv'!F16,'RAW-TEvPEv'!N16,'RAW-TEvPEv'!V16,'RAW-TEvPEv'!AD16,'RAW-TEvPEv'!AL16,'RAW-TEvPEv'!AT16))</f>
        <v/>
      </c>
      <c r="G16" s="63" t="str">
        <f aca="false">IF('RAW-TEvPEv'!G16="","",AVERAGE('RAW-TEvPEv'!G16,'RAW-TEvPEv'!O16,'RAW-TEvPEv'!W16,'RAW-TEvPEv'!AE16,'RAW-TEvPEv'!AM16,'RAW-TEvPEv'!AU16))</f>
        <v/>
      </c>
      <c r="H16" s="63" t="str">
        <f aca="false">IF('RAW-TEvPEv'!H16="","",AVERAGE('RAW-TEvPEv'!H16,'RAW-TEvPEv'!P16,'RAW-TEvPEv'!X16,'RAW-TEvPEv'!AF16,'RAW-TEvPEv'!AN16,'RAW-TEvPEv'!AV16))</f>
        <v/>
      </c>
      <c r="I16" s="63" t="str">
        <f aca="false">IF('RAW-TEvPEv'!I16="","",AVERAGE('RAW-TEvPEv'!I16,'RAW-TEvPEv'!Q16,'RAW-TEvPEv'!Y16,'RAW-TEvPEv'!AG16,'RAW-TEvPEv'!AO16,'RAW-TEvPEv'!AW16))</f>
        <v/>
      </c>
      <c r="J16" s="63" t="str">
        <f aca="false">IF('RAW-TEvPEv'!J16="","",AVERAGE('RAW-TEvPEv'!J16,'RAW-TEvPEv'!R16,'RAW-TEvPEv'!Z16,'RAW-TEvPEv'!AH16,'RAW-TEvPEv'!AP16,'RAW-TEvPEv'!AX16))</f>
        <v/>
      </c>
      <c r="K16" s="65"/>
    </row>
    <row r="17" customFormat="false" ht="15" hidden="false" customHeight="false" outlineLevel="0" collapsed="false">
      <c r="A17" s="63" t="n">
        <v>14</v>
      </c>
      <c r="B17" s="63" t="str">
        <f aca="false">IF(PLAYER!B17="","",PLAYER!B17)</f>
        <v/>
      </c>
      <c r="C17" s="63" t="str">
        <f aca="false">IF('RAW-TEvPEv'!C17="","",AVERAGE('RAW-TEvPEv'!C17,'RAW-TEvPEv'!K17,'RAW-TEvPEv'!S17,'RAW-TEvPEv'!AA17,'RAW-TEvPEv'!AI17,'RAW-TEvPEv'!AQ17))</f>
        <v/>
      </c>
      <c r="D17" s="63" t="str">
        <f aca="false">IF('RAW-TEvPEv'!D17="","",AVERAGE('RAW-TEvPEv'!D17,'RAW-TEvPEv'!L17,'RAW-TEvPEv'!T17,'RAW-TEvPEv'!AB17,'RAW-TEvPEv'!AJ17,'RAW-TEvPEv'!AR17))</f>
        <v/>
      </c>
      <c r="E17" s="63" t="str">
        <f aca="false">IF('RAW-TEvPEv'!E17="","",AVERAGE('RAW-TEvPEv'!E17,'RAW-TEvPEv'!M17,'RAW-TEvPEv'!U17,'RAW-TEvPEv'!AC17,'RAW-TEvPEv'!AK17,'RAW-TEvPEv'!AS17))</f>
        <v/>
      </c>
      <c r="F17" s="63" t="str">
        <f aca="false">IF('RAW-TEvPEv'!F17="","",AVERAGE('RAW-TEvPEv'!F17,'RAW-TEvPEv'!N17,'RAW-TEvPEv'!V17,'RAW-TEvPEv'!AD17,'RAW-TEvPEv'!AL17,'RAW-TEvPEv'!AT17))</f>
        <v/>
      </c>
      <c r="G17" s="63" t="str">
        <f aca="false">IF('RAW-TEvPEv'!G17="","",AVERAGE('RAW-TEvPEv'!G17,'RAW-TEvPEv'!O17,'RAW-TEvPEv'!W17,'RAW-TEvPEv'!AE17,'RAW-TEvPEv'!AM17,'RAW-TEvPEv'!AU17))</f>
        <v/>
      </c>
      <c r="H17" s="63" t="str">
        <f aca="false">IF('RAW-TEvPEv'!H17="","",AVERAGE('RAW-TEvPEv'!H17,'RAW-TEvPEv'!P17,'RAW-TEvPEv'!X17,'RAW-TEvPEv'!AF17,'RAW-TEvPEv'!AN17,'RAW-TEvPEv'!AV17))</f>
        <v/>
      </c>
      <c r="I17" s="63" t="str">
        <f aca="false">IF('RAW-TEvPEv'!I17="","",AVERAGE('RAW-TEvPEv'!I17,'RAW-TEvPEv'!Q17,'RAW-TEvPEv'!Y17,'RAW-TEvPEv'!AG17,'RAW-TEvPEv'!AO17,'RAW-TEvPEv'!AW17))</f>
        <v/>
      </c>
      <c r="J17" s="63" t="str">
        <f aca="false">IF('RAW-TEvPEv'!J17="","",AVERAGE('RAW-TEvPEv'!J17,'RAW-TEvPEv'!R17,'RAW-TEvPEv'!Z17,'RAW-TEvPEv'!AH17,'RAW-TEvPEv'!AP17,'RAW-TEvPEv'!AX17))</f>
        <v/>
      </c>
      <c r="K17" s="65"/>
    </row>
    <row r="18" customFormat="false" ht="15" hidden="false" customHeight="false" outlineLevel="0" collapsed="false">
      <c r="A18" s="63" t="n">
        <v>15</v>
      </c>
      <c r="B18" s="63" t="str">
        <f aca="false">IF(PLAYER!B18="","",PLAYER!B18)</f>
        <v/>
      </c>
      <c r="C18" s="63" t="str">
        <f aca="false">IF('RAW-TEvPEv'!C18="","",AVERAGE('RAW-TEvPEv'!C18,'RAW-TEvPEv'!K18,'RAW-TEvPEv'!S18,'RAW-TEvPEv'!AA18,'RAW-TEvPEv'!AI18,'RAW-TEvPEv'!AQ18))</f>
        <v/>
      </c>
      <c r="D18" s="63" t="str">
        <f aca="false">IF('RAW-TEvPEv'!D18="","",AVERAGE('RAW-TEvPEv'!D18,'RAW-TEvPEv'!L18,'RAW-TEvPEv'!T18,'RAW-TEvPEv'!AB18,'RAW-TEvPEv'!AJ18,'RAW-TEvPEv'!AR18))</f>
        <v/>
      </c>
      <c r="E18" s="63" t="str">
        <f aca="false">IF('RAW-TEvPEv'!E18="","",AVERAGE('RAW-TEvPEv'!E18,'RAW-TEvPEv'!M18,'RAW-TEvPEv'!U18,'RAW-TEvPEv'!AC18,'RAW-TEvPEv'!AK18,'RAW-TEvPEv'!AS18))</f>
        <v/>
      </c>
      <c r="F18" s="63" t="str">
        <f aca="false">IF('RAW-TEvPEv'!F18="","",AVERAGE('RAW-TEvPEv'!F18,'RAW-TEvPEv'!N18,'RAW-TEvPEv'!V18,'RAW-TEvPEv'!AD18,'RAW-TEvPEv'!AL18,'RAW-TEvPEv'!AT18))</f>
        <v/>
      </c>
      <c r="G18" s="63" t="str">
        <f aca="false">IF('RAW-TEvPEv'!G18="","",AVERAGE('RAW-TEvPEv'!G18,'RAW-TEvPEv'!O18,'RAW-TEvPEv'!W18,'RAW-TEvPEv'!AE18,'RAW-TEvPEv'!AM18,'RAW-TEvPEv'!AU18))</f>
        <v/>
      </c>
      <c r="H18" s="63" t="str">
        <f aca="false">IF('RAW-TEvPEv'!H18="","",AVERAGE('RAW-TEvPEv'!H18,'RAW-TEvPEv'!P18,'RAW-TEvPEv'!X18,'RAW-TEvPEv'!AF18,'RAW-TEvPEv'!AN18,'RAW-TEvPEv'!AV18))</f>
        <v/>
      </c>
      <c r="I18" s="63" t="str">
        <f aca="false">IF('RAW-TEvPEv'!I18="","",AVERAGE('RAW-TEvPEv'!I18,'RAW-TEvPEv'!Q18,'RAW-TEvPEv'!Y18,'RAW-TEvPEv'!AG18,'RAW-TEvPEv'!AO18,'RAW-TEvPEv'!AW18))</f>
        <v/>
      </c>
      <c r="J18" s="63" t="str">
        <f aca="false">IF('RAW-TEvPEv'!J18="","",AVERAGE('RAW-TEvPEv'!J18,'RAW-TEvPEv'!R18,'RAW-TEvPEv'!Z18,'RAW-TEvPEv'!AH18,'RAW-TEvPEv'!AP18,'RAW-TEvPEv'!AX18))</f>
        <v/>
      </c>
      <c r="K18" s="65"/>
    </row>
    <row r="19" customFormat="false" ht="15" hidden="false" customHeight="false" outlineLevel="0" collapsed="false">
      <c r="A19" s="63" t="n">
        <v>16</v>
      </c>
      <c r="B19" s="63" t="str">
        <f aca="false">IF(PLAYER!B19="","",PLAYER!B19)</f>
        <v/>
      </c>
      <c r="C19" s="63" t="str">
        <f aca="false">IF('RAW-TEvPEv'!C19="","",AVERAGE('RAW-TEvPEv'!C19,'RAW-TEvPEv'!K19,'RAW-TEvPEv'!S19,'RAW-TEvPEv'!AA19,'RAW-TEvPEv'!AI19,'RAW-TEvPEv'!AQ19))</f>
        <v/>
      </c>
      <c r="D19" s="63" t="str">
        <f aca="false">IF('RAW-TEvPEv'!D19="","",AVERAGE('RAW-TEvPEv'!D19,'RAW-TEvPEv'!L19,'RAW-TEvPEv'!T19,'RAW-TEvPEv'!AB19,'RAW-TEvPEv'!AJ19,'RAW-TEvPEv'!AR19))</f>
        <v/>
      </c>
      <c r="E19" s="63" t="str">
        <f aca="false">IF('RAW-TEvPEv'!E19="","",AVERAGE('RAW-TEvPEv'!E19,'RAW-TEvPEv'!M19,'RAW-TEvPEv'!U19,'RAW-TEvPEv'!AC19,'RAW-TEvPEv'!AK19,'RAW-TEvPEv'!AS19))</f>
        <v/>
      </c>
      <c r="F19" s="63" t="str">
        <f aca="false">IF('RAW-TEvPEv'!F19="","",AVERAGE('RAW-TEvPEv'!F19,'RAW-TEvPEv'!N19,'RAW-TEvPEv'!V19,'RAW-TEvPEv'!AD19,'RAW-TEvPEv'!AL19,'RAW-TEvPEv'!AT19))</f>
        <v/>
      </c>
      <c r="G19" s="63" t="str">
        <f aca="false">IF('RAW-TEvPEv'!G19="","",AVERAGE('RAW-TEvPEv'!G19,'RAW-TEvPEv'!O19,'RAW-TEvPEv'!W19,'RAW-TEvPEv'!AE19,'RAW-TEvPEv'!AM19,'RAW-TEvPEv'!AU19))</f>
        <v/>
      </c>
      <c r="H19" s="63" t="str">
        <f aca="false">IF('RAW-TEvPEv'!H19="","",AVERAGE('RAW-TEvPEv'!H19,'RAW-TEvPEv'!P19,'RAW-TEvPEv'!X19,'RAW-TEvPEv'!AF19,'RAW-TEvPEv'!AN19,'RAW-TEvPEv'!AV19))</f>
        <v/>
      </c>
      <c r="I19" s="63" t="str">
        <f aca="false">IF('RAW-TEvPEv'!I19="","",AVERAGE('RAW-TEvPEv'!I19,'RAW-TEvPEv'!Q19,'RAW-TEvPEv'!Y19,'RAW-TEvPEv'!AG19,'RAW-TEvPEv'!AO19,'RAW-TEvPEv'!AW19))</f>
        <v/>
      </c>
      <c r="J19" s="63" t="str">
        <f aca="false">IF('RAW-TEvPEv'!J19="","",AVERAGE('RAW-TEvPEv'!J19,'RAW-TEvPEv'!R19,'RAW-TEvPEv'!Z19,'RAW-TEvPEv'!AH19,'RAW-TEvPEv'!AP19,'RAW-TEvPEv'!AX19))</f>
        <v/>
      </c>
      <c r="K19" s="65"/>
    </row>
    <row r="20" customFormat="false" ht="15" hidden="false" customHeight="false" outlineLevel="0" collapsed="false">
      <c r="A20" s="63" t="n">
        <v>17</v>
      </c>
      <c r="B20" s="63" t="str">
        <f aca="false">IF(PLAYER!B20="","",PLAYER!B20)</f>
        <v/>
      </c>
      <c r="C20" s="63" t="str">
        <f aca="false">IF('RAW-TEvPEv'!C20="","",AVERAGE('RAW-TEvPEv'!C20,'RAW-TEvPEv'!K20,'RAW-TEvPEv'!S20,'RAW-TEvPEv'!AA20,'RAW-TEvPEv'!AI20,'RAW-TEvPEv'!AQ20))</f>
        <v/>
      </c>
      <c r="D20" s="63" t="str">
        <f aca="false">IF('RAW-TEvPEv'!D20="","",AVERAGE('RAW-TEvPEv'!D20,'RAW-TEvPEv'!L20,'RAW-TEvPEv'!T20,'RAW-TEvPEv'!AB20,'RAW-TEvPEv'!AJ20,'RAW-TEvPEv'!AR20))</f>
        <v/>
      </c>
      <c r="E20" s="63" t="str">
        <f aca="false">IF('RAW-TEvPEv'!E20="","",AVERAGE('RAW-TEvPEv'!E20,'RAW-TEvPEv'!M20,'RAW-TEvPEv'!U20,'RAW-TEvPEv'!AC20,'RAW-TEvPEv'!AK20,'RAW-TEvPEv'!AS20))</f>
        <v/>
      </c>
      <c r="F20" s="63" t="str">
        <f aca="false">IF('RAW-TEvPEv'!F20="","",AVERAGE('RAW-TEvPEv'!F20,'RAW-TEvPEv'!N20,'RAW-TEvPEv'!V20,'RAW-TEvPEv'!AD20,'RAW-TEvPEv'!AL20,'RAW-TEvPEv'!AT20))</f>
        <v/>
      </c>
      <c r="G20" s="63" t="str">
        <f aca="false">IF('RAW-TEvPEv'!G20="","",AVERAGE('RAW-TEvPEv'!G20,'RAW-TEvPEv'!O20,'RAW-TEvPEv'!W20,'RAW-TEvPEv'!AE20,'RAW-TEvPEv'!AM20,'RAW-TEvPEv'!AU20))</f>
        <v/>
      </c>
      <c r="H20" s="63" t="str">
        <f aca="false">IF('RAW-TEvPEv'!H20="","",AVERAGE('RAW-TEvPEv'!H20,'RAW-TEvPEv'!P20,'RAW-TEvPEv'!X20,'RAW-TEvPEv'!AF20,'RAW-TEvPEv'!AN20,'RAW-TEvPEv'!AV20))</f>
        <v/>
      </c>
      <c r="I20" s="63" t="str">
        <f aca="false">IF('RAW-TEvPEv'!I20="","",AVERAGE('RAW-TEvPEv'!I20,'RAW-TEvPEv'!Q20,'RAW-TEvPEv'!Y20,'RAW-TEvPEv'!AG20,'RAW-TEvPEv'!AO20,'RAW-TEvPEv'!AW20))</f>
        <v/>
      </c>
      <c r="J20" s="63" t="str">
        <f aca="false">IF('RAW-TEvPEv'!J20="","",AVERAGE('RAW-TEvPEv'!J20,'RAW-TEvPEv'!R20,'RAW-TEvPEv'!Z20,'RAW-TEvPEv'!AH20,'RAW-TEvPEv'!AP20,'RAW-TEvPEv'!AX20))</f>
        <v/>
      </c>
      <c r="K20" s="65"/>
    </row>
    <row r="21" customFormat="false" ht="15" hidden="false" customHeight="false" outlineLevel="0" collapsed="false">
      <c r="A21" s="63" t="n">
        <v>18</v>
      </c>
      <c r="B21" s="63" t="str">
        <f aca="false">IF(PLAYER!B21="","",PLAYER!B21)</f>
        <v/>
      </c>
      <c r="C21" s="63" t="str">
        <f aca="false">IF('RAW-TEvPEv'!C21="","",AVERAGE('RAW-TEvPEv'!C21,'RAW-TEvPEv'!K21,'RAW-TEvPEv'!S21,'RAW-TEvPEv'!AA21,'RAW-TEvPEv'!AI21,'RAW-TEvPEv'!AQ21))</f>
        <v/>
      </c>
      <c r="D21" s="63" t="str">
        <f aca="false">IF('RAW-TEvPEv'!D21="","",AVERAGE('RAW-TEvPEv'!D21,'RAW-TEvPEv'!L21,'RAW-TEvPEv'!T21,'RAW-TEvPEv'!AB21,'RAW-TEvPEv'!AJ21,'RAW-TEvPEv'!AR21))</f>
        <v/>
      </c>
      <c r="E21" s="63" t="str">
        <f aca="false">IF('RAW-TEvPEv'!E21="","",AVERAGE('RAW-TEvPEv'!E21,'RAW-TEvPEv'!M21,'RAW-TEvPEv'!U21,'RAW-TEvPEv'!AC21,'RAW-TEvPEv'!AK21,'RAW-TEvPEv'!AS21))</f>
        <v/>
      </c>
      <c r="F21" s="63" t="str">
        <f aca="false">IF('RAW-TEvPEv'!F21="","",AVERAGE('RAW-TEvPEv'!F21,'RAW-TEvPEv'!N21,'RAW-TEvPEv'!V21,'RAW-TEvPEv'!AD21,'RAW-TEvPEv'!AL21,'RAW-TEvPEv'!AT21))</f>
        <v/>
      </c>
      <c r="G21" s="63" t="str">
        <f aca="false">IF('RAW-TEvPEv'!G21="","",AVERAGE('RAW-TEvPEv'!G21,'RAW-TEvPEv'!O21,'RAW-TEvPEv'!W21,'RAW-TEvPEv'!AE21,'RAW-TEvPEv'!AM21,'RAW-TEvPEv'!AU21))</f>
        <v/>
      </c>
      <c r="H21" s="63" t="str">
        <f aca="false">IF('RAW-TEvPEv'!H21="","",AVERAGE('RAW-TEvPEv'!H21,'RAW-TEvPEv'!P21,'RAW-TEvPEv'!X21,'RAW-TEvPEv'!AF21,'RAW-TEvPEv'!AN21,'RAW-TEvPEv'!AV21))</f>
        <v/>
      </c>
      <c r="I21" s="63" t="str">
        <f aca="false">IF('RAW-TEvPEv'!I21="","",AVERAGE('RAW-TEvPEv'!I21,'RAW-TEvPEv'!Q21,'RAW-TEvPEv'!Y21,'RAW-TEvPEv'!AG21,'RAW-TEvPEv'!AO21,'RAW-TEvPEv'!AW21))</f>
        <v/>
      </c>
      <c r="J21" s="63" t="str">
        <f aca="false">IF('RAW-TEvPEv'!J21="","",AVERAGE('RAW-TEvPEv'!J21,'RAW-TEvPEv'!R21,'RAW-TEvPEv'!Z21,'RAW-TEvPEv'!AH21,'RAW-TEvPEv'!AP21,'RAW-TEvPEv'!AX21))</f>
        <v/>
      </c>
      <c r="K21" s="65"/>
    </row>
    <row r="22" customFormat="false" ht="15" hidden="false" customHeight="false" outlineLevel="0" collapsed="false">
      <c r="A22" s="63" t="n">
        <v>19</v>
      </c>
      <c r="B22" s="63" t="str">
        <f aca="false">IF(PLAYER!B22="","",PLAYER!B22)</f>
        <v/>
      </c>
      <c r="C22" s="63" t="str">
        <f aca="false">IF('RAW-TEvPEv'!C22="","",AVERAGE('RAW-TEvPEv'!C22,'RAW-TEvPEv'!K22,'RAW-TEvPEv'!S22,'RAW-TEvPEv'!AA22,'RAW-TEvPEv'!AI22,'RAW-TEvPEv'!AQ22))</f>
        <v/>
      </c>
      <c r="D22" s="63" t="str">
        <f aca="false">IF('RAW-TEvPEv'!D22="","",AVERAGE('RAW-TEvPEv'!D22,'RAW-TEvPEv'!L22,'RAW-TEvPEv'!T22,'RAW-TEvPEv'!AB22,'RAW-TEvPEv'!AJ22,'RAW-TEvPEv'!AR22))</f>
        <v/>
      </c>
      <c r="E22" s="63" t="str">
        <f aca="false">IF('RAW-TEvPEv'!E22="","",AVERAGE('RAW-TEvPEv'!E22,'RAW-TEvPEv'!M22,'RAW-TEvPEv'!U22,'RAW-TEvPEv'!AC22,'RAW-TEvPEv'!AK22,'RAW-TEvPEv'!AS22))</f>
        <v/>
      </c>
      <c r="F22" s="63" t="str">
        <f aca="false">IF('RAW-TEvPEv'!F22="","",AVERAGE('RAW-TEvPEv'!F22,'RAW-TEvPEv'!N22,'RAW-TEvPEv'!V22,'RAW-TEvPEv'!AD22,'RAW-TEvPEv'!AL22,'RAW-TEvPEv'!AT22))</f>
        <v/>
      </c>
      <c r="G22" s="63" t="str">
        <f aca="false">IF('RAW-TEvPEv'!G22="","",AVERAGE('RAW-TEvPEv'!G22,'RAW-TEvPEv'!O22,'RAW-TEvPEv'!W22,'RAW-TEvPEv'!AE22,'RAW-TEvPEv'!AM22,'RAW-TEvPEv'!AU22))</f>
        <v/>
      </c>
      <c r="H22" s="63" t="str">
        <f aca="false">IF('RAW-TEvPEv'!H22="","",AVERAGE('RAW-TEvPEv'!H22,'RAW-TEvPEv'!P22,'RAW-TEvPEv'!X22,'RAW-TEvPEv'!AF22,'RAW-TEvPEv'!AN22,'RAW-TEvPEv'!AV22))</f>
        <v/>
      </c>
      <c r="I22" s="63" t="str">
        <f aca="false">IF('RAW-TEvPEv'!I22="","",AVERAGE('RAW-TEvPEv'!I22,'RAW-TEvPEv'!Q22,'RAW-TEvPEv'!Y22,'RAW-TEvPEv'!AG22,'RAW-TEvPEv'!AO22,'RAW-TEvPEv'!AW22))</f>
        <v/>
      </c>
      <c r="J22" s="63" t="str">
        <f aca="false">IF('RAW-TEvPEv'!J22="","",AVERAGE('RAW-TEvPEv'!J22,'RAW-TEvPEv'!R22,'RAW-TEvPEv'!Z22,'RAW-TEvPEv'!AH22,'RAW-TEvPEv'!AP22,'RAW-TEvPEv'!AX22))</f>
        <v/>
      </c>
      <c r="K22" s="65"/>
    </row>
    <row r="23" customFormat="false" ht="15" hidden="false" customHeight="false" outlineLevel="0" collapsed="false">
      <c r="A23" s="63" t="n">
        <v>20</v>
      </c>
      <c r="B23" s="63" t="str">
        <f aca="false">IF(PLAYER!B23="","",PLAYER!B23)</f>
        <v/>
      </c>
      <c r="C23" s="63" t="str">
        <f aca="false">IF('RAW-TEvPEv'!C23="","",AVERAGE('RAW-TEvPEv'!C23,'RAW-TEvPEv'!K23,'RAW-TEvPEv'!S23,'RAW-TEvPEv'!AA23,'RAW-TEvPEv'!AI23,'RAW-TEvPEv'!AQ23))</f>
        <v/>
      </c>
      <c r="D23" s="63" t="str">
        <f aca="false">IF('RAW-TEvPEv'!D23="","",AVERAGE('RAW-TEvPEv'!D23,'RAW-TEvPEv'!L23,'RAW-TEvPEv'!T23,'RAW-TEvPEv'!AB23,'RAW-TEvPEv'!AJ23,'RAW-TEvPEv'!AR23))</f>
        <v/>
      </c>
      <c r="E23" s="63" t="str">
        <f aca="false">IF('RAW-TEvPEv'!E23="","",AVERAGE('RAW-TEvPEv'!E23,'RAW-TEvPEv'!M23,'RAW-TEvPEv'!U23,'RAW-TEvPEv'!AC23,'RAW-TEvPEv'!AK23,'RAW-TEvPEv'!AS23))</f>
        <v/>
      </c>
      <c r="F23" s="63" t="str">
        <f aca="false">IF('RAW-TEvPEv'!F23="","",AVERAGE('RAW-TEvPEv'!F23,'RAW-TEvPEv'!N23,'RAW-TEvPEv'!V23,'RAW-TEvPEv'!AD23,'RAW-TEvPEv'!AL23,'RAW-TEvPEv'!AT23))</f>
        <v/>
      </c>
      <c r="G23" s="63" t="str">
        <f aca="false">IF('RAW-TEvPEv'!G23="","",AVERAGE('RAW-TEvPEv'!G23,'RAW-TEvPEv'!O23,'RAW-TEvPEv'!W23,'RAW-TEvPEv'!AE23,'RAW-TEvPEv'!AM23,'RAW-TEvPEv'!AU23))</f>
        <v/>
      </c>
      <c r="H23" s="63" t="str">
        <f aca="false">IF('RAW-TEvPEv'!H23="","",AVERAGE('RAW-TEvPEv'!H23,'RAW-TEvPEv'!P23,'RAW-TEvPEv'!X23,'RAW-TEvPEv'!AF23,'RAW-TEvPEv'!AN23,'RAW-TEvPEv'!AV23))</f>
        <v/>
      </c>
      <c r="I23" s="63" t="str">
        <f aca="false">IF('RAW-TEvPEv'!I23="","",AVERAGE('RAW-TEvPEv'!I23,'RAW-TEvPEv'!Q23,'RAW-TEvPEv'!Y23,'RAW-TEvPEv'!AG23,'RAW-TEvPEv'!AO23,'RAW-TEvPEv'!AW23))</f>
        <v/>
      </c>
      <c r="J23" s="63" t="str">
        <f aca="false">IF('RAW-TEvPEv'!J23="","",AVERAGE('RAW-TEvPEv'!J23,'RAW-TEvPEv'!R23,'RAW-TEvPEv'!Z23,'RAW-TEvPEv'!AH23,'RAW-TEvPEv'!AP23,'RAW-TEvPEv'!AX23))</f>
        <v/>
      </c>
      <c r="K23" s="65"/>
    </row>
    <row r="24" customFormat="false" ht="15" hidden="false" customHeight="false" outlineLevel="0" collapsed="false">
      <c r="A24" s="63" t="n">
        <v>21</v>
      </c>
      <c r="B24" s="63" t="str">
        <f aca="false">IF(PLAYER!B24="","",PLAYER!B24)</f>
        <v/>
      </c>
      <c r="C24" s="63" t="str">
        <f aca="false">IF('RAW-TEvPEv'!C24="","",AVERAGE('RAW-TEvPEv'!C24,'RAW-TEvPEv'!K24,'RAW-TEvPEv'!S24,'RAW-TEvPEv'!AA24,'RAW-TEvPEv'!AI24,'RAW-TEvPEv'!AQ24))</f>
        <v/>
      </c>
      <c r="D24" s="63" t="str">
        <f aca="false">IF('RAW-TEvPEv'!D24="","",AVERAGE('RAW-TEvPEv'!D24,'RAW-TEvPEv'!L24,'RAW-TEvPEv'!T24,'RAW-TEvPEv'!AB24,'RAW-TEvPEv'!AJ24,'RAW-TEvPEv'!AR24))</f>
        <v/>
      </c>
      <c r="E24" s="63" t="str">
        <f aca="false">IF('RAW-TEvPEv'!E24="","",AVERAGE('RAW-TEvPEv'!E24,'RAW-TEvPEv'!M24,'RAW-TEvPEv'!U24,'RAW-TEvPEv'!AC24,'RAW-TEvPEv'!AK24,'RAW-TEvPEv'!AS24))</f>
        <v/>
      </c>
      <c r="F24" s="63" t="str">
        <f aca="false">IF('RAW-TEvPEv'!F24="","",AVERAGE('RAW-TEvPEv'!F24,'RAW-TEvPEv'!N24,'RAW-TEvPEv'!V24,'RAW-TEvPEv'!AD24,'RAW-TEvPEv'!AL24,'RAW-TEvPEv'!AT24))</f>
        <v/>
      </c>
      <c r="G24" s="63" t="str">
        <f aca="false">IF('RAW-TEvPEv'!G24="","",AVERAGE('RAW-TEvPEv'!G24,'RAW-TEvPEv'!O24,'RAW-TEvPEv'!W24,'RAW-TEvPEv'!AE24,'RAW-TEvPEv'!AM24,'RAW-TEvPEv'!AU24))</f>
        <v/>
      </c>
      <c r="H24" s="63" t="str">
        <f aca="false">IF('RAW-TEvPEv'!H24="","",AVERAGE('RAW-TEvPEv'!H24,'RAW-TEvPEv'!P24,'RAW-TEvPEv'!X24,'RAW-TEvPEv'!AF24,'RAW-TEvPEv'!AN24,'RAW-TEvPEv'!AV24))</f>
        <v/>
      </c>
      <c r="I24" s="63" t="str">
        <f aca="false">IF('RAW-TEvPEv'!I24="","",AVERAGE('RAW-TEvPEv'!I24,'RAW-TEvPEv'!Q24,'RAW-TEvPEv'!Y24,'RAW-TEvPEv'!AG24,'RAW-TEvPEv'!AO24,'RAW-TEvPEv'!AW24))</f>
        <v/>
      </c>
      <c r="J24" s="63" t="str">
        <f aca="false">IF('RAW-TEvPEv'!J24="","",AVERAGE('RAW-TEvPEv'!J24,'RAW-TEvPEv'!R24,'RAW-TEvPEv'!Z24,'RAW-TEvPEv'!AH24,'RAW-TEvPEv'!AP24,'RAW-TEvPEv'!AX24))</f>
        <v/>
      </c>
      <c r="K24" s="65"/>
    </row>
    <row r="25" customFormat="false" ht="15" hidden="false" customHeight="false" outlineLevel="0" collapsed="false">
      <c r="A25" s="63" t="n">
        <v>22</v>
      </c>
      <c r="B25" s="63" t="str">
        <f aca="false">IF(PLAYER!B25="","",PLAYER!B25)</f>
        <v/>
      </c>
      <c r="C25" s="63" t="str">
        <f aca="false">IF('RAW-TEvPEv'!C25="","",AVERAGE('RAW-TEvPEv'!C25,'RAW-TEvPEv'!K25,'RAW-TEvPEv'!S25,'RAW-TEvPEv'!AA25,'RAW-TEvPEv'!AI25,'RAW-TEvPEv'!AQ25))</f>
        <v/>
      </c>
      <c r="D25" s="63" t="str">
        <f aca="false">IF('RAW-TEvPEv'!D25="","",AVERAGE('RAW-TEvPEv'!D25,'RAW-TEvPEv'!L25,'RAW-TEvPEv'!T25,'RAW-TEvPEv'!AB25,'RAW-TEvPEv'!AJ25,'RAW-TEvPEv'!AR25))</f>
        <v/>
      </c>
      <c r="E25" s="63" t="str">
        <f aca="false">IF('RAW-TEvPEv'!E25="","",AVERAGE('RAW-TEvPEv'!E25,'RAW-TEvPEv'!M25,'RAW-TEvPEv'!U25,'RAW-TEvPEv'!AC25,'RAW-TEvPEv'!AK25,'RAW-TEvPEv'!AS25))</f>
        <v/>
      </c>
      <c r="F25" s="63" t="str">
        <f aca="false">IF('RAW-TEvPEv'!F25="","",AVERAGE('RAW-TEvPEv'!F25,'RAW-TEvPEv'!N25,'RAW-TEvPEv'!V25,'RAW-TEvPEv'!AD25,'RAW-TEvPEv'!AL25,'RAW-TEvPEv'!AT25))</f>
        <v/>
      </c>
      <c r="G25" s="63" t="str">
        <f aca="false">IF('RAW-TEvPEv'!G25="","",AVERAGE('RAW-TEvPEv'!G25,'RAW-TEvPEv'!O25,'RAW-TEvPEv'!W25,'RAW-TEvPEv'!AE25,'RAW-TEvPEv'!AM25,'RAW-TEvPEv'!AU25))</f>
        <v/>
      </c>
      <c r="H25" s="63" t="str">
        <f aca="false">IF('RAW-TEvPEv'!H25="","",AVERAGE('RAW-TEvPEv'!H25,'RAW-TEvPEv'!P25,'RAW-TEvPEv'!X25,'RAW-TEvPEv'!AF25,'RAW-TEvPEv'!AN25,'RAW-TEvPEv'!AV25))</f>
        <v/>
      </c>
      <c r="I25" s="63" t="str">
        <f aca="false">IF('RAW-TEvPEv'!I25="","",AVERAGE('RAW-TEvPEv'!I25,'RAW-TEvPEv'!Q25,'RAW-TEvPEv'!Y25,'RAW-TEvPEv'!AG25,'RAW-TEvPEv'!AO25,'RAW-TEvPEv'!AW25))</f>
        <v/>
      </c>
      <c r="J25" s="63" t="str">
        <f aca="false">IF('RAW-TEvPEv'!J25="","",AVERAGE('RAW-TEvPEv'!J25,'RAW-TEvPEv'!R25,'RAW-TEvPEv'!Z25,'RAW-TEvPEv'!AH25,'RAW-TEvPEv'!AP25,'RAW-TEvPEv'!AX25))</f>
        <v/>
      </c>
      <c r="K25" s="65"/>
    </row>
    <row r="26" customFormat="false" ht="15" hidden="false" customHeight="false" outlineLevel="0" collapsed="false">
      <c r="A26" s="63" t="n">
        <v>23</v>
      </c>
      <c r="B26" s="63" t="str">
        <f aca="false">IF(PLAYER!B26="","",PLAYER!B26)</f>
        <v/>
      </c>
      <c r="C26" s="63" t="str">
        <f aca="false">IF('RAW-TEvPEv'!C26="","",AVERAGE('RAW-TEvPEv'!C26,'RAW-TEvPEv'!K26,'RAW-TEvPEv'!S26,'RAW-TEvPEv'!AA26,'RAW-TEvPEv'!AI26,'RAW-TEvPEv'!AQ26))</f>
        <v/>
      </c>
      <c r="D26" s="63" t="str">
        <f aca="false">IF('RAW-TEvPEv'!D26="","",AVERAGE('RAW-TEvPEv'!D26,'RAW-TEvPEv'!L26,'RAW-TEvPEv'!T26,'RAW-TEvPEv'!AB26,'RAW-TEvPEv'!AJ26,'RAW-TEvPEv'!AR26))</f>
        <v/>
      </c>
      <c r="E26" s="63" t="str">
        <f aca="false">IF('RAW-TEvPEv'!E26="","",AVERAGE('RAW-TEvPEv'!E26,'RAW-TEvPEv'!M26,'RAW-TEvPEv'!U26,'RAW-TEvPEv'!AC26,'RAW-TEvPEv'!AK26,'RAW-TEvPEv'!AS26))</f>
        <v/>
      </c>
      <c r="F26" s="63" t="str">
        <f aca="false">IF('RAW-TEvPEv'!F26="","",AVERAGE('RAW-TEvPEv'!F26,'RAW-TEvPEv'!N26,'RAW-TEvPEv'!V26,'RAW-TEvPEv'!AD26,'RAW-TEvPEv'!AL26,'RAW-TEvPEv'!AT26))</f>
        <v/>
      </c>
      <c r="G26" s="63" t="str">
        <f aca="false">IF('RAW-TEvPEv'!G26="","",AVERAGE('RAW-TEvPEv'!G26,'RAW-TEvPEv'!O26,'RAW-TEvPEv'!W26,'RAW-TEvPEv'!AE26,'RAW-TEvPEv'!AM26,'RAW-TEvPEv'!AU26))</f>
        <v/>
      </c>
      <c r="H26" s="63" t="str">
        <f aca="false">IF('RAW-TEvPEv'!H26="","",AVERAGE('RAW-TEvPEv'!H26,'RAW-TEvPEv'!P26,'RAW-TEvPEv'!X26,'RAW-TEvPEv'!AF26,'RAW-TEvPEv'!AN26,'RAW-TEvPEv'!AV26))</f>
        <v/>
      </c>
      <c r="I26" s="63" t="str">
        <f aca="false">IF('RAW-TEvPEv'!I26="","",AVERAGE('RAW-TEvPEv'!I26,'RAW-TEvPEv'!Q26,'RAW-TEvPEv'!Y26,'RAW-TEvPEv'!AG26,'RAW-TEvPEv'!AO26,'RAW-TEvPEv'!AW26))</f>
        <v/>
      </c>
      <c r="J26" s="63" t="str">
        <f aca="false">IF('RAW-TEvPEv'!J26="","",AVERAGE('RAW-TEvPEv'!J26,'RAW-TEvPEv'!R26,'RAW-TEvPEv'!Z26,'RAW-TEvPEv'!AH26,'RAW-TEvPEv'!AP26,'RAW-TEvPEv'!AX26))</f>
        <v/>
      </c>
      <c r="K26" s="65"/>
    </row>
    <row r="27" customFormat="false" ht="15" hidden="false" customHeight="false" outlineLevel="0" collapsed="false">
      <c r="A27" s="63" t="n">
        <v>24</v>
      </c>
      <c r="B27" s="63" t="str">
        <f aca="false">IF(PLAYER!B27="","",PLAYER!B27)</f>
        <v/>
      </c>
      <c r="C27" s="63" t="str">
        <f aca="false">IF('RAW-TEvPEv'!C27="","",AVERAGE('RAW-TEvPEv'!C27,'RAW-TEvPEv'!K27,'RAW-TEvPEv'!S27,'RAW-TEvPEv'!AA27,'RAW-TEvPEv'!AI27,'RAW-TEvPEv'!AQ27))</f>
        <v/>
      </c>
      <c r="D27" s="63" t="str">
        <f aca="false">IF('RAW-TEvPEv'!D27="","",AVERAGE('RAW-TEvPEv'!D27,'RAW-TEvPEv'!L27,'RAW-TEvPEv'!T27,'RAW-TEvPEv'!AB27,'RAW-TEvPEv'!AJ27,'RAW-TEvPEv'!AR27))</f>
        <v/>
      </c>
      <c r="E27" s="63" t="str">
        <f aca="false">IF('RAW-TEvPEv'!E27="","",AVERAGE('RAW-TEvPEv'!E27,'RAW-TEvPEv'!M27,'RAW-TEvPEv'!U27,'RAW-TEvPEv'!AC27,'RAW-TEvPEv'!AK27,'RAW-TEvPEv'!AS27))</f>
        <v/>
      </c>
      <c r="F27" s="63" t="str">
        <f aca="false">IF('RAW-TEvPEv'!F27="","",AVERAGE('RAW-TEvPEv'!F27,'RAW-TEvPEv'!N27,'RAW-TEvPEv'!V27,'RAW-TEvPEv'!AD27,'RAW-TEvPEv'!AL27,'RAW-TEvPEv'!AT27))</f>
        <v/>
      </c>
      <c r="G27" s="63" t="str">
        <f aca="false">IF('RAW-TEvPEv'!G27="","",AVERAGE('RAW-TEvPEv'!G27,'RAW-TEvPEv'!O27,'RAW-TEvPEv'!W27,'RAW-TEvPEv'!AE27,'RAW-TEvPEv'!AM27,'RAW-TEvPEv'!AU27))</f>
        <v/>
      </c>
      <c r="H27" s="63" t="str">
        <f aca="false">IF('RAW-TEvPEv'!H27="","",AVERAGE('RAW-TEvPEv'!H27,'RAW-TEvPEv'!P27,'RAW-TEvPEv'!X27,'RAW-TEvPEv'!AF27,'RAW-TEvPEv'!AN27,'RAW-TEvPEv'!AV27))</f>
        <v/>
      </c>
      <c r="I27" s="63" t="str">
        <f aca="false">IF('RAW-TEvPEv'!I27="","",AVERAGE('RAW-TEvPEv'!I27,'RAW-TEvPEv'!Q27,'RAW-TEvPEv'!Y27,'RAW-TEvPEv'!AG27,'RAW-TEvPEv'!AO27,'RAW-TEvPEv'!AW27))</f>
        <v/>
      </c>
      <c r="J27" s="63" t="str">
        <f aca="false">IF('RAW-TEvPEv'!J27="","",AVERAGE('RAW-TEvPEv'!J27,'RAW-TEvPEv'!R27,'RAW-TEvPEv'!Z27,'RAW-TEvPEv'!AH27,'RAW-TEvPEv'!AP27,'RAW-TEvPEv'!AX27))</f>
        <v/>
      </c>
      <c r="K27" s="65"/>
    </row>
    <row r="28" customFormat="false" ht="15" hidden="false" customHeight="false" outlineLevel="0" collapsed="false">
      <c r="A28" s="63" t="n">
        <v>25</v>
      </c>
      <c r="B28" s="63" t="str">
        <f aca="false">IF(PLAYER!B28="","",PLAYER!B28)</f>
        <v/>
      </c>
      <c r="C28" s="63" t="str">
        <f aca="false">IF('RAW-TEvPEv'!C28="","",AVERAGE('RAW-TEvPEv'!C28,'RAW-TEvPEv'!K28,'RAW-TEvPEv'!S28,'RAW-TEvPEv'!AA28,'RAW-TEvPEv'!AI28,'RAW-TEvPEv'!AQ28))</f>
        <v/>
      </c>
      <c r="D28" s="63" t="str">
        <f aca="false">IF('RAW-TEvPEv'!D28="","",AVERAGE('RAW-TEvPEv'!D28,'RAW-TEvPEv'!L28,'RAW-TEvPEv'!T28,'RAW-TEvPEv'!AB28,'RAW-TEvPEv'!AJ28,'RAW-TEvPEv'!AR28))</f>
        <v/>
      </c>
      <c r="E28" s="63" t="str">
        <f aca="false">IF('RAW-TEvPEv'!E28="","",AVERAGE('RAW-TEvPEv'!E28,'RAW-TEvPEv'!M28,'RAW-TEvPEv'!U28,'RAW-TEvPEv'!AC28,'RAW-TEvPEv'!AK28,'RAW-TEvPEv'!AS28))</f>
        <v/>
      </c>
      <c r="F28" s="63" t="str">
        <f aca="false">IF('RAW-TEvPEv'!F28="","",AVERAGE('RAW-TEvPEv'!F28,'RAW-TEvPEv'!N28,'RAW-TEvPEv'!V28,'RAW-TEvPEv'!AD28,'RAW-TEvPEv'!AL28,'RAW-TEvPEv'!AT28))</f>
        <v/>
      </c>
      <c r="G28" s="63" t="str">
        <f aca="false">IF('RAW-TEvPEv'!G28="","",AVERAGE('RAW-TEvPEv'!G28,'RAW-TEvPEv'!O28,'RAW-TEvPEv'!W28,'RAW-TEvPEv'!AE28,'RAW-TEvPEv'!AM28,'RAW-TEvPEv'!AU28))</f>
        <v/>
      </c>
      <c r="H28" s="63" t="str">
        <f aca="false">IF('RAW-TEvPEv'!H28="","",AVERAGE('RAW-TEvPEv'!H28,'RAW-TEvPEv'!P28,'RAW-TEvPEv'!X28,'RAW-TEvPEv'!AF28,'RAW-TEvPEv'!AN28,'RAW-TEvPEv'!AV28))</f>
        <v/>
      </c>
      <c r="I28" s="63" t="str">
        <f aca="false">IF('RAW-TEvPEv'!I28="","",AVERAGE('RAW-TEvPEv'!I28,'RAW-TEvPEv'!Q28,'RAW-TEvPEv'!Y28,'RAW-TEvPEv'!AG28,'RAW-TEvPEv'!AO28,'RAW-TEvPEv'!AW28))</f>
        <v/>
      </c>
      <c r="J28" s="63" t="str">
        <f aca="false">IF('RAW-TEvPEv'!J28="","",AVERAGE('RAW-TEvPEv'!J28,'RAW-TEvPEv'!R28,'RAW-TEvPEv'!Z28,'RAW-TEvPEv'!AH28,'RAW-TEvPEv'!AP28,'RAW-TEvPEv'!AX28))</f>
        <v/>
      </c>
      <c r="K28" s="65"/>
    </row>
    <row r="29" customFormat="false" ht="15" hidden="false" customHeight="false" outlineLevel="0" collapsed="false">
      <c r="A29" s="63" t="n">
        <v>26</v>
      </c>
      <c r="B29" s="63" t="str">
        <f aca="false">IF(PLAYER!B29="","",PLAYER!B29)</f>
        <v/>
      </c>
      <c r="C29" s="63" t="str">
        <f aca="false">IF('RAW-TEvPEv'!C29="","",AVERAGE('RAW-TEvPEv'!C29,'RAW-TEvPEv'!K29,'RAW-TEvPEv'!S29,'RAW-TEvPEv'!AA29,'RAW-TEvPEv'!AI29,'RAW-TEvPEv'!AQ29))</f>
        <v/>
      </c>
      <c r="D29" s="63" t="str">
        <f aca="false">IF('RAW-TEvPEv'!D29="","",AVERAGE('RAW-TEvPEv'!D29,'RAW-TEvPEv'!L29,'RAW-TEvPEv'!T29,'RAW-TEvPEv'!AB29,'RAW-TEvPEv'!AJ29,'RAW-TEvPEv'!AR29))</f>
        <v/>
      </c>
      <c r="E29" s="63" t="str">
        <f aca="false">IF('RAW-TEvPEv'!E29="","",AVERAGE('RAW-TEvPEv'!E29,'RAW-TEvPEv'!M29,'RAW-TEvPEv'!U29,'RAW-TEvPEv'!AC29,'RAW-TEvPEv'!AK29,'RAW-TEvPEv'!AS29))</f>
        <v/>
      </c>
      <c r="F29" s="63" t="str">
        <f aca="false">IF('RAW-TEvPEv'!F29="","",AVERAGE('RAW-TEvPEv'!F29,'RAW-TEvPEv'!N29,'RAW-TEvPEv'!V29,'RAW-TEvPEv'!AD29,'RAW-TEvPEv'!AL29,'RAW-TEvPEv'!AT29))</f>
        <v/>
      </c>
      <c r="G29" s="63" t="str">
        <f aca="false">IF('RAW-TEvPEv'!G29="","",AVERAGE('RAW-TEvPEv'!G29,'RAW-TEvPEv'!O29,'RAW-TEvPEv'!W29,'RAW-TEvPEv'!AE29,'RAW-TEvPEv'!AM29,'RAW-TEvPEv'!AU29))</f>
        <v/>
      </c>
      <c r="H29" s="63" t="str">
        <f aca="false">IF('RAW-TEvPEv'!H29="","",AVERAGE('RAW-TEvPEv'!H29,'RAW-TEvPEv'!P29,'RAW-TEvPEv'!X29,'RAW-TEvPEv'!AF29,'RAW-TEvPEv'!AN29,'RAW-TEvPEv'!AV29))</f>
        <v/>
      </c>
      <c r="I29" s="63" t="str">
        <f aca="false">IF('RAW-TEvPEv'!I29="","",AVERAGE('RAW-TEvPEv'!I29,'RAW-TEvPEv'!Q29,'RAW-TEvPEv'!Y29,'RAW-TEvPEv'!AG29,'RAW-TEvPEv'!AO29,'RAW-TEvPEv'!AW29))</f>
        <v/>
      </c>
      <c r="J29" s="63" t="str">
        <f aca="false">IF('RAW-TEvPEv'!J29="","",AVERAGE('RAW-TEvPEv'!J29,'RAW-TEvPEv'!R29,'RAW-TEvPEv'!Z29,'RAW-TEvPEv'!AH29,'RAW-TEvPEv'!AP29,'RAW-TEvPEv'!AX29))</f>
        <v/>
      </c>
      <c r="K29" s="65"/>
    </row>
    <row r="30" customFormat="false" ht="15" hidden="false" customHeight="false" outlineLevel="0" collapsed="false">
      <c r="A30" s="63" t="n">
        <v>27</v>
      </c>
      <c r="B30" s="63" t="str">
        <f aca="false">IF(PLAYER!B30="","",PLAYER!B30)</f>
        <v/>
      </c>
      <c r="C30" s="63" t="str">
        <f aca="false">IF('RAW-TEvPEv'!C30="","",AVERAGE('RAW-TEvPEv'!C30,'RAW-TEvPEv'!K30,'RAW-TEvPEv'!S30,'RAW-TEvPEv'!AA30,'RAW-TEvPEv'!AI30,'RAW-TEvPEv'!AQ30))</f>
        <v/>
      </c>
      <c r="D30" s="63" t="str">
        <f aca="false">IF('RAW-TEvPEv'!D30="","",AVERAGE('RAW-TEvPEv'!D30,'RAW-TEvPEv'!L30,'RAW-TEvPEv'!T30,'RAW-TEvPEv'!AB30,'RAW-TEvPEv'!AJ30,'RAW-TEvPEv'!AR30))</f>
        <v/>
      </c>
      <c r="E30" s="63" t="str">
        <f aca="false">IF('RAW-TEvPEv'!E30="","",AVERAGE('RAW-TEvPEv'!E30,'RAW-TEvPEv'!M30,'RAW-TEvPEv'!U30,'RAW-TEvPEv'!AC30,'RAW-TEvPEv'!AK30,'RAW-TEvPEv'!AS30))</f>
        <v/>
      </c>
      <c r="F30" s="63" t="str">
        <f aca="false">IF('RAW-TEvPEv'!F30="","",AVERAGE('RAW-TEvPEv'!F30,'RAW-TEvPEv'!N30,'RAW-TEvPEv'!V30,'RAW-TEvPEv'!AD30,'RAW-TEvPEv'!AL30,'RAW-TEvPEv'!AT30))</f>
        <v/>
      </c>
      <c r="G30" s="63" t="str">
        <f aca="false">IF('RAW-TEvPEv'!G30="","",AVERAGE('RAW-TEvPEv'!G30,'RAW-TEvPEv'!O30,'RAW-TEvPEv'!W30,'RAW-TEvPEv'!AE30,'RAW-TEvPEv'!AM30,'RAW-TEvPEv'!AU30))</f>
        <v/>
      </c>
      <c r="H30" s="63" t="str">
        <f aca="false">IF('RAW-TEvPEv'!H30="","",AVERAGE('RAW-TEvPEv'!H30,'RAW-TEvPEv'!P30,'RAW-TEvPEv'!X30,'RAW-TEvPEv'!AF30,'RAW-TEvPEv'!AN30,'RAW-TEvPEv'!AV30))</f>
        <v/>
      </c>
      <c r="I30" s="63" t="str">
        <f aca="false">IF('RAW-TEvPEv'!I30="","",AVERAGE('RAW-TEvPEv'!I30,'RAW-TEvPEv'!Q30,'RAW-TEvPEv'!Y30,'RAW-TEvPEv'!AG30,'RAW-TEvPEv'!AO30,'RAW-TEvPEv'!AW30))</f>
        <v/>
      </c>
      <c r="J30" s="63" t="str">
        <f aca="false">IF('RAW-TEvPEv'!J30="","",AVERAGE('RAW-TEvPEv'!J30,'RAW-TEvPEv'!R30,'RAW-TEvPEv'!Z30,'RAW-TEvPEv'!AH30,'RAW-TEvPEv'!AP30,'RAW-TEvPEv'!AX30))</f>
        <v/>
      </c>
      <c r="K30" s="65"/>
    </row>
    <row r="31" customFormat="false" ht="15" hidden="false" customHeight="false" outlineLevel="0" collapsed="false">
      <c r="A31" s="63" t="n">
        <v>28</v>
      </c>
      <c r="B31" s="63" t="str">
        <f aca="false">IF(PLAYER!B31="","",PLAYER!B31)</f>
        <v/>
      </c>
      <c r="C31" s="63" t="str">
        <f aca="false">IF('RAW-TEvPEv'!C31="","",AVERAGE('RAW-TEvPEv'!C31,'RAW-TEvPEv'!K31,'RAW-TEvPEv'!S31,'RAW-TEvPEv'!AA31,'RAW-TEvPEv'!AI31,'RAW-TEvPEv'!AQ31))</f>
        <v/>
      </c>
      <c r="D31" s="63" t="str">
        <f aca="false">IF('RAW-TEvPEv'!D31="","",AVERAGE('RAW-TEvPEv'!D31,'RAW-TEvPEv'!L31,'RAW-TEvPEv'!T31,'RAW-TEvPEv'!AB31,'RAW-TEvPEv'!AJ31,'RAW-TEvPEv'!AR31))</f>
        <v/>
      </c>
      <c r="E31" s="63" t="str">
        <f aca="false">IF('RAW-TEvPEv'!E31="","",AVERAGE('RAW-TEvPEv'!E31,'RAW-TEvPEv'!M31,'RAW-TEvPEv'!U31,'RAW-TEvPEv'!AC31,'RAW-TEvPEv'!AK31,'RAW-TEvPEv'!AS31))</f>
        <v/>
      </c>
      <c r="F31" s="63" t="str">
        <f aca="false">IF('RAW-TEvPEv'!F31="","",AVERAGE('RAW-TEvPEv'!F31,'RAW-TEvPEv'!N31,'RAW-TEvPEv'!V31,'RAW-TEvPEv'!AD31,'RAW-TEvPEv'!AL31,'RAW-TEvPEv'!AT31))</f>
        <v/>
      </c>
      <c r="G31" s="63" t="str">
        <f aca="false">IF('RAW-TEvPEv'!G31="","",AVERAGE('RAW-TEvPEv'!G31,'RAW-TEvPEv'!O31,'RAW-TEvPEv'!W31,'RAW-TEvPEv'!AE31,'RAW-TEvPEv'!AM31,'RAW-TEvPEv'!AU31))</f>
        <v/>
      </c>
      <c r="H31" s="63" t="str">
        <f aca="false">IF('RAW-TEvPEv'!H31="","",AVERAGE('RAW-TEvPEv'!H31,'RAW-TEvPEv'!P31,'RAW-TEvPEv'!X31,'RAW-TEvPEv'!AF31,'RAW-TEvPEv'!AN31,'RAW-TEvPEv'!AV31))</f>
        <v/>
      </c>
      <c r="I31" s="63" t="str">
        <f aca="false">IF('RAW-TEvPEv'!I31="","",AVERAGE('RAW-TEvPEv'!I31,'RAW-TEvPEv'!Q31,'RAW-TEvPEv'!Y31,'RAW-TEvPEv'!AG31,'RAW-TEvPEv'!AO31,'RAW-TEvPEv'!AW31))</f>
        <v/>
      </c>
      <c r="J31" s="63" t="str">
        <f aca="false">IF('RAW-TEvPEv'!J31="","",AVERAGE('RAW-TEvPEv'!J31,'RAW-TEvPEv'!R31,'RAW-TEvPEv'!Z31,'RAW-TEvPEv'!AH31,'RAW-TEvPEv'!AP31,'RAW-TEvPEv'!AX31))</f>
        <v/>
      </c>
      <c r="K31" s="65"/>
    </row>
    <row r="32" customFormat="false" ht="15" hidden="false" customHeight="false" outlineLevel="0" collapsed="false">
      <c r="A32" s="63" t="n">
        <v>29</v>
      </c>
      <c r="B32" s="63" t="str">
        <f aca="false">IF(PLAYER!B32="","",PLAYER!B32)</f>
        <v/>
      </c>
      <c r="C32" s="63" t="str">
        <f aca="false">IF('RAW-TEvPEv'!C32="","",AVERAGE('RAW-TEvPEv'!C32,'RAW-TEvPEv'!K32,'RAW-TEvPEv'!S32,'RAW-TEvPEv'!AA32,'RAW-TEvPEv'!AI32,'RAW-TEvPEv'!AQ32))</f>
        <v/>
      </c>
      <c r="D32" s="63" t="str">
        <f aca="false">IF('RAW-TEvPEv'!D32="","",AVERAGE('RAW-TEvPEv'!D32,'RAW-TEvPEv'!L32,'RAW-TEvPEv'!T32,'RAW-TEvPEv'!AB32,'RAW-TEvPEv'!AJ32,'RAW-TEvPEv'!AR32))</f>
        <v/>
      </c>
      <c r="E32" s="63" t="str">
        <f aca="false">IF('RAW-TEvPEv'!E32="","",AVERAGE('RAW-TEvPEv'!E32,'RAW-TEvPEv'!M32,'RAW-TEvPEv'!U32,'RAW-TEvPEv'!AC32,'RAW-TEvPEv'!AK32,'RAW-TEvPEv'!AS32))</f>
        <v/>
      </c>
      <c r="F32" s="63" t="str">
        <f aca="false">IF('RAW-TEvPEv'!F32="","",AVERAGE('RAW-TEvPEv'!F32,'RAW-TEvPEv'!N32,'RAW-TEvPEv'!V32,'RAW-TEvPEv'!AD32,'RAW-TEvPEv'!AL32,'RAW-TEvPEv'!AT32))</f>
        <v/>
      </c>
      <c r="G32" s="63" t="str">
        <f aca="false">IF('RAW-TEvPEv'!G32="","",AVERAGE('RAW-TEvPEv'!G32,'RAW-TEvPEv'!O32,'RAW-TEvPEv'!W32,'RAW-TEvPEv'!AE32,'RAW-TEvPEv'!AM32,'RAW-TEvPEv'!AU32))</f>
        <v/>
      </c>
      <c r="H32" s="63" t="str">
        <f aca="false">IF('RAW-TEvPEv'!H32="","",AVERAGE('RAW-TEvPEv'!H32,'RAW-TEvPEv'!P32,'RAW-TEvPEv'!X32,'RAW-TEvPEv'!AF32,'RAW-TEvPEv'!AN32,'RAW-TEvPEv'!AV32))</f>
        <v/>
      </c>
      <c r="I32" s="63" t="str">
        <f aca="false">IF('RAW-TEvPEv'!I32="","",AVERAGE('RAW-TEvPEv'!I32,'RAW-TEvPEv'!Q32,'RAW-TEvPEv'!Y32,'RAW-TEvPEv'!AG32,'RAW-TEvPEv'!AO32,'RAW-TEvPEv'!AW32))</f>
        <v/>
      </c>
      <c r="J32" s="63" t="str">
        <f aca="false">IF('RAW-TEvPEv'!J32="","",AVERAGE('RAW-TEvPEv'!J32,'RAW-TEvPEv'!R32,'RAW-TEvPEv'!Z32,'RAW-TEvPEv'!AH32,'RAW-TEvPEv'!AP32,'RAW-TEvPEv'!AX32))</f>
        <v/>
      </c>
      <c r="K32" s="65"/>
    </row>
    <row r="33" customFormat="false" ht="15" hidden="false" customHeight="false" outlineLevel="0" collapsed="false">
      <c r="A33" s="63" t="n">
        <v>30</v>
      </c>
      <c r="B33" s="63" t="str">
        <f aca="false">IF(PLAYER!B33="","",PLAYER!B33)</f>
        <v/>
      </c>
      <c r="C33" s="63" t="str">
        <f aca="false">IF('RAW-TEvPEv'!C33="","",AVERAGE('RAW-TEvPEv'!C33,'RAW-TEvPEv'!K33,'RAW-TEvPEv'!S33,'RAW-TEvPEv'!AA33,'RAW-TEvPEv'!AI33,'RAW-TEvPEv'!AQ33))</f>
        <v/>
      </c>
      <c r="D33" s="63" t="str">
        <f aca="false">IF('RAW-TEvPEv'!D33="","",AVERAGE('RAW-TEvPEv'!D33,'RAW-TEvPEv'!L33,'RAW-TEvPEv'!T33,'RAW-TEvPEv'!AB33,'RAW-TEvPEv'!AJ33,'RAW-TEvPEv'!AR33))</f>
        <v/>
      </c>
      <c r="E33" s="63" t="str">
        <f aca="false">IF('RAW-TEvPEv'!E33="","",AVERAGE('RAW-TEvPEv'!E33,'RAW-TEvPEv'!M33,'RAW-TEvPEv'!U33,'RAW-TEvPEv'!AC33,'RAW-TEvPEv'!AK33,'RAW-TEvPEv'!AS33))</f>
        <v/>
      </c>
      <c r="F33" s="63" t="str">
        <f aca="false">IF('RAW-TEvPEv'!F33="","",AVERAGE('RAW-TEvPEv'!F33,'RAW-TEvPEv'!N33,'RAW-TEvPEv'!V33,'RAW-TEvPEv'!AD33,'RAW-TEvPEv'!AL33,'RAW-TEvPEv'!AT33))</f>
        <v/>
      </c>
      <c r="G33" s="63" t="str">
        <f aca="false">IF('RAW-TEvPEv'!G33="","",AVERAGE('RAW-TEvPEv'!G33,'RAW-TEvPEv'!O33,'RAW-TEvPEv'!W33,'RAW-TEvPEv'!AE33,'RAW-TEvPEv'!AM33,'RAW-TEvPEv'!AU33))</f>
        <v/>
      </c>
      <c r="H33" s="63" t="str">
        <f aca="false">IF('RAW-TEvPEv'!H33="","",AVERAGE('RAW-TEvPEv'!H33,'RAW-TEvPEv'!P33,'RAW-TEvPEv'!X33,'RAW-TEvPEv'!AF33,'RAW-TEvPEv'!AN33,'RAW-TEvPEv'!AV33))</f>
        <v/>
      </c>
      <c r="I33" s="63" t="str">
        <f aca="false">IF('RAW-TEvPEv'!I33="","",AVERAGE('RAW-TEvPEv'!I33,'RAW-TEvPEv'!Q33,'RAW-TEvPEv'!Y33,'RAW-TEvPEv'!AG33,'RAW-TEvPEv'!AO33,'RAW-TEvPEv'!AW33))</f>
        <v/>
      </c>
      <c r="J33" s="63" t="str">
        <f aca="false">IF('RAW-TEvPEv'!J33="","",AVERAGE('RAW-TEvPEv'!J33,'RAW-TEvPEv'!R33,'RAW-TEvPEv'!Z33,'RAW-TEvPEv'!AH33,'RAW-TEvPEv'!AP33,'RAW-TEvPEv'!AX33))</f>
        <v/>
      </c>
      <c r="K33" s="65"/>
    </row>
    <row r="34" customFormat="false" ht="15" hidden="false" customHeight="false" outlineLevel="0" collapsed="false">
      <c r="A34" s="63" t="n">
        <v>31</v>
      </c>
      <c r="B34" s="63" t="str">
        <f aca="false">IF(PLAYER!B34="","",PLAYER!B34)</f>
        <v/>
      </c>
      <c r="C34" s="63" t="str">
        <f aca="false">IF('RAW-TEvPEv'!C34="","",AVERAGE('RAW-TEvPEv'!C34,'RAW-TEvPEv'!K34,'RAW-TEvPEv'!S34,'RAW-TEvPEv'!AA34,'RAW-TEvPEv'!AI34,'RAW-TEvPEv'!AQ34))</f>
        <v/>
      </c>
      <c r="D34" s="63" t="str">
        <f aca="false">IF('RAW-TEvPEv'!D34="","",AVERAGE('RAW-TEvPEv'!D34,'RAW-TEvPEv'!L34,'RAW-TEvPEv'!T34,'RAW-TEvPEv'!AB34,'RAW-TEvPEv'!AJ34,'RAW-TEvPEv'!AR34))</f>
        <v/>
      </c>
      <c r="E34" s="63" t="str">
        <f aca="false">IF('RAW-TEvPEv'!E34="","",AVERAGE('RAW-TEvPEv'!E34,'RAW-TEvPEv'!M34,'RAW-TEvPEv'!U34,'RAW-TEvPEv'!AC34,'RAW-TEvPEv'!AK34,'RAW-TEvPEv'!AS34))</f>
        <v/>
      </c>
      <c r="F34" s="63" t="str">
        <f aca="false">IF('RAW-TEvPEv'!F34="","",AVERAGE('RAW-TEvPEv'!F34,'RAW-TEvPEv'!N34,'RAW-TEvPEv'!V34,'RAW-TEvPEv'!AD34,'RAW-TEvPEv'!AL34,'RAW-TEvPEv'!AT34))</f>
        <v/>
      </c>
      <c r="G34" s="63" t="str">
        <f aca="false">IF('RAW-TEvPEv'!G34="","",AVERAGE('RAW-TEvPEv'!G34,'RAW-TEvPEv'!O34,'RAW-TEvPEv'!W34,'RAW-TEvPEv'!AE34,'RAW-TEvPEv'!AM34,'RAW-TEvPEv'!AU34))</f>
        <v/>
      </c>
      <c r="H34" s="63" t="str">
        <f aca="false">IF('RAW-TEvPEv'!H34="","",AVERAGE('RAW-TEvPEv'!H34,'RAW-TEvPEv'!P34,'RAW-TEvPEv'!X34,'RAW-TEvPEv'!AF34,'RAW-TEvPEv'!AN34,'RAW-TEvPEv'!AV34))</f>
        <v/>
      </c>
      <c r="I34" s="63" t="str">
        <f aca="false">IF('RAW-TEvPEv'!I34="","",AVERAGE('RAW-TEvPEv'!I34,'RAW-TEvPEv'!Q34,'RAW-TEvPEv'!Y34,'RAW-TEvPEv'!AG34,'RAW-TEvPEv'!AO34,'RAW-TEvPEv'!AW34))</f>
        <v/>
      </c>
      <c r="J34" s="63" t="str">
        <f aca="false">IF('RAW-TEvPEv'!J34="","",AVERAGE('RAW-TEvPEv'!J34,'RAW-TEvPEv'!R34,'RAW-TEvPEv'!Z34,'RAW-TEvPEv'!AH34,'RAW-TEvPEv'!AP34,'RAW-TEvPEv'!AX34))</f>
        <v/>
      </c>
      <c r="K34" s="65"/>
    </row>
    <row r="35" customFormat="false" ht="15" hidden="false" customHeight="false" outlineLevel="0" collapsed="false">
      <c r="A35" s="63" t="n">
        <v>32</v>
      </c>
      <c r="B35" s="63" t="str">
        <f aca="false">IF(PLAYER!B35="","",PLAYER!B35)</f>
        <v/>
      </c>
      <c r="C35" s="63" t="str">
        <f aca="false">IF('RAW-TEvPEv'!C35="","",AVERAGE('RAW-TEvPEv'!C35,'RAW-TEvPEv'!K35,'RAW-TEvPEv'!S35,'RAW-TEvPEv'!AA35,'RAW-TEvPEv'!AI35,'RAW-TEvPEv'!AQ35))</f>
        <v/>
      </c>
      <c r="D35" s="63" t="str">
        <f aca="false">IF('RAW-TEvPEv'!D35="","",AVERAGE('RAW-TEvPEv'!D35,'RAW-TEvPEv'!L35,'RAW-TEvPEv'!T35,'RAW-TEvPEv'!AB35,'RAW-TEvPEv'!AJ35,'RAW-TEvPEv'!AR35))</f>
        <v/>
      </c>
      <c r="E35" s="63" t="str">
        <f aca="false">IF('RAW-TEvPEv'!E35="","",AVERAGE('RAW-TEvPEv'!E35,'RAW-TEvPEv'!M35,'RAW-TEvPEv'!U35,'RAW-TEvPEv'!AC35,'RAW-TEvPEv'!AK35,'RAW-TEvPEv'!AS35))</f>
        <v/>
      </c>
      <c r="F35" s="63" t="str">
        <f aca="false">IF('RAW-TEvPEv'!F35="","",AVERAGE('RAW-TEvPEv'!F35,'RAW-TEvPEv'!N35,'RAW-TEvPEv'!V35,'RAW-TEvPEv'!AD35,'RAW-TEvPEv'!AL35,'RAW-TEvPEv'!AT35))</f>
        <v/>
      </c>
      <c r="G35" s="63" t="str">
        <f aca="false">IF('RAW-TEvPEv'!G35="","",AVERAGE('RAW-TEvPEv'!G35,'RAW-TEvPEv'!O35,'RAW-TEvPEv'!W35,'RAW-TEvPEv'!AE35,'RAW-TEvPEv'!AM35,'RAW-TEvPEv'!AU35))</f>
        <v/>
      </c>
      <c r="H35" s="63" t="str">
        <f aca="false">IF('RAW-TEvPEv'!H35="","",AVERAGE('RAW-TEvPEv'!H35,'RAW-TEvPEv'!P35,'RAW-TEvPEv'!X35,'RAW-TEvPEv'!AF35,'RAW-TEvPEv'!AN35,'RAW-TEvPEv'!AV35))</f>
        <v/>
      </c>
      <c r="I35" s="63" t="str">
        <f aca="false">IF('RAW-TEvPEv'!I35="","",AVERAGE('RAW-TEvPEv'!I35,'RAW-TEvPEv'!Q35,'RAW-TEvPEv'!Y35,'RAW-TEvPEv'!AG35,'RAW-TEvPEv'!AO35,'RAW-TEvPEv'!AW35))</f>
        <v/>
      </c>
      <c r="J35" s="63" t="str">
        <f aca="false">IF('RAW-TEvPEv'!J35="","",AVERAGE('RAW-TEvPEv'!J35,'RAW-TEvPEv'!R35,'RAW-TEvPEv'!Z35,'RAW-TEvPEv'!AH35,'RAW-TEvPEv'!AP35,'RAW-TEvPEv'!AX35))</f>
        <v/>
      </c>
      <c r="K35" s="65"/>
    </row>
    <row r="36" customFormat="false" ht="15" hidden="false" customHeight="false" outlineLevel="0" collapsed="false">
      <c r="A36" s="63" t="n">
        <v>33</v>
      </c>
      <c r="B36" s="63" t="str">
        <f aca="false">IF(PLAYER!B36="","",PLAYER!B36)</f>
        <v/>
      </c>
      <c r="C36" s="63" t="str">
        <f aca="false">IF('RAW-TEvPEv'!C36="","",AVERAGE('RAW-TEvPEv'!C36,'RAW-TEvPEv'!K36,'RAW-TEvPEv'!S36,'RAW-TEvPEv'!AA36,'RAW-TEvPEv'!AI36,'RAW-TEvPEv'!AQ36))</f>
        <v/>
      </c>
      <c r="D36" s="63" t="str">
        <f aca="false">IF('RAW-TEvPEv'!D36="","",AVERAGE('RAW-TEvPEv'!D36,'RAW-TEvPEv'!L36,'RAW-TEvPEv'!T36,'RAW-TEvPEv'!AB36,'RAW-TEvPEv'!AJ36,'RAW-TEvPEv'!AR36))</f>
        <v/>
      </c>
      <c r="E36" s="63" t="str">
        <f aca="false">IF('RAW-TEvPEv'!E36="","",AVERAGE('RAW-TEvPEv'!E36,'RAW-TEvPEv'!M36,'RAW-TEvPEv'!U36,'RAW-TEvPEv'!AC36,'RAW-TEvPEv'!AK36,'RAW-TEvPEv'!AS36))</f>
        <v/>
      </c>
      <c r="F36" s="63" t="str">
        <f aca="false">IF('RAW-TEvPEv'!F36="","",AVERAGE('RAW-TEvPEv'!F36,'RAW-TEvPEv'!N36,'RAW-TEvPEv'!V36,'RAW-TEvPEv'!AD36,'RAW-TEvPEv'!AL36,'RAW-TEvPEv'!AT36))</f>
        <v/>
      </c>
      <c r="G36" s="63" t="str">
        <f aca="false">IF('RAW-TEvPEv'!G36="","",AVERAGE('RAW-TEvPEv'!G36,'RAW-TEvPEv'!O36,'RAW-TEvPEv'!W36,'RAW-TEvPEv'!AE36,'RAW-TEvPEv'!AM36,'RAW-TEvPEv'!AU36))</f>
        <v/>
      </c>
      <c r="H36" s="63" t="str">
        <f aca="false">IF('RAW-TEvPEv'!H36="","",AVERAGE('RAW-TEvPEv'!H36,'RAW-TEvPEv'!P36,'RAW-TEvPEv'!X36,'RAW-TEvPEv'!AF36,'RAW-TEvPEv'!AN36,'RAW-TEvPEv'!AV36))</f>
        <v/>
      </c>
      <c r="I36" s="63" t="str">
        <f aca="false">IF('RAW-TEvPEv'!I36="","",AVERAGE('RAW-TEvPEv'!I36,'RAW-TEvPEv'!Q36,'RAW-TEvPEv'!Y36,'RAW-TEvPEv'!AG36,'RAW-TEvPEv'!AO36,'RAW-TEvPEv'!AW36))</f>
        <v/>
      </c>
      <c r="J36" s="63" t="str">
        <f aca="false">IF('RAW-TEvPEv'!J36="","",AVERAGE('RAW-TEvPEv'!J36,'RAW-TEvPEv'!R36,'RAW-TEvPEv'!Z36,'RAW-TEvPEv'!AH36,'RAW-TEvPEv'!AP36,'RAW-TEvPEv'!AX36))</f>
        <v/>
      </c>
      <c r="K36" s="65"/>
    </row>
    <row r="37" customFormat="false" ht="15" hidden="false" customHeight="false" outlineLevel="0" collapsed="false">
      <c r="A37" s="63" t="n">
        <v>34</v>
      </c>
      <c r="B37" s="63" t="str">
        <f aca="false">IF(PLAYER!B37="","",PLAYER!B37)</f>
        <v/>
      </c>
      <c r="C37" s="63" t="str">
        <f aca="false">IF('RAW-TEvPEv'!C37="","",AVERAGE('RAW-TEvPEv'!C37,'RAW-TEvPEv'!K37,'RAW-TEvPEv'!S37,'RAW-TEvPEv'!AA37,'RAW-TEvPEv'!AI37,'RAW-TEvPEv'!AQ37))</f>
        <v/>
      </c>
      <c r="D37" s="63" t="str">
        <f aca="false">IF('RAW-TEvPEv'!D37="","",AVERAGE('RAW-TEvPEv'!D37,'RAW-TEvPEv'!L37,'RAW-TEvPEv'!T37,'RAW-TEvPEv'!AB37,'RAW-TEvPEv'!AJ37,'RAW-TEvPEv'!AR37))</f>
        <v/>
      </c>
      <c r="E37" s="63" t="str">
        <f aca="false">IF('RAW-TEvPEv'!E37="","",AVERAGE('RAW-TEvPEv'!E37,'RAW-TEvPEv'!M37,'RAW-TEvPEv'!U37,'RAW-TEvPEv'!AC37,'RAW-TEvPEv'!AK37,'RAW-TEvPEv'!AS37))</f>
        <v/>
      </c>
      <c r="F37" s="63" t="str">
        <f aca="false">IF('RAW-TEvPEv'!F37="","",AVERAGE('RAW-TEvPEv'!F37,'RAW-TEvPEv'!N37,'RAW-TEvPEv'!V37,'RAW-TEvPEv'!AD37,'RAW-TEvPEv'!AL37,'RAW-TEvPEv'!AT37))</f>
        <v/>
      </c>
      <c r="G37" s="63" t="str">
        <f aca="false">IF('RAW-TEvPEv'!G37="","",AVERAGE('RAW-TEvPEv'!G37,'RAW-TEvPEv'!O37,'RAW-TEvPEv'!W37,'RAW-TEvPEv'!AE37,'RAW-TEvPEv'!AM37,'RAW-TEvPEv'!AU37))</f>
        <v/>
      </c>
      <c r="H37" s="63" t="str">
        <f aca="false">IF('RAW-TEvPEv'!H37="","",AVERAGE('RAW-TEvPEv'!H37,'RAW-TEvPEv'!P37,'RAW-TEvPEv'!X37,'RAW-TEvPEv'!AF37,'RAW-TEvPEv'!AN37,'RAW-TEvPEv'!AV37))</f>
        <v/>
      </c>
      <c r="I37" s="63" t="str">
        <f aca="false">IF('RAW-TEvPEv'!I37="","",AVERAGE('RAW-TEvPEv'!I37,'RAW-TEvPEv'!Q37,'RAW-TEvPEv'!Y37,'RAW-TEvPEv'!AG37,'RAW-TEvPEv'!AO37,'RAW-TEvPEv'!AW37))</f>
        <v/>
      </c>
      <c r="J37" s="63" t="str">
        <f aca="false">IF('RAW-TEvPEv'!J37="","",AVERAGE('RAW-TEvPEv'!J37,'RAW-TEvPEv'!R37,'RAW-TEvPEv'!Z37,'RAW-TEvPEv'!AH37,'RAW-TEvPEv'!AP37,'RAW-TEvPEv'!AX37))</f>
        <v/>
      </c>
      <c r="K37" s="65"/>
    </row>
    <row r="38" customFormat="false" ht="15" hidden="false" customHeight="false" outlineLevel="0" collapsed="false">
      <c r="A38" s="63" t="n">
        <v>35</v>
      </c>
      <c r="B38" s="63" t="str">
        <f aca="false">IF(PLAYER!B38="","",PLAYER!B38)</f>
        <v/>
      </c>
      <c r="C38" s="63" t="str">
        <f aca="false">IF('RAW-TEvPEv'!C38="","",AVERAGE('RAW-TEvPEv'!C38,'RAW-TEvPEv'!K38,'RAW-TEvPEv'!S38,'RAW-TEvPEv'!AA38,'RAW-TEvPEv'!AI38,'RAW-TEvPEv'!AQ38))</f>
        <v/>
      </c>
      <c r="D38" s="63" t="str">
        <f aca="false">IF('RAW-TEvPEv'!D38="","",AVERAGE('RAW-TEvPEv'!D38,'RAW-TEvPEv'!L38,'RAW-TEvPEv'!T38,'RAW-TEvPEv'!AB38,'RAW-TEvPEv'!AJ38,'RAW-TEvPEv'!AR38))</f>
        <v/>
      </c>
      <c r="E38" s="63" t="str">
        <f aca="false">IF('RAW-TEvPEv'!E38="","",AVERAGE('RAW-TEvPEv'!E38,'RAW-TEvPEv'!M38,'RAW-TEvPEv'!U38,'RAW-TEvPEv'!AC38,'RAW-TEvPEv'!AK38,'RAW-TEvPEv'!AS38))</f>
        <v/>
      </c>
      <c r="F38" s="63" t="str">
        <f aca="false">IF('RAW-TEvPEv'!F38="","",AVERAGE('RAW-TEvPEv'!F38,'RAW-TEvPEv'!N38,'RAW-TEvPEv'!V38,'RAW-TEvPEv'!AD38,'RAW-TEvPEv'!AL38,'RAW-TEvPEv'!AT38))</f>
        <v/>
      </c>
      <c r="G38" s="63" t="str">
        <f aca="false">IF('RAW-TEvPEv'!G38="","",AVERAGE('RAW-TEvPEv'!G38,'RAW-TEvPEv'!O38,'RAW-TEvPEv'!W38,'RAW-TEvPEv'!AE38,'RAW-TEvPEv'!AM38,'RAW-TEvPEv'!AU38))</f>
        <v/>
      </c>
      <c r="H38" s="63" t="str">
        <f aca="false">IF('RAW-TEvPEv'!H38="","",AVERAGE('RAW-TEvPEv'!H38,'RAW-TEvPEv'!P38,'RAW-TEvPEv'!X38,'RAW-TEvPEv'!AF38,'RAW-TEvPEv'!AN38,'RAW-TEvPEv'!AV38))</f>
        <v/>
      </c>
      <c r="I38" s="63" t="str">
        <f aca="false">IF('RAW-TEvPEv'!I38="","",AVERAGE('RAW-TEvPEv'!I38,'RAW-TEvPEv'!Q38,'RAW-TEvPEv'!Y38,'RAW-TEvPEv'!AG38,'RAW-TEvPEv'!AO38,'RAW-TEvPEv'!AW38))</f>
        <v/>
      </c>
      <c r="J38" s="63" t="str">
        <f aca="false">IF('RAW-TEvPEv'!J38="","",AVERAGE('RAW-TEvPEv'!J38,'RAW-TEvPEv'!R38,'RAW-TEvPEv'!Z38,'RAW-TEvPEv'!AH38,'RAW-TEvPEv'!AP38,'RAW-TEvPEv'!AX38))</f>
        <v/>
      </c>
      <c r="K38" s="65"/>
    </row>
    <row r="39" customFormat="false" ht="15" hidden="false" customHeight="false" outlineLevel="0" collapsed="false">
      <c r="A39" s="63" t="n">
        <v>36</v>
      </c>
      <c r="B39" s="63" t="str">
        <f aca="false">IF(PLAYER!B39="","",PLAYER!B39)</f>
        <v/>
      </c>
      <c r="C39" s="63" t="str">
        <f aca="false">IF('RAW-TEvPEv'!C39="","",AVERAGE('RAW-TEvPEv'!C39,'RAW-TEvPEv'!K39,'RAW-TEvPEv'!S39,'RAW-TEvPEv'!AA39,'RAW-TEvPEv'!AI39,'RAW-TEvPEv'!AQ39))</f>
        <v/>
      </c>
      <c r="D39" s="63" t="str">
        <f aca="false">IF('RAW-TEvPEv'!D39="","",AVERAGE('RAW-TEvPEv'!D39,'RAW-TEvPEv'!L39,'RAW-TEvPEv'!T39,'RAW-TEvPEv'!AB39,'RAW-TEvPEv'!AJ39,'RAW-TEvPEv'!AR39))</f>
        <v/>
      </c>
      <c r="E39" s="63" t="str">
        <f aca="false">IF('RAW-TEvPEv'!E39="","",AVERAGE('RAW-TEvPEv'!E39,'RAW-TEvPEv'!M39,'RAW-TEvPEv'!U39,'RAW-TEvPEv'!AC39,'RAW-TEvPEv'!AK39,'RAW-TEvPEv'!AS39))</f>
        <v/>
      </c>
      <c r="F39" s="63" t="str">
        <f aca="false">IF('RAW-TEvPEv'!F39="","",AVERAGE('RAW-TEvPEv'!F39,'RAW-TEvPEv'!N39,'RAW-TEvPEv'!V39,'RAW-TEvPEv'!AD39,'RAW-TEvPEv'!AL39,'RAW-TEvPEv'!AT39))</f>
        <v/>
      </c>
      <c r="G39" s="63" t="str">
        <f aca="false">IF('RAW-TEvPEv'!G39="","",AVERAGE('RAW-TEvPEv'!G39,'RAW-TEvPEv'!O39,'RAW-TEvPEv'!W39,'RAW-TEvPEv'!AE39,'RAW-TEvPEv'!AM39,'RAW-TEvPEv'!AU39))</f>
        <v/>
      </c>
      <c r="H39" s="63" t="str">
        <f aca="false">IF('RAW-TEvPEv'!H39="","",AVERAGE('RAW-TEvPEv'!H39,'RAW-TEvPEv'!P39,'RAW-TEvPEv'!X39,'RAW-TEvPEv'!AF39,'RAW-TEvPEv'!AN39,'RAW-TEvPEv'!AV39))</f>
        <v/>
      </c>
      <c r="I39" s="63" t="str">
        <f aca="false">IF('RAW-TEvPEv'!I39="","",AVERAGE('RAW-TEvPEv'!I39,'RAW-TEvPEv'!Q39,'RAW-TEvPEv'!Y39,'RAW-TEvPEv'!AG39,'RAW-TEvPEv'!AO39,'RAW-TEvPEv'!AW39))</f>
        <v/>
      </c>
      <c r="J39" s="63" t="str">
        <f aca="false">IF('RAW-TEvPEv'!J39="","",AVERAGE('RAW-TEvPEv'!J39,'RAW-TEvPEv'!R39,'RAW-TEvPEv'!Z39,'RAW-TEvPEv'!AH39,'RAW-TEvPEv'!AP39,'RAW-TEvPEv'!AX39))</f>
        <v/>
      </c>
      <c r="K39" s="65"/>
    </row>
    <row r="40" customFormat="false" ht="15" hidden="false" customHeight="false" outlineLevel="0" collapsed="false">
      <c r="A40" s="63" t="n">
        <v>37</v>
      </c>
      <c r="B40" s="63" t="str">
        <f aca="false">IF(PLAYER!B40="","",PLAYER!B40)</f>
        <v/>
      </c>
      <c r="C40" s="63" t="str">
        <f aca="false">IF('RAW-TEvPEv'!C40="","",AVERAGE('RAW-TEvPEv'!C40,'RAW-TEvPEv'!K40,'RAW-TEvPEv'!S40,'RAW-TEvPEv'!AA40,'RAW-TEvPEv'!AI40,'RAW-TEvPEv'!AQ40))</f>
        <v/>
      </c>
      <c r="D40" s="63" t="str">
        <f aca="false">IF('RAW-TEvPEv'!D40="","",AVERAGE('RAW-TEvPEv'!D40,'RAW-TEvPEv'!L40,'RAW-TEvPEv'!T40,'RAW-TEvPEv'!AB40,'RAW-TEvPEv'!AJ40,'RAW-TEvPEv'!AR40))</f>
        <v/>
      </c>
      <c r="E40" s="63" t="str">
        <f aca="false">IF('RAW-TEvPEv'!E40="","",AVERAGE('RAW-TEvPEv'!E40,'RAW-TEvPEv'!M40,'RAW-TEvPEv'!U40,'RAW-TEvPEv'!AC40,'RAW-TEvPEv'!AK40,'RAW-TEvPEv'!AS40))</f>
        <v/>
      </c>
      <c r="F40" s="63" t="str">
        <f aca="false">IF('RAW-TEvPEv'!F40="","",AVERAGE('RAW-TEvPEv'!F40,'RAW-TEvPEv'!N40,'RAW-TEvPEv'!V40,'RAW-TEvPEv'!AD40,'RAW-TEvPEv'!AL40,'RAW-TEvPEv'!AT40))</f>
        <v/>
      </c>
      <c r="G40" s="63" t="str">
        <f aca="false">IF('RAW-TEvPEv'!G40="","",AVERAGE('RAW-TEvPEv'!G40,'RAW-TEvPEv'!O40,'RAW-TEvPEv'!W40,'RAW-TEvPEv'!AE40,'RAW-TEvPEv'!AM40,'RAW-TEvPEv'!AU40))</f>
        <v/>
      </c>
      <c r="H40" s="63" t="str">
        <f aca="false">IF('RAW-TEvPEv'!H40="","",AVERAGE('RAW-TEvPEv'!H40,'RAW-TEvPEv'!P40,'RAW-TEvPEv'!X40,'RAW-TEvPEv'!AF40,'RAW-TEvPEv'!AN40,'RAW-TEvPEv'!AV40))</f>
        <v/>
      </c>
      <c r="I40" s="63" t="str">
        <f aca="false">IF('RAW-TEvPEv'!I40="","",AVERAGE('RAW-TEvPEv'!I40,'RAW-TEvPEv'!Q40,'RAW-TEvPEv'!Y40,'RAW-TEvPEv'!AG40,'RAW-TEvPEv'!AO40,'RAW-TEvPEv'!AW40))</f>
        <v/>
      </c>
      <c r="J40" s="63" t="str">
        <f aca="false">IF('RAW-TEvPEv'!J40="","",AVERAGE('RAW-TEvPEv'!J40,'RAW-TEvPEv'!R40,'RAW-TEvPEv'!Z40,'RAW-TEvPEv'!AH40,'RAW-TEvPEv'!AP40,'RAW-TEvPEv'!AX40))</f>
        <v/>
      </c>
      <c r="K40" s="65"/>
    </row>
    <row r="41" customFormat="false" ht="15" hidden="false" customHeight="false" outlineLevel="0" collapsed="false">
      <c r="A41" s="63" t="n">
        <v>38</v>
      </c>
      <c r="B41" s="63" t="str">
        <f aca="false">IF(PLAYER!B41="","",PLAYER!B41)</f>
        <v/>
      </c>
      <c r="C41" s="63" t="str">
        <f aca="false">IF('RAW-TEvPEv'!C41="","",AVERAGE('RAW-TEvPEv'!C41,'RAW-TEvPEv'!K41,'RAW-TEvPEv'!S41,'RAW-TEvPEv'!AA41,'RAW-TEvPEv'!AI41,'RAW-TEvPEv'!AQ41))</f>
        <v/>
      </c>
      <c r="D41" s="63" t="str">
        <f aca="false">IF('RAW-TEvPEv'!D41="","",AVERAGE('RAW-TEvPEv'!D41,'RAW-TEvPEv'!L41,'RAW-TEvPEv'!T41,'RAW-TEvPEv'!AB41,'RAW-TEvPEv'!AJ41,'RAW-TEvPEv'!AR41))</f>
        <v/>
      </c>
      <c r="E41" s="63" t="str">
        <f aca="false">IF('RAW-TEvPEv'!E41="","",AVERAGE('RAW-TEvPEv'!E41,'RAW-TEvPEv'!M41,'RAW-TEvPEv'!U41,'RAW-TEvPEv'!AC41,'RAW-TEvPEv'!AK41,'RAW-TEvPEv'!AS41))</f>
        <v/>
      </c>
      <c r="F41" s="63" t="str">
        <f aca="false">IF('RAW-TEvPEv'!F41="","",AVERAGE('RAW-TEvPEv'!F41,'RAW-TEvPEv'!N41,'RAW-TEvPEv'!V41,'RAW-TEvPEv'!AD41,'RAW-TEvPEv'!AL41,'RAW-TEvPEv'!AT41))</f>
        <v/>
      </c>
      <c r="G41" s="63" t="str">
        <f aca="false">IF('RAW-TEvPEv'!G41="","",AVERAGE('RAW-TEvPEv'!G41,'RAW-TEvPEv'!O41,'RAW-TEvPEv'!W41,'RAW-TEvPEv'!AE41,'RAW-TEvPEv'!AM41,'RAW-TEvPEv'!AU41))</f>
        <v/>
      </c>
      <c r="H41" s="63" t="str">
        <f aca="false">IF('RAW-TEvPEv'!H41="","",AVERAGE('RAW-TEvPEv'!H41,'RAW-TEvPEv'!P41,'RAW-TEvPEv'!X41,'RAW-TEvPEv'!AF41,'RAW-TEvPEv'!AN41,'RAW-TEvPEv'!AV41))</f>
        <v/>
      </c>
      <c r="I41" s="63" t="str">
        <f aca="false">IF('RAW-TEvPEv'!I41="","",AVERAGE('RAW-TEvPEv'!I41,'RAW-TEvPEv'!Q41,'RAW-TEvPEv'!Y41,'RAW-TEvPEv'!AG41,'RAW-TEvPEv'!AO41,'RAW-TEvPEv'!AW41))</f>
        <v/>
      </c>
      <c r="J41" s="63" t="str">
        <f aca="false">IF('RAW-TEvPEv'!J41="","",AVERAGE('RAW-TEvPEv'!J41,'RAW-TEvPEv'!R41,'RAW-TEvPEv'!Z41,'RAW-TEvPEv'!AH41,'RAW-TEvPEv'!AP41,'RAW-TEvPEv'!AX41))</f>
        <v/>
      </c>
      <c r="K41" s="65"/>
    </row>
    <row r="42" customFormat="false" ht="15" hidden="false" customHeight="false" outlineLevel="0" collapsed="false">
      <c r="A42" s="63" t="n">
        <v>39</v>
      </c>
      <c r="B42" s="63" t="str">
        <f aca="false">IF(PLAYER!B42="","",PLAYER!B42)</f>
        <v/>
      </c>
      <c r="C42" s="63" t="str">
        <f aca="false">IF('RAW-TEvPEv'!C42="","",AVERAGE('RAW-TEvPEv'!C42,'RAW-TEvPEv'!K42,'RAW-TEvPEv'!S42,'RAW-TEvPEv'!AA42,'RAW-TEvPEv'!AI42,'RAW-TEvPEv'!AQ42))</f>
        <v/>
      </c>
      <c r="D42" s="63" t="str">
        <f aca="false">IF('RAW-TEvPEv'!D42="","",AVERAGE('RAW-TEvPEv'!D42,'RAW-TEvPEv'!L42,'RAW-TEvPEv'!T42,'RAW-TEvPEv'!AB42,'RAW-TEvPEv'!AJ42,'RAW-TEvPEv'!AR42))</f>
        <v/>
      </c>
      <c r="E42" s="63" t="str">
        <f aca="false">IF('RAW-TEvPEv'!E42="","",AVERAGE('RAW-TEvPEv'!E42,'RAW-TEvPEv'!M42,'RAW-TEvPEv'!U42,'RAW-TEvPEv'!AC42,'RAW-TEvPEv'!AK42,'RAW-TEvPEv'!AS42))</f>
        <v/>
      </c>
      <c r="F42" s="63" t="str">
        <f aca="false">IF('RAW-TEvPEv'!F42="","",AVERAGE('RAW-TEvPEv'!F42,'RAW-TEvPEv'!N42,'RAW-TEvPEv'!V42,'RAW-TEvPEv'!AD42,'RAW-TEvPEv'!AL42,'RAW-TEvPEv'!AT42))</f>
        <v/>
      </c>
      <c r="G42" s="63" t="str">
        <f aca="false">IF('RAW-TEvPEv'!G42="","",AVERAGE('RAW-TEvPEv'!G42,'RAW-TEvPEv'!O42,'RAW-TEvPEv'!W42,'RAW-TEvPEv'!AE42,'RAW-TEvPEv'!AM42,'RAW-TEvPEv'!AU42))</f>
        <v/>
      </c>
      <c r="H42" s="63" t="str">
        <f aca="false">IF('RAW-TEvPEv'!H42="","",AVERAGE('RAW-TEvPEv'!H42,'RAW-TEvPEv'!P42,'RAW-TEvPEv'!X42,'RAW-TEvPEv'!AF42,'RAW-TEvPEv'!AN42,'RAW-TEvPEv'!AV42))</f>
        <v/>
      </c>
      <c r="I42" s="63" t="str">
        <f aca="false">IF('RAW-TEvPEv'!I42="","",AVERAGE('RAW-TEvPEv'!I42,'RAW-TEvPEv'!Q42,'RAW-TEvPEv'!Y42,'RAW-TEvPEv'!AG42,'RAW-TEvPEv'!AO42,'RAW-TEvPEv'!AW42))</f>
        <v/>
      </c>
      <c r="J42" s="63" t="str">
        <f aca="false">IF('RAW-TEvPEv'!J42="","",AVERAGE('RAW-TEvPEv'!J42,'RAW-TEvPEv'!R42,'RAW-TEvPEv'!Z42,'RAW-TEvPEv'!AH42,'RAW-TEvPEv'!AP42,'RAW-TEvPEv'!AX42))</f>
        <v/>
      </c>
      <c r="K42" s="65"/>
    </row>
    <row r="43" customFormat="false" ht="15" hidden="false" customHeight="false" outlineLevel="0" collapsed="false">
      <c r="A43" s="63" t="n">
        <v>40</v>
      </c>
      <c r="B43" s="63" t="str">
        <f aca="false">IF(PLAYER!B43="","",PLAYER!B43)</f>
        <v/>
      </c>
      <c r="C43" s="63" t="str">
        <f aca="false">IF('RAW-TEvPEv'!C43="","",AVERAGE('RAW-TEvPEv'!C43,'RAW-TEvPEv'!K43,'RAW-TEvPEv'!S43,'RAW-TEvPEv'!AA43,'RAW-TEvPEv'!AI43,'RAW-TEvPEv'!AQ43))</f>
        <v/>
      </c>
      <c r="D43" s="63" t="str">
        <f aca="false">IF('RAW-TEvPEv'!D43="","",AVERAGE('RAW-TEvPEv'!D43,'RAW-TEvPEv'!L43,'RAW-TEvPEv'!T43,'RAW-TEvPEv'!AB43,'RAW-TEvPEv'!AJ43,'RAW-TEvPEv'!AR43))</f>
        <v/>
      </c>
      <c r="E43" s="63" t="str">
        <f aca="false">IF('RAW-TEvPEv'!E43="","",AVERAGE('RAW-TEvPEv'!E43,'RAW-TEvPEv'!M43,'RAW-TEvPEv'!U43,'RAW-TEvPEv'!AC43,'RAW-TEvPEv'!AK43,'RAW-TEvPEv'!AS43))</f>
        <v/>
      </c>
      <c r="F43" s="63" t="str">
        <f aca="false">IF('RAW-TEvPEv'!F43="","",AVERAGE('RAW-TEvPEv'!F43,'RAW-TEvPEv'!N43,'RAW-TEvPEv'!V43,'RAW-TEvPEv'!AD43,'RAW-TEvPEv'!AL43,'RAW-TEvPEv'!AT43))</f>
        <v/>
      </c>
      <c r="G43" s="63" t="str">
        <f aca="false">IF('RAW-TEvPEv'!G43="","",AVERAGE('RAW-TEvPEv'!G43,'RAW-TEvPEv'!O43,'RAW-TEvPEv'!W43,'RAW-TEvPEv'!AE43,'RAW-TEvPEv'!AM43,'RAW-TEvPEv'!AU43))</f>
        <v/>
      </c>
      <c r="H43" s="63" t="str">
        <f aca="false">IF('RAW-TEvPEv'!H43="","",AVERAGE('RAW-TEvPEv'!H43,'RAW-TEvPEv'!P43,'RAW-TEvPEv'!X43,'RAW-TEvPEv'!AF43,'RAW-TEvPEv'!AN43,'RAW-TEvPEv'!AV43))</f>
        <v/>
      </c>
      <c r="I43" s="63" t="str">
        <f aca="false">IF('RAW-TEvPEv'!I43="","",AVERAGE('RAW-TEvPEv'!I43,'RAW-TEvPEv'!Q43,'RAW-TEvPEv'!Y43,'RAW-TEvPEv'!AG43,'RAW-TEvPEv'!AO43,'RAW-TEvPEv'!AW43))</f>
        <v/>
      </c>
      <c r="J43" s="63" t="str">
        <f aca="false">IF('RAW-TEvPEv'!J43="","",AVERAGE('RAW-TEvPEv'!J43,'RAW-TEvPEv'!R43,'RAW-TEvPEv'!Z43,'RAW-TEvPEv'!AH43,'RAW-TEvPEv'!AP43,'RAW-TEvPEv'!AX43))</f>
        <v/>
      </c>
      <c r="K43" s="65"/>
    </row>
    <row r="44" customFormat="false" ht="15" hidden="false" customHeight="false" outlineLevel="0" collapsed="false">
      <c r="A44" s="63" t="n">
        <v>41</v>
      </c>
      <c r="B44" s="63" t="str">
        <f aca="false">IF(PLAYER!B44="","",PLAYER!B44)</f>
        <v/>
      </c>
      <c r="C44" s="63" t="str">
        <f aca="false">IF('RAW-TEvPEv'!C44="","",AVERAGE('RAW-TEvPEv'!C44,'RAW-TEvPEv'!K44,'RAW-TEvPEv'!S44,'RAW-TEvPEv'!AA44,'RAW-TEvPEv'!AI44,'RAW-TEvPEv'!AQ44))</f>
        <v/>
      </c>
      <c r="D44" s="63" t="str">
        <f aca="false">IF('RAW-TEvPEv'!D44="","",AVERAGE('RAW-TEvPEv'!D44,'RAW-TEvPEv'!L44,'RAW-TEvPEv'!T44,'RAW-TEvPEv'!AB44,'RAW-TEvPEv'!AJ44,'RAW-TEvPEv'!AR44))</f>
        <v/>
      </c>
      <c r="E44" s="63" t="str">
        <f aca="false">IF('RAW-TEvPEv'!E44="","",AVERAGE('RAW-TEvPEv'!E44,'RAW-TEvPEv'!M44,'RAW-TEvPEv'!U44,'RAW-TEvPEv'!AC44,'RAW-TEvPEv'!AK44,'RAW-TEvPEv'!AS44))</f>
        <v/>
      </c>
      <c r="F44" s="63" t="str">
        <f aca="false">IF('RAW-TEvPEv'!F44="","",AVERAGE('RAW-TEvPEv'!F44,'RAW-TEvPEv'!N44,'RAW-TEvPEv'!V44,'RAW-TEvPEv'!AD44,'RAW-TEvPEv'!AL44,'RAW-TEvPEv'!AT44))</f>
        <v/>
      </c>
      <c r="G44" s="63" t="str">
        <f aca="false">IF('RAW-TEvPEv'!G44="","",AVERAGE('RAW-TEvPEv'!G44,'RAW-TEvPEv'!O44,'RAW-TEvPEv'!W44,'RAW-TEvPEv'!AE44,'RAW-TEvPEv'!AM44,'RAW-TEvPEv'!AU44))</f>
        <v/>
      </c>
      <c r="H44" s="63" t="str">
        <f aca="false">IF('RAW-TEvPEv'!H44="","",AVERAGE('RAW-TEvPEv'!H44,'RAW-TEvPEv'!P44,'RAW-TEvPEv'!X44,'RAW-TEvPEv'!AF44,'RAW-TEvPEv'!AN44,'RAW-TEvPEv'!AV44))</f>
        <v/>
      </c>
      <c r="I44" s="63" t="str">
        <f aca="false">IF('RAW-TEvPEv'!I44="","",AVERAGE('RAW-TEvPEv'!I44,'RAW-TEvPEv'!Q44,'RAW-TEvPEv'!Y44,'RAW-TEvPEv'!AG44,'RAW-TEvPEv'!AO44,'RAW-TEvPEv'!AW44))</f>
        <v/>
      </c>
      <c r="J44" s="63" t="str">
        <f aca="false">IF('RAW-TEvPEv'!J44="","",AVERAGE('RAW-TEvPEv'!J44,'RAW-TEvPEv'!R44,'RAW-TEvPEv'!Z44,'RAW-TEvPEv'!AH44,'RAW-TEvPEv'!AP44,'RAW-TEvPEv'!AX44))</f>
        <v/>
      </c>
      <c r="K44" s="65"/>
    </row>
    <row r="45" customFormat="false" ht="15" hidden="false" customHeight="false" outlineLevel="0" collapsed="false">
      <c r="A45" s="63" t="n">
        <v>42</v>
      </c>
      <c r="B45" s="63" t="str">
        <f aca="false">IF(PLAYER!B45="","",PLAYER!B45)</f>
        <v/>
      </c>
      <c r="C45" s="63" t="str">
        <f aca="false">IF('RAW-TEvPEv'!C45="","",AVERAGE('RAW-TEvPEv'!C45,'RAW-TEvPEv'!K45,'RAW-TEvPEv'!S45,'RAW-TEvPEv'!AA45,'RAW-TEvPEv'!AI45,'RAW-TEvPEv'!AQ45))</f>
        <v/>
      </c>
      <c r="D45" s="63" t="str">
        <f aca="false">IF('RAW-TEvPEv'!D45="","",AVERAGE('RAW-TEvPEv'!D45,'RAW-TEvPEv'!L45,'RAW-TEvPEv'!T45,'RAW-TEvPEv'!AB45,'RAW-TEvPEv'!AJ45,'RAW-TEvPEv'!AR45))</f>
        <v/>
      </c>
      <c r="E45" s="63" t="str">
        <f aca="false">IF('RAW-TEvPEv'!E45="","",AVERAGE('RAW-TEvPEv'!E45,'RAW-TEvPEv'!M45,'RAW-TEvPEv'!U45,'RAW-TEvPEv'!AC45,'RAW-TEvPEv'!AK45,'RAW-TEvPEv'!AS45))</f>
        <v/>
      </c>
      <c r="F45" s="63" t="str">
        <f aca="false">IF('RAW-TEvPEv'!F45="","",AVERAGE('RAW-TEvPEv'!F45,'RAW-TEvPEv'!N45,'RAW-TEvPEv'!V45,'RAW-TEvPEv'!AD45,'RAW-TEvPEv'!AL45,'RAW-TEvPEv'!AT45))</f>
        <v/>
      </c>
      <c r="G45" s="63" t="str">
        <f aca="false">IF('RAW-TEvPEv'!G45="","",AVERAGE('RAW-TEvPEv'!G45,'RAW-TEvPEv'!O45,'RAW-TEvPEv'!W45,'RAW-TEvPEv'!AE45,'RAW-TEvPEv'!AM45,'RAW-TEvPEv'!AU45))</f>
        <v/>
      </c>
      <c r="H45" s="63" t="str">
        <f aca="false">IF('RAW-TEvPEv'!H45="","",AVERAGE('RAW-TEvPEv'!H45,'RAW-TEvPEv'!P45,'RAW-TEvPEv'!X45,'RAW-TEvPEv'!AF45,'RAW-TEvPEv'!AN45,'RAW-TEvPEv'!AV45))</f>
        <v/>
      </c>
      <c r="I45" s="63" t="str">
        <f aca="false">IF('RAW-TEvPEv'!I45="","",AVERAGE('RAW-TEvPEv'!I45,'RAW-TEvPEv'!Q45,'RAW-TEvPEv'!Y45,'RAW-TEvPEv'!AG45,'RAW-TEvPEv'!AO45,'RAW-TEvPEv'!AW45))</f>
        <v/>
      </c>
      <c r="J45" s="63" t="str">
        <f aca="false">IF('RAW-TEvPEv'!J45="","",AVERAGE('RAW-TEvPEv'!J45,'RAW-TEvPEv'!R45,'RAW-TEvPEv'!Z45,'RAW-TEvPEv'!AH45,'RAW-TEvPEv'!AP45,'RAW-TEvPEv'!AX45))</f>
        <v/>
      </c>
      <c r="K45" s="65"/>
    </row>
    <row r="46" customFormat="false" ht="15" hidden="false" customHeight="false" outlineLevel="0" collapsed="false">
      <c r="A46" s="63" t="n">
        <v>43</v>
      </c>
      <c r="B46" s="63" t="str">
        <f aca="false">IF(PLAYER!B46="","",PLAYER!B46)</f>
        <v/>
      </c>
      <c r="C46" s="63" t="str">
        <f aca="false">IF('RAW-TEvPEv'!C46="","",AVERAGE('RAW-TEvPEv'!C46,'RAW-TEvPEv'!K46,'RAW-TEvPEv'!S46,'RAW-TEvPEv'!AA46,'RAW-TEvPEv'!AI46,'RAW-TEvPEv'!AQ46))</f>
        <v/>
      </c>
      <c r="D46" s="63" t="str">
        <f aca="false">IF('RAW-TEvPEv'!D46="","",AVERAGE('RAW-TEvPEv'!D46,'RAW-TEvPEv'!L46,'RAW-TEvPEv'!T46,'RAW-TEvPEv'!AB46,'RAW-TEvPEv'!AJ46,'RAW-TEvPEv'!AR46))</f>
        <v/>
      </c>
      <c r="E46" s="63" t="str">
        <f aca="false">IF('RAW-TEvPEv'!E46="","",AVERAGE('RAW-TEvPEv'!E46,'RAW-TEvPEv'!M46,'RAW-TEvPEv'!U46,'RAW-TEvPEv'!AC46,'RAW-TEvPEv'!AK46,'RAW-TEvPEv'!AS46))</f>
        <v/>
      </c>
      <c r="F46" s="63" t="str">
        <f aca="false">IF('RAW-TEvPEv'!F46="","",AVERAGE('RAW-TEvPEv'!F46,'RAW-TEvPEv'!N46,'RAW-TEvPEv'!V46,'RAW-TEvPEv'!AD46,'RAW-TEvPEv'!AL46,'RAW-TEvPEv'!AT46))</f>
        <v/>
      </c>
      <c r="G46" s="63" t="str">
        <f aca="false">IF('RAW-TEvPEv'!G46="","",AVERAGE('RAW-TEvPEv'!G46,'RAW-TEvPEv'!O46,'RAW-TEvPEv'!W46,'RAW-TEvPEv'!AE46,'RAW-TEvPEv'!AM46,'RAW-TEvPEv'!AU46))</f>
        <v/>
      </c>
      <c r="H46" s="63" t="str">
        <f aca="false">IF('RAW-TEvPEv'!H46="","",AVERAGE('RAW-TEvPEv'!H46,'RAW-TEvPEv'!P46,'RAW-TEvPEv'!X46,'RAW-TEvPEv'!AF46,'RAW-TEvPEv'!AN46,'RAW-TEvPEv'!AV46))</f>
        <v/>
      </c>
      <c r="I46" s="63" t="str">
        <f aca="false">IF('RAW-TEvPEv'!I46="","",AVERAGE('RAW-TEvPEv'!I46,'RAW-TEvPEv'!Q46,'RAW-TEvPEv'!Y46,'RAW-TEvPEv'!AG46,'RAW-TEvPEv'!AO46,'RAW-TEvPEv'!AW46))</f>
        <v/>
      </c>
      <c r="J46" s="63" t="str">
        <f aca="false">IF('RAW-TEvPEv'!J46="","",AVERAGE('RAW-TEvPEv'!J46,'RAW-TEvPEv'!R46,'RAW-TEvPEv'!Z46,'RAW-TEvPEv'!AH46,'RAW-TEvPEv'!AP46,'RAW-TEvPEv'!AX46))</f>
        <v/>
      </c>
      <c r="K46" s="65"/>
    </row>
    <row r="47" customFormat="false" ht="15" hidden="false" customHeight="false" outlineLevel="0" collapsed="false">
      <c r="A47" s="63" t="n">
        <v>44</v>
      </c>
      <c r="B47" s="63" t="str">
        <f aca="false">IF(PLAYER!B47="","",PLAYER!B47)</f>
        <v/>
      </c>
      <c r="C47" s="63" t="str">
        <f aca="false">IF('RAW-TEvPEv'!C47="","",AVERAGE('RAW-TEvPEv'!C47,'RAW-TEvPEv'!K47,'RAW-TEvPEv'!S47,'RAW-TEvPEv'!AA47,'RAW-TEvPEv'!AI47,'RAW-TEvPEv'!AQ47))</f>
        <v/>
      </c>
      <c r="D47" s="63" t="str">
        <f aca="false">IF('RAW-TEvPEv'!D47="","",AVERAGE('RAW-TEvPEv'!D47,'RAW-TEvPEv'!L47,'RAW-TEvPEv'!T47,'RAW-TEvPEv'!AB47,'RAW-TEvPEv'!AJ47,'RAW-TEvPEv'!AR47))</f>
        <v/>
      </c>
      <c r="E47" s="63" t="str">
        <f aca="false">IF('RAW-TEvPEv'!E47="","",AVERAGE('RAW-TEvPEv'!E47,'RAW-TEvPEv'!M47,'RAW-TEvPEv'!U47,'RAW-TEvPEv'!AC47,'RAW-TEvPEv'!AK47,'RAW-TEvPEv'!AS47))</f>
        <v/>
      </c>
      <c r="F47" s="63" t="str">
        <f aca="false">IF('RAW-TEvPEv'!F47="","",AVERAGE('RAW-TEvPEv'!F47,'RAW-TEvPEv'!N47,'RAW-TEvPEv'!V47,'RAW-TEvPEv'!AD47,'RAW-TEvPEv'!AL47,'RAW-TEvPEv'!AT47))</f>
        <v/>
      </c>
      <c r="G47" s="63" t="str">
        <f aca="false">IF('RAW-TEvPEv'!G47="","",AVERAGE('RAW-TEvPEv'!G47,'RAW-TEvPEv'!O47,'RAW-TEvPEv'!W47,'RAW-TEvPEv'!AE47,'RAW-TEvPEv'!AM47,'RAW-TEvPEv'!AU47))</f>
        <v/>
      </c>
      <c r="H47" s="63" t="str">
        <f aca="false">IF('RAW-TEvPEv'!H47="","",AVERAGE('RAW-TEvPEv'!H47,'RAW-TEvPEv'!P47,'RAW-TEvPEv'!X47,'RAW-TEvPEv'!AF47,'RAW-TEvPEv'!AN47,'RAW-TEvPEv'!AV47))</f>
        <v/>
      </c>
      <c r="I47" s="63" t="str">
        <f aca="false">IF('RAW-TEvPEv'!I47="","",AVERAGE('RAW-TEvPEv'!I47,'RAW-TEvPEv'!Q47,'RAW-TEvPEv'!Y47,'RAW-TEvPEv'!AG47,'RAW-TEvPEv'!AO47,'RAW-TEvPEv'!AW47))</f>
        <v/>
      </c>
      <c r="J47" s="63" t="str">
        <f aca="false">IF('RAW-TEvPEv'!J47="","",AVERAGE('RAW-TEvPEv'!J47,'RAW-TEvPEv'!R47,'RAW-TEvPEv'!Z47,'RAW-TEvPEv'!AH47,'RAW-TEvPEv'!AP47,'RAW-TEvPEv'!AX47))</f>
        <v/>
      </c>
      <c r="K47" s="65"/>
    </row>
    <row r="48" customFormat="false" ht="15" hidden="false" customHeight="false" outlineLevel="0" collapsed="false">
      <c r="A48" s="63" t="n">
        <v>45</v>
      </c>
      <c r="B48" s="63" t="str">
        <f aca="false">IF(PLAYER!B48="","",PLAYER!B48)</f>
        <v/>
      </c>
      <c r="C48" s="63" t="str">
        <f aca="false">IF('RAW-TEvPEv'!C48="","",AVERAGE('RAW-TEvPEv'!C48,'RAW-TEvPEv'!K48,'RAW-TEvPEv'!S48,'RAW-TEvPEv'!AA48,'RAW-TEvPEv'!AI48,'RAW-TEvPEv'!AQ48))</f>
        <v/>
      </c>
      <c r="D48" s="63" t="str">
        <f aca="false">IF('RAW-TEvPEv'!D48="","",AVERAGE('RAW-TEvPEv'!D48,'RAW-TEvPEv'!L48,'RAW-TEvPEv'!T48,'RAW-TEvPEv'!AB48,'RAW-TEvPEv'!AJ48,'RAW-TEvPEv'!AR48))</f>
        <v/>
      </c>
      <c r="E48" s="63" t="str">
        <f aca="false">IF('RAW-TEvPEv'!E48="","",AVERAGE('RAW-TEvPEv'!E48,'RAW-TEvPEv'!M48,'RAW-TEvPEv'!U48,'RAW-TEvPEv'!AC48,'RAW-TEvPEv'!AK48,'RAW-TEvPEv'!AS48))</f>
        <v/>
      </c>
      <c r="F48" s="63" t="str">
        <f aca="false">IF('RAW-TEvPEv'!F48="","",AVERAGE('RAW-TEvPEv'!F48,'RAW-TEvPEv'!N48,'RAW-TEvPEv'!V48,'RAW-TEvPEv'!AD48,'RAW-TEvPEv'!AL48,'RAW-TEvPEv'!AT48))</f>
        <v/>
      </c>
      <c r="G48" s="63" t="str">
        <f aca="false">IF('RAW-TEvPEv'!G48="","",AVERAGE('RAW-TEvPEv'!G48,'RAW-TEvPEv'!O48,'RAW-TEvPEv'!W48,'RAW-TEvPEv'!AE48,'RAW-TEvPEv'!AM48,'RAW-TEvPEv'!AU48))</f>
        <v/>
      </c>
      <c r="H48" s="63" t="str">
        <f aca="false">IF('RAW-TEvPEv'!H48="","",AVERAGE('RAW-TEvPEv'!H48,'RAW-TEvPEv'!P48,'RAW-TEvPEv'!X48,'RAW-TEvPEv'!AF48,'RAW-TEvPEv'!AN48,'RAW-TEvPEv'!AV48))</f>
        <v/>
      </c>
      <c r="I48" s="63" t="str">
        <f aca="false">IF('RAW-TEvPEv'!I48="","",AVERAGE('RAW-TEvPEv'!I48,'RAW-TEvPEv'!Q48,'RAW-TEvPEv'!Y48,'RAW-TEvPEv'!AG48,'RAW-TEvPEv'!AO48,'RAW-TEvPEv'!AW48))</f>
        <v/>
      </c>
      <c r="J48" s="63" t="str">
        <f aca="false">IF('RAW-TEvPEv'!J48="","",AVERAGE('RAW-TEvPEv'!J48,'RAW-TEvPEv'!R48,'RAW-TEvPEv'!Z48,'RAW-TEvPEv'!AH48,'RAW-TEvPEv'!AP48,'RAW-TEvPEv'!AX48))</f>
        <v/>
      </c>
      <c r="K48" s="65"/>
    </row>
    <row r="49" customFormat="false" ht="15" hidden="false" customHeight="false" outlineLevel="0" collapsed="false">
      <c r="A49" s="63" t="n">
        <v>46</v>
      </c>
      <c r="B49" s="63" t="str">
        <f aca="false">IF(PLAYER!B49="","",PLAYER!B49)</f>
        <v/>
      </c>
      <c r="C49" s="63" t="str">
        <f aca="false">IF('RAW-TEvPEv'!C49="","",AVERAGE('RAW-TEvPEv'!C49,'RAW-TEvPEv'!K49,'RAW-TEvPEv'!S49,'RAW-TEvPEv'!AA49,'RAW-TEvPEv'!AI49,'RAW-TEvPEv'!AQ49))</f>
        <v/>
      </c>
      <c r="D49" s="63" t="str">
        <f aca="false">IF('RAW-TEvPEv'!D49="","",AVERAGE('RAW-TEvPEv'!D49,'RAW-TEvPEv'!L49,'RAW-TEvPEv'!T49,'RAW-TEvPEv'!AB49,'RAW-TEvPEv'!AJ49,'RAW-TEvPEv'!AR49))</f>
        <v/>
      </c>
      <c r="E49" s="63" t="str">
        <f aca="false">IF('RAW-TEvPEv'!E49="","",AVERAGE('RAW-TEvPEv'!E49,'RAW-TEvPEv'!M49,'RAW-TEvPEv'!U49,'RAW-TEvPEv'!AC49,'RAW-TEvPEv'!AK49,'RAW-TEvPEv'!AS49))</f>
        <v/>
      </c>
      <c r="F49" s="63" t="str">
        <f aca="false">IF('RAW-TEvPEv'!F49="","",AVERAGE('RAW-TEvPEv'!F49,'RAW-TEvPEv'!N49,'RAW-TEvPEv'!V49,'RAW-TEvPEv'!AD49,'RAW-TEvPEv'!AL49,'RAW-TEvPEv'!AT49))</f>
        <v/>
      </c>
      <c r="G49" s="63" t="str">
        <f aca="false">IF('RAW-TEvPEv'!G49="","",AVERAGE('RAW-TEvPEv'!G49,'RAW-TEvPEv'!O49,'RAW-TEvPEv'!W49,'RAW-TEvPEv'!AE49,'RAW-TEvPEv'!AM49,'RAW-TEvPEv'!AU49))</f>
        <v/>
      </c>
      <c r="H49" s="63" t="str">
        <f aca="false">IF('RAW-TEvPEv'!H49="","",AVERAGE('RAW-TEvPEv'!H49,'RAW-TEvPEv'!P49,'RAW-TEvPEv'!X49,'RAW-TEvPEv'!AF49,'RAW-TEvPEv'!AN49,'RAW-TEvPEv'!AV49))</f>
        <v/>
      </c>
      <c r="I49" s="63" t="str">
        <f aca="false">IF('RAW-TEvPEv'!I49="","",AVERAGE('RAW-TEvPEv'!I49,'RAW-TEvPEv'!Q49,'RAW-TEvPEv'!Y49,'RAW-TEvPEv'!AG49,'RAW-TEvPEv'!AO49,'RAW-TEvPEv'!AW49))</f>
        <v/>
      </c>
      <c r="J49" s="63" t="str">
        <f aca="false">IF('RAW-TEvPEv'!J49="","",AVERAGE('RAW-TEvPEv'!J49,'RAW-TEvPEv'!R49,'RAW-TEvPEv'!Z49,'RAW-TEvPEv'!AH49,'RAW-TEvPEv'!AP49,'RAW-TEvPEv'!AX49))</f>
        <v/>
      </c>
      <c r="K49" s="65"/>
    </row>
    <row r="50" customFormat="false" ht="15" hidden="false" customHeight="false" outlineLevel="0" collapsed="false">
      <c r="A50" s="63" t="n">
        <v>47</v>
      </c>
      <c r="B50" s="63" t="str">
        <f aca="false">IF(PLAYER!B50="","",PLAYER!B50)</f>
        <v/>
      </c>
      <c r="C50" s="63" t="str">
        <f aca="false">IF('RAW-TEvPEv'!C50="","",AVERAGE('RAW-TEvPEv'!C50,'RAW-TEvPEv'!K50,'RAW-TEvPEv'!S50,'RAW-TEvPEv'!AA50,'RAW-TEvPEv'!AI50,'RAW-TEvPEv'!AQ50))</f>
        <v/>
      </c>
      <c r="D50" s="63" t="str">
        <f aca="false">IF('RAW-TEvPEv'!D50="","",AVERAGE('RAW-TEvPEv'!D50,'RAW-TEvPEv'!L50,'RAW-TEvPEv'!T50,'RAW-TEvPEv'!AB50,'RAW-TEvPEv'!AJ50,'RAW-TEvPEv'!AR50))</f>
        <v/>
      </c>
      <c r="E50" s="63" t="str">
        <f aca="false">IF('RAW-TEvPEv'!E50="","",AVERAGE('RAW-TEvPEv'!E50,'RAW-TEvPEv'!M50,'RAW-TEvPEv'!U50,'RAW-TEvPEv'!AC50,'RAW-TEvPEv'!AK50,'RAW-TEvPEv'!AS50))</f>
        <v/>
      </c>
      <c r="F50" s="63" t="str">
        <f aca="false">IF('RAW-TEvPEv'!F50="","",AVERAGE('RAW-TEvPEv'!F50,'RAW-TEvPEv'!N50,'RAW-TEvPEv'!V50,'RAW-TEvPEv'!AD50,'RAW-TEvPEv'!AL50,'RAW-TEvPEv'!AT50))</f>
        <v/>
      </c>
      <c r="G50" s="63" t="str">
        <f aca="false">IF('RAW-TEvPEv'!G50="","",AVERAGE('RAW-TEvPEv'!G50,'RAW-TEvPEv'!O50,'RAW-TEvPEv'!W50,'RAW-TEvPEv'!AE50,'RAW-TEvPEv'!AM50,'RAW-TEvPEv'!AU50))</f>
        <v/>
      </c>
      <c r="H50" s="63" t="str">
        <f aca="false">IF('RAW-TEvPEv'!H50="","",AVERAGE('RAW-TEvPEv'!H50,'RAW-TEvPEv'!P50,'RAW-TEvPEv'!X50,'RAW-TEvPEv'!AF50,'RAW-TEvPEv'!AN50,'RAW-TEvPEv'!AV50))</f>
        <v/>
      </c>
      <c r="I50" s="63" t="str">
        <f aca="false">IF('RAW-TEvPEv'!I50="","",AVERAGE('RAW-TEvPEv'!I50,'RAW-TEvPEv'!Q50,'RAW-TEvPEv'!Y50,'RAW-TEvPEv'!AG50,'RAW-TEvPEv'!AO50,'RAW-TEvPEv'!AW50))</f>
        <v/>
      </c>
      <c r="J50" s="63" t="str">
        <f aca="false">IF('RAW-TEvPEv'!J50="","",AVERAGE('RAW-TEvPEv'!J50,'RAW-TEvPEv'!R50,'RAW-TEvPEv'!Z50,'RAW-TEvPEv'!AH50,'RAW-TEvPEv'!AP50,'RAW-TEvPEv'!AX50))</f>
        <v/>
      </c>
      <c r="K50" s="65"/>
    </row>
    <row r="51" customFormat="false" ht="15" hidden="false" customHeight="false" outlineLevel="0" collapsed="false">
      <c r="A51" s="63" t="n">
        <v>48</v>
      </c>
      <c r="B51" s="63" t="str">
        <f aca="false">IF(PLAYER!B51="","",PLAYER!B51)</f>
        <v/>
      </c>
      <c r="C51" s="63" t="str">
        <f aca="false">IF('RAW-TEvPEv'!C51="","",AVERAGE('RAW-TEvPEv'!C51,'RAW-TEvPEv'!K51,'RAW-TEvPEv'!S51,'RAW-TEvPEv'!AA51,'RAW-TEvPEv'!AI51,'RAW-TEvPEv'!AQ51))</f>
        <v/>
      </c>
      <c r="D51" s="63" t="str">
        <f aca="false">IF('RAW-TEvPEv'!D51="","",AVERAGE('RAW-TEvPEv'!D51,'RAW-TEvPEv'!L51,'RAW-TEvPEv'!T51,'RAW-TEvPEv'!AB51,'RAW-TEvPEv'!AJ51,'RAW-TEvPEv'!AR51))</f>
        <v/>
      </c>
      <c r="E51" s="63" t="str">
        <f aca="false">IF('RAW-TEvPEv'!E51="","",AVERAGE('RAW-TEvPEv'!E51,'RAW-TEvPEv'!M51,'RAW-TEvPEv'!U51,'RAW-TEvPEv'!AC51,'RAW-TEvPEv'!AK51,'RAW-TEvPEv'!AS51))</f>
        <v/>
      </c>
      <c r="F51" s="63" t="str">
        <f aca="false">IF('RAW-TEvPEv'!F51="","",AVERAGE('RAW-TEvPEv'!F51,'RAW-TEvPEv'!N51,'RAW-TEvPEv'!V51,'RAW-TEvPEv'!AD51,'RAW-TEvPEv'!AL51,'RAW-TEvPEv'!AT51))</f>
        <v/>
      </c>
      <c r="G51" s="63" t="str">
        <f aca="false">IF('RAW-TEvPEv'!G51="","",AVERAGE('RAW-TEvPEv'!G51,'RAW-TEvPEv'!O51,'RAW-TEvPEv'!W51,'RAW-TEvPEv'!AE51,'RAW-TEvPEv'!AM51,'RAW-TEvPEv'!AU51))</f>
        <v/>
      </c>
      <c r="H51" s="63" t="str">
        <f aca="false">IF('RAW-TEvPEv'!H51="","",AVERAGE('RAW-TEvPEv'!H51,'RAW-TEvPEv'!P51,'RAW-TEvPEv'!X51,'RAW-TEvPEv'!AF51,'RAW-TEvPEv'!AN51,'RAW-TEvPEv'!AV51))</f>
        <v/>
      </c>
      <c r="I51" s="63" t="str">
        <f aca="false">IF('RAW-TEvPEv'!I51="","",AVERAGE('RAW-TEvPEv'!I51,'RAW-TEvPEv'!Q51,'RAW-TEvPEv'!Y51,'RAW-TEvPEv'!AG51,'RAW-TEvPEv'!AO51,'RAW-TEvPEv'!AW51))</f>
        <v/>
      </c>
      <c r="J51" s="63" t="str">
        <f aca="false">IF('RAW-TEvPEv'!J51="","",AVERAGE('RAW-TEvPEv'!J51,'RAW-TEvPEv'!R51,'RAW-TEvPEv'!Z51,'RAW-TEvPEv'!AH51,'RAW-TEvPEv'!AP51,'RAW-TEvPEv'!AX51))</f>
        <v/>
      </c>
      <c r="K51" s="65"/>
    </row>
    <row r="52" customFormat="false" ht="15" hidden="false" customHeight="false" outlineLevel="0" collapsed="false">
      <c r="A52" s="63" t="n">
        <v>49</v>
      </c>
      <c r="B52" s="63" t="str">
        <f aca="false">IF(PLAYER!B52="","",PLAYER!B52)</f>
        <v/>
      </c>
      <c r="C52" s="63" t="str">
        <f aca="false">IF('RAW-TEvPEv'!C52="","",AVERAGE('RAW-TEvPEv'!C52,'RAW-TEvPEv'!K52,'RAW-TEvPEv'!S52,'RAW-TEvPEv'!AA52,'RAW-TEvPEv'!AI52,'RAW-TEvPEv'!AQ52))</f>
        <v/>
      </c>
      <c r="D52" s="63" t="str">
        <f aca="false">IF('RAW-TEvPEv'!D52="","",AVERAGE('RAW-TEvPEv'!D52,'RAW-TEvPEv'!L52,'RAW-TEvPEv'!T52,'RAW-TEvPEv'!AB52,'RAW-TEvPEv'!AJ52,'RAW-TEvPEv'!AR52))</f>
        <v/>
      </c>
      <c r="E52" s="63" t="str">
        <f aca="false">IF('RAW-TEvPEv'!E52="","",AVERAGE('RAW-TEvPEv'!E52,'RAW-TEvPEv'!M52,'RAW-TEvPEv'!U52,'RAW-TEvPEv'!AC52,'RAW-TEvPEv'!AK52,'RAW-TEvPEv'!AS52))</f>
        <v/>
      </c>
      <c r="F52" s="63" t="str">
        <f aca="false">IF('RAW-TEvPEv'!F52="","",AVERAGE('RAW-TEvPEv'!F52,'RAW-TEvPEv'!N52,'RAW-TEvPEv'!V52,'RAW-TEvPEv'!AD52,'RAW-TEvPEv'!AL52,'RAW-TEvPEv'!AT52))</f>
        <v/>
      </c>
      <c r="G52" s="63" t="str">
        <f aca="false">IF('RAW-TEvPEv'!G52="","",AVERAGE('RAW-TEvPEv'!G52,'RAW-TEvPEv'!O52,'RAW-TEvPEv'!W52,'RAW-TEvPEv'!AE52,'RAW-TEvPEv'!AM52,'RAW-TEvPEv'!AU52))</f>
        <v/>
      </c>
      <c r="H52" s="63" t="str">
        <f aca="false">IF('RAW-TEvPEv'!H52="","",AVERAGE('RAW-TEvPEv'!H52,'RAW-TEvPEv'!P52,'RAW-TEvPEv'!X52,'RAW-TEvPEv'!AF52,'RAW-TEvPEv'!AN52,'RAW-TEvPEv'!AV52))</f>
        <v/>
      </c>
      <c r="I52" s="63" t="str">
        <f aca="false">IF('RAW-TEvPEv'!I52="","",AVERAGE('RAW-TEvPEv'!I52,'RAW-TEvPEv'!Q52,'RAW-TEvPEv'!Y52,'RAW-TEvPEv'!AG52,'RAW-TEvPEv'!AO52,'RAW-TEvPEv'!AW52))</f>
        <v/>
      </c>
      <c r="J52" s="63" t="str">
        <f aca="false">IF('RAW-TEvPEv'!J52="","",AVERAGE('RAW-TEvPEv'!J52,'RAW-TEvPEv'!R52,'RAW-TEvPEv'!Z52,'RAW-TEvPEv'!AH52,'RAW-TEvPEv'!AP52,'RAW-TEvPEv'!AX52))</f>
        <v/>
      </c>
      <c r="K52" s="65"/>
    </row>
    <row r="53" customFormat="false" ht="15" hidden="false" customHeight="false" outlineLevel="0" collapsed="false">
      <c r="A53" s="63" t="n">
        <v>50</v>
      </c>
      <c r="B53" s="63" t="str">
        <f aca="false">IF(PLAYER!B53="","",PLAYER!B53)</f>
        <v/>
      </c>
      <c r="C53" s="63" t="str">
        <f aca="false">IF('RAW-TEvPEv'!C53="","",AVERAGE('RAW-TEvPEv'!C53,'RAW-TEvPEv'!K53,'RAW-TEvPEv'!S53,'RAW-TEvPEv'!AA53,'RAW-TEvPEv'!AI53,'RAW-TEvPEv'!AQ53))</f>
        <v/>
      </c>
      <c r="D53" s="63" t="str">
        <f aca="false">IF('RAW-TEvPEv'!D53="","",AVERAGE('RAW-TEvPEv'!D53,'RAW-TEvPEv'!L53,'RAW-TEvPEv'!T53,'RAW-TEvPEv'!AB53,'RAW-TEvPEv'!AJ53,'RAW-TEvPEv'!AR53))</f>
        <v/>
      </c>
      <c r="E53" s="63" t="str">
        <f aca="false">IF('RAW-TEvPEv'!E53="","",AVERAGE('RAW-TEvPEv'!E53,'RAW-TEvPEv'!M53,'RAW-TEvPEv'!U53,'RAW-TEvPEv'!AC53,'RAW-TEvPEv'!AK53,'RAW-TEvPEv'!AS53))</f>
        <v/>
      </c>
      <c r="F53" s="63" t="str">
        <f aca="false">IF('RAW-TEvPEv'!F53="","",AVERAGE('RAW-TEvPEv'!F53,'RAW-TEvPEv'!N53,'RAW-TEvPEv'!V53,'RAW-TEvPEv'!AD53,'RAW-TEvPEv'!AL53,'RAW-TEvPEv'!AT53))</f>
        <v/>
      </c>
      <c r="G53" s="63" t="str">
        <f aca="false">IF('RAW-TEvPEv'!G53="","",AVERAGE('RAW-TEvPEv'!G53,'RAW-TEvPEv'!O53,'RAW-TEvPEv'!W53,'RAW-TEvPEv'!AE53,'RAW-TEvPEv'!AM53,'RAW-TEvPEv'!AU53))</f>
        <v/>
      </c>
      <c r="H53" s="63" t="str">
        <f aca="false">IF('RAW-TEvPEv'!H53="","",AVERAGE('RAW-TEvPEv'!H53,'RAW-TEvPEv'!P53,'RAW-TEvPEv'!X53,'RAW-TEvPEv'!AF53,'RAW-TEvPEv'!AN53,'RAW-TEvPEv'!AV53))</f>
        <v/>
      </c>
      <c r="I53" s="63" t="str">
        <f aca="false">IF('RAW-TEvPEv'!I53="","",AVERAGE('RAW-TEvPEv'!I53,'RAW-TEvPEv'!Q53,'RAW-TEvPEv'!Y53,'RAW-TEvPEv'!AG53,'RAW-TEvPEv'!AO53,'RAW-TEvPEv'!AW53))</f>
        <v/>
      </c>
      <c r="J53" s="63" t="str">
        <f aca="false">IF('RAW-TEvPEv'!J53="","",AVERAGE('RAW-TEvPEv'!J53,'RAW-TEvPEv'!R53,'RAW-TEvPEv'!Z53,'RAW-TEvPEv'!AH53,'RAW-TEvPEv'!AP53,'RAW-TEvPEv'!AX53))</f>
        <v/>
      </c>
      <c r="K53" s="65"/>
    </row>
    <row r="54" customFormat="false" ht="15" hidden="false" customHeight="false" outlineLevel="0" collapsed="false">
      <c r="A54" s="63" t="n">
        <v>51</v>
      </c>
      <c r="B54" s="63" t="str">
        <f aca="false">IF(PLAYER!B54="","",PLAYER!B54)</f>
        <v/>
      </c>
      <c r="C54" s="63" t="str">
        <f aca="false">IF('RAW-TEvPEv'!C54="","",AVERAGE('RAW-TEvPEv'!C54,'RAW-TEvPEv'!K54,'RAW-TEvPEv'!S54,'RAW-TEvPEv'!AA54,'RAW-TEvPEv'!AI54,'RAW-TEvPEv'!AQ54))</f>
        <v/>
      </c>
      <c r="D54" s="63" t="str">
        <f aca="false">IF('RAW-TEvPEv'!D54="","",AVERAGE('RAW-TEvPEv'!D54,'RAW-TEvPEv'!L54,'RAW-TEvPEv'!T54,'RAW-TEvPEv'!AB54,'RAW-TEvPEv'!AJ54,'RAW-TEvPEv'!AR54))</f>
        <v/>
      </c>
      <c r="E54" s="63" t="str">
        <f aca="false">IF('RAW-TEvPEv'!E54="","",AVERAGE('RAW-TEvPEv'!E54,'RAW-TEvPEv'!M54,'RAW-TEvPEv'!U54,'RAW-TEvPEv'!AC54,'RAW-TEvPEv'!AK54,'RAW-TEvPEv'!AS54))</f>
        <v/>
      </c>
      <c r="F54" s="63" t="str">
        <f aca="false">IF('RAW-TEvPEv'!F54="","",AVERAGE('RAW-TEvPEv'!F54,'RAW-TEvPEv'!N54,'RAW-TEvPEv'!V54,'RAW-TEvPEv'!AD54,'RAW-TEvPEv'!AL54,'RAW-TEvPEv'!AT54))</f>
        <v/>
      </c>
      <c r="G54" s="63" t="str">
        <f aca="false">IF('RAW-TEvPEv'!G54="","",AVERAGE('RAW-TEvPEv'!G54,'RAW-TEvPEv'!O54,'RAW-TEvPEv'!W54,'RAW-TEvPEv'!AE54,'RAW-TEvPEv'!AM54,'RAW-TEvPEv'!AU54))</f>
        <v/>
      </c>
      <c r="H54" s="63" t="str">
        <f aca="false">IF('RAW-TEvPEv'!H54="","",AVERAGE('RAW-TEvPEv'!H54,'RAW-TEvPEv'!P54,'RAW-TEvPEv'!X54,'RAW-TEvPEv'!AF54,'RAW-TEvPEv'!AN54,'RAW-TEvPEv'!AV54))</f>
        <v/>
      </c>
      <c r="I54" s="63" t="str">
        <f aca="false">IF('RAW-TEvPEv'!I54="","",AVERAGE('RAW-TEvPEv'!I54,'RAW-TEvPEv'!Q54,'RAW-TEvPEv'!Y54,'RAW-TEvPEv'!AG54,'RAW-TEvPEv'!AO54,'RAW-TEvPEv'!AW54))</f>
        <v/>
      </c>
      <c r="J54" s="63" t="str">
        <f aca="false">IF('RAW-TEvPEv'!J54="","",AVERAGE('RAW-TEvPEv'!J54,'RAW-TEvPEv'!R54,'RAW-TEvPEv'!Z54,'RAW-TEvPEv'!AH54,'RAW-TEvPEv'!AP54,'RAW-TEvPEv'!AX54))</f>
        <v/>
      </c>
      <c r="K54" s="65"/>
    </row>
    <row r="55" customFormat="false" ht="15" hidden="false" customHeight="false" outlineLevel="0" collapsed="false">
      <c r="A55" s="63" t="n">
        <v>52</v>
      </c>
      <c r="B55" s="63" t="str">
        <f aca="false">IF(PLAYER!B55="","",PLAYER!B55)</f>
        <v/>
      </c>
      <c r="C55" s="63" t="str">
        <f aca="false">IF('RAW-TEvPEv'!C55="","",AVERAGE('RAW-TEvPEv'!C55,'RAW-TEvPEv'!K55,'RAW-TEvPEv'!S55,'RAW-TEvPEv'!AA55,'RAW-TEvPEv'!AI55,'RAW-TEvPEv'!AQ55))</f>
        <v/>
      </c>
      <c r="D55" s="63" t="str">
        <f aca="false">IF('RAW-TEvPEv'!D55="","",AVERAGE('RAW-TEvPEv'!D55,'RAW-TEvPEv'!L55,'RAW-TEvPEv'!T55,'RAW-TEvPEv'!AB55,'RAW-TEvPEv'!AJ55,'RAW-TEvPEv'!AR55))</f>
        <v/>
      </c>
      <c r="E55" s="63" t="str">
        <f aca="false">IF('RAW-TEvPEv'!E55="","",AVERAGE('RAW-TEvPEv'!E55,'RAW-TEvPEv'!M55,'RAW-TEvPEv'!U55,'RAW-TEvPEv'!AC55,'RAW-TEvPEv'!AK55,'RAW-TEvPEv'!AS55))</f>
        <v/>
      </c>
      <c r="F55" s="63" t="str">
        <f aca="false">IF('RAW-TEvPEv'!F55="","",AVERAGE('RAW-TEvPEv'!F55,'RAW-TEvPEv'!N55,'RAW-TEvPEv'!V55,'RAW-TEvPEv'!AD55,'RAW-TEvPEv'!AL55,'RAW-TEvPEv'!AT55))</f>
        <v/>
      </c>
      <c r="G55" s="63" t="str">
        <f aca="false">IF('RAW-TEvPEv'!G55="","",AVERAGE('RAW-TEvPEv'!G55,'RAW-TEvPEv'!O55,'RAW-TEvPEv'!W55,'RAW-TEvPEv'!AE55,'RAW-TEvPEv'!AM55,'RAW-TEvPEv'!AU55))</f>
        <v/>
      </c>
      <c r="H55" s="63" t="str">
        <f aca="false">IF('RAW-TEvPEv'!H55="","",AVERAGE('RAW-TEvPEv'!H55,'RAW-TEvPEv'!P55,'RAW-TEvPEv'!X55,'RAW-TEvPEv'!AF55,'RAW-TEvPEv'!AN55,'RAW-TEvPEv'!AV55))</f>
        <v/>
      </c>
      <c r="I55" s="63" t="str">
        <f aca="false">IF('RAW-TEvPEv'!I55="","",AVERAGE('RAW-TEvPEv'!I55,'RAW-TEvPEv'!Q55,'RAW-TEvPEv'!Y55,'RAW-TEvPEv'!AG55,'RAW-TEvPEv'!AO55,'RAW-TEvPEv'!AW55))</f>
        <v/>
      </c>
      <c r="J55" s="63" t="str">
        <f aca="false">IF('RAW-TEvPEv'!J55="","",AVERAGE('RAW-TEvPEv'!J55,'RAW-TEvPEv'!R55,'RAW-TEvPEv'!Z55,'RAW-TEvPEv'!AH55,'RAW-TEvPEv'!AP55,'RAW-TEvPEv'!AX55))</f>
        <v/>
      </c>
      <c r="K55" s="65"/>
    </row>
    <row r="56" customFormat="false" ht="15" hidden="false" customHeight="false" outlineLevel="0" collapsed="false">
      <c r="A56" s="63" t="n">
        <v>53</v>
      </c>
      <c r="B56" s="63" t="str">
        <f aca="false">IF(PLAYER!B56="","",PLAYER!B56)</f>
        <v/>
      </c>
      <c r="C56" s="63" t="str">
        <f aca="false">IF('RAW-TEvPEv'!C56="","",AVERAGE('RAW-TEvPEv'!C56,'RAW-TEvPEv'!K56,'RAW-TEvPEv'!S56,'RAW-TEvPEv'!AA56,'RAW-TEvPEv'!AI56,'RAW-TEvPEv'!AQ56))</f>
        <v/>
      </c>
      <c r="D56" s="63" t="str">
        <f aca="false">IF('RAW-TEvPEv'!D56="","",AVERAGE('RAW-TEvPEv'!D56,'RAW-TEvPEv'!L56,'RAW-TEvPEv'!T56,'RAW-TEvPEv'!AB56,'RAW-TEvPEv'!AJ56,'RAW-TEvPEv'!AR56))</f>
        <v/>
      </c>
      <c r="E56" s="63" t="str">
        <f aca="false">IF('RAW-TEvPEv'!E56="","",AVERAGE('RAW-TEvPEv'!E56,'RAW-TEvPEv'!M56,'RAW-TEvPEv'!U56,'RAW-TEvPEv'!AC56,'RAW-TEvPEv'!AK56,'RAW-TEvPEv'!AS56))</f>
        <v/>
      </c>
      <c r="F56" s="63" t="str">
        <f aca="false">IF('RAW-TEvPEv'!F56="","",AVERAGE('RAW-TEvPEv'!F56,'RAW-TEvPEv'!N56,'RAW-TEvPEv'!V56,'RAW-TEvPEv'!AD56,'RAW-TEvPEv'!AL56,'RAW-TEvPEv'!AT56))</f>
        <v/>
      </c>
      <c r="G56" s="63" t="str">
        <f aca="false">IF('RAW-TEvPEv'!G56="","",AVERAGE('RAW-TEvPEv'!G56,'RAW-TEvPEv'!O56,'RAW-TEvPEv'!W56,'RAW-TEvPEv'!AE56,'RAW-TEvPEv'!AM56,'RAW-TEvPEv'!AU56))</f>
        <v/>
      </c>
      <c r="H56" s="63" t="str">
        <f aca="false">IF('RAW-TEvPEv'!H56="","",AVERAGE('RAW-TEvPEv'!H56,'RAW-TEvPEv'!P56,'RAW-TEvPEv'!X56,'RAW-TEvPEv'!AF56,'RAW-TEvPEv'!AN56,'RAW-TEvPEv'!AV56))</f>
        <v/>
      </c>
      <c r="I56" s="63" t="str">
        <f aca="false">IF('RAW-TEvPEv'!I56="","",AVERAGE('RAW-TEvPEv'!I56,'RAW-TEvPEv'!Q56,'RAW-TEvPEv'!Y56,'RAW-TEvPEv'!AG56,'RAW-TEvPEv'!AO56,'RAW-TEvPEv'!AW56))</f>
        <v/>
      </c>
      <c r="J56" s="63" t="str">
        <f aca="false">IF('RAW-TEvPEv'!J56="","",AVERAGE('RAW-TEvPEv'!J56,'RAW-TEvPEv'!R56,'RAW-TEvPEv'!Z56,'RAW-TEvPEv'!AH56,'RAW-TEvPEv'!AP56,'RAW-TEvPEv'!AX56))</f>
        <v/>
      </c>
      <c r="K56" s="65"/>
    </row>
    <row r="57" customFormat="false" ht="15" hidden="false" customHeight="false" outlineLevel="0" collapsed="false">
      <c r="A57" s="63" t="n">
        <v>54</v>
      </c>
      <c r="B57" s="63" t="str">
        <f aca="false">IF(PLAYER!B57="","",PLAYER!B57)</f>
        <v/>
      </c>
      <c r="C57" s="63" t="str">
        <f aca="false">IF('RAW-TEvPEv'!C57="","",AVERAGE('RAW-TEvPEv'!C57,'RAW-TEvPEv'!K57,'RAW-TEvPEv'!S57,'RAW-TEvPEv'!AA57,'RAW-TEvPEv'!AI57,'RAW-TEvPEv'!AQ57))</f>
        <v/>
      </c>
      <c r="D57" s="63" t="str">
        <f aca="false">IF('RAW-TEvPEv'!D57="","",AVERAGE('RAW-TEvPEv'!D57,'RAW-TEvPEv'!L57,'RAW-TEvPEv'!T57,'RAW-TEvPEv'!AB57,'RAW-TEvPEv'!AJ57,'RAW-TEvPEv'!AR57))</f>
        <v/>
      </c>
      <c r="E57" s="63" t="str">
        <f aca="false">IF('RAW-TEvPEv'!E57="","",AVERAGE('RAW-TEvPEv'!E57,'RAW-TEvPEv'!M57,'RAW-TEvPEv'!U57,'RAW-TEvPEv'!AC57,'RAW-TEvPEv'!AK57,'RAW-TEvPEv'!AS57))</f>
        <v/>
      </c>
      <c r="F57" s="63" t="str">
        <f aca="false">IF('RAW-TEvPEv'!F57="","",AVERAGE('RAW-TEvPEv'!F57,'RAW-TEvPEv'!N57,'RAW-TEvPEv'!V57,'RAW-TEvPEv'!AD57,'RAW-TEvPEv'!AL57,'RAW-TEvPEv'!AT57))</f>
        <v/>
      </c>
      <c r="G57" s="63" t="str">
        <f aca="false">IF('RAW-TEvPEv'!G57="","",AVERAGE('RAW-TEvPEv'!G57,'RAW-TEvPEv'!O57,'RAW-TEvPEv'!W57,'RAW-TEvPEv'!AE57,'RAW-TEvPEv'!AM57,'RAW-TEvPEv'!AU57))</f>
        <v/>
      </c>
      <c r="H57" s="63" t="str">
        <f aca="false">IF('RAW-TEvPEv'!H57="","",AVERAGE('RAW-TEvPEv'!H57,'RAW-TEvPEv'!P57,'RAW-TEvPEv'!X57,'RAW-TEvPEv'!AF57,'RAW-TEvPEv'!AN57,'RAW-TEvPEv'!AV57))</f>
        <v/>
      </c>
      <c r="I57" s="63" t="str">
        <f aca="false">IF('RAW-TEvPEv'!I57="","",AVERAGE('RAW-TEvPEv'!I57,'RAW-TEvPEv'!Q57,'RAW-TEvPEv'!Y57,'RAW-TEvPEv'!AG57,'RAW-TEvPEv'!AO57,'RAW-TEvPEv'!AW57))</f>
        <v/>
      </c>
      <c r="J57" s="63" t="str">
        <f aca="false">IF('RAW-TEvPEv'!J57="","",AVERAGE('RAW-TEvPEv'!J57,'RAW-TEvPEv'!R57,'RAW-TEvPEv'!Z57,'RAW-TEvPEv'!AH57,'RAW-TEvPEv'!AP57,'RAW-TEvPEv'!AX57))</f>
        <v/>
      </c>
      <c r="K57" s="65"/>
    </row>
    <row r="58" customFormat="false" ht="15" hidden="false" customHeight="false" outlineLevel="0" collapsed="false">
      <c r="A58" s="63" t="n">
        <v>55</v>
      </c>
      <c r="B58" s="63" t="str">
        <f aca="false">IF(PLAYER!B58="","",PLAYER!B58)</f>
        <v/>
      </c>
      <c r="C58" s="63" t="str">
        <f aca="false">IF('RAW-TEvPEv'!C58="","",AVERAGE('RAW-TEvPEv'!C58,'RAW-TEvPEv'!K58,'RAW-TEvPEv'!S58,'RAW-TEvPEv'!AA58,'RAW-TEvPEv'!AI58,'RAW-TEvPEv'!AQ58))</f>
        <v/>
      </c>
      <c r="D58" s="63" t="str">
        <f aca="false">IF('RAW-TEvPEv'!D58="","",AVERAGE('RAW-TEvPEv'!D58,'RAW-TEvPEv'!L58,'RAW-TEvPEv'!T58,'RAW-TEvPEv'!AB58,'RAW-TEvPEv'!AJ58,'RAW-TEvPEv'!AR58))</f>
        <v/>
      </c>
      <c r="E58" s="63" t="str">
        <f aca="false">IF('RAW-TEvPEv'!E58="","",AVERAGE('RAW-TEvPEv'!E58,'RAW-TEvPEv'!M58,'RAW-TEvPEv'!U58,'RAW-TEvPEv'!AC58,'RAW-TEvPEv'!AK58,'RAW-TEvPEv'!AS58))</f>
        <v/>
      </c>
      <c r="F58" s="63" t="str">
        <f aca="false">IF('RAW-TEvPEv'!F58="","",AVERAGE('RAW-TEvPEv'!F58,'RAW-TEvPEv'!N58,'RAW-TEvPEv'!V58,'RAW-TEvPEv'!AD58,'RAW-TEvPEv'!AL58,'RAW-TEvPEv'!AT58))</f>
        <v/>
      </c>
      <c r="G58" s="63" t="str">
        <f aca="false">IF('RAW-TEvPEv'!G58="","",AVERAGE('RAW-TEvPEv'!G58,'RAW-TEvPEv'!O58,'RAW-TEvPEv'!W58,'RAW-TEvPEv'!AE58,'RAW-TEvPEv'!AM58,'RAW-TEvPEv'!AU58))</f>
        <v/>
      </c>
      <c r="H58" s="63" t="str">
        <f aca="false">IF('RAW-TEvPEv'!H58="","",AVERAGE('RAW-TEvPEv'!H58,'RAW-TEvPEv'!P58,'RAW-TEvPEv'!X58,'RAW-TEvPEv'!AF58,'RAW-TEvPEv'!AN58,'RAW-TEvPEv'!AV58))</f>
        <v/>
      </c>
      <c r="I58" s="63" t="str">
        <f aca="false">IF('RAW-TEvPEv'!I58="","",AVERAGE('RAW-TEvPEv'!I58,'RAW-TEvPEv'!Q58,'RAW-TEvPEv'!Y58,'RAW-TEvPEv'!AG58,'RAW-TEvPEv'!AO58,'RAW-TEvPEv'!AW58))</f>
        <v/>
      </c>
      <c r="J58" s="63" t="str">
        <f aca="false">IF('RAW-TEvPEv'!J58="","",AVERAGE('RAW-TEvPEv'!J58,'RAW-TEvPEv'!R58,'RAW-TEvPEv'!Z58,'RAW-TEvPEv'!AH58,'RAW-TEvPEv'!AP58,'RAW-TEvPEv'!AX58))</f>
        <v/>
      </c>
      <c r="K58" s="65"/>
    </row>
    <row r="59" customFormat="false" ht="15" hidden="false" customHeight="false" outlineLevel="0" collapsed="false">
      <c r="A59" s="63" t="n">
        <v>56</v>
      </c>
      <c r="B59" s="63" t="str">
        <f aca="false">IF(PLAYER!B59="","",PLAYER!B59)</f>
        <v/>
      </c>
      <c r="C59" s="63" t="str">
        <f aca="false">IF('RAW-TEvPEv'!C59="","",AVERAGE('RAW-TEvPEv'!C59,'RAW-TEvPEv'!K59,'RAW-TEvPEv'!S59,'RAW-TEvPEv'!AA59,'RAW-TEvPEv'!AI59,'RAW-TEvPEv'!AQ59))</f>
        <v/>
      </c>
      <c r="D59" s="63" t="str">
        <f aca="false">IF('RAW-TEvPEv'!D59="","",AVERAGE('RAW-TEvPEv'!D59,'RAW-TEvPEv'!L59,'RAW-TEvPEv'!T59,'RAW-TEvPEv'!AB59,'RAW-TEvPEv'!AJ59,'RAW-TEvPEv'!AR59))</f>
        <v/>
      </c>
      <c r="E59" s="63" t="str">
        <f aca="false">IF('RAW-TEvPEv'!E59="","",AVERAGE('RAW-TEvPEv'!E59,'RAW-TEvPEv'!M59,'RAW-TEvPEv'!U59,'RAW-TEvPEv'!AC59,'RAW-TEvPEv'!AK59,'RAW-TEvPEv'!AS59))</f>
        <v/>
      </c>
      <c r="F59" s="63" t="str">
        <f aca="false">IF('RAW-TEvPEv'!F59="","",AVERAGE('RAW-TEvPEv'!F59,'RAW-TEvPEv'!N59,'RAW-TEvPEv'!V59,'RAW-TEvPEv'!AD59,'RAW-TEvPEv'!AL59,'RAW-TEvPEv'!AT59))</f>
        <v/>
      </c>
      <c r="G59" s="63" t="str">
        <f aca="false">IF('RAW-TEvPEv'!G59="","",AVERAGE('RAW-TEvPEv'!G59,'RAW-TEvPEv'!O59,'RAW-TEvPEv'!W59,'RAW-TEvPEv'!AE59,'RAW-TEvPEv'!AM59,'RAW-TEvPEv'!AU59))</f>
        <v/>
      </c>
      <c r="H59" s="63" t="str">
        <f aca="false">IF('RAW-TEvPEv'!H59="","",AVERAGE('RAW-TEvPEv'!H59,'RAW-TEvPEv'!P59,'RAW-TEvPEv'!X59,'RAW-TEvPEv'!AF59,'RAW-TEvPEv'!AN59,'RAW-TEvPEv'!AV59))</f>
        <v/>
      </c>
      <c r="I59" s="63" t="str">
        <f aca="false">IF('RAW-TEvPEv'!I59="","",AVERAGE('RAW-TEvPEv'!I59,'RAW-TEvPEv'!Q59,'RAW-TEvPEv'!Y59,'RAW-TEvPEv'!AG59,'RAW-TEvPEv'!AO59,'RAW-TEvPEv'!AW59))</f>
        <v/>
      </c>
      <c r="J59" s="63" t="str">
        <f aca="false">IF('RAW-TEvPEv'!J59="","",AVERAGE('RAW-TEvPEv'!J59,'RAW-TEvPEv'!R59,'RAW-TEvPEv'!Z59,'RAW-TEvPEv'!AH59,'RAW-TEvPEv'!AP59,'RAW-TEvPEv'!AX59))</f>
        <v/>
      </c>
      <c r="K59" s="65"/>
    </row>
    <row r="60" customFormat="false" ht="15" hidden="false" customHeight="false" outlineLevel="0" collapsed="false">
      <c r="A60" s="63" t="n">
        <v>57</v>
      </c>
      <c r="B60" s="63" t="str">
        <f aca="false">IF(PLAYER!B60="","",PLAYER!B60)</f>
        <v/>
      </c>
      <c r="C60" s="63" t="str">
        <f aca="false">IF('RAW-TEvPEv'!C60="","",AVERAGE('RAW-TEvPEv'!C60,'RAW-TEvPEv'!K60,'RAW-TEvPEv'!S60,'RAW-TEvPEv'!AA60,'RAW-TEvPEv'!AI60,'RAW-TEvPEv'!AQ60))</f>
        <v/>
      </c>
      <c r="D60" s="63" t="str">
        <f aca="false">IF('RAW-TEvPEv'!D60="","",AVERAGE('RAW-TEvPEv'!D60,'RAW-TEvPEv'!L60,'RAW-TEvPEv'!T60,'RAW-TEvPEv'!AB60,'RAW-TEvPEv'!AJ60,'RAW-TEvPEv'!AR60))</f>
        <v/>
      </c>
      <c r="E60" s="63" t="str">
        <f aca="false">IF('RAW-TEvPEv'!E60="","",AVERAGE('RAW-TEvPEv'!E60,'RAW-TEvPEv'!M60,'RAW-TEvPEv'!U60,'RAW-TEvPEv'!AC60,'RAW-TEvPEv'!AK60,'RAW-TEvPEv'!AS60))</f>
        <v/>
      </c>
      <c r="F60" s="63" t="str">
        <f aca="false">IF('RAW-TEvPEv'!F60="","",AVERAGE('RAW-TEvPEv'!F60,'RAW-TEvPEv'!N60,'RAW-TEvPEv'!V60,'RAW-TEvPEv'!AD60,'RAW-TEvPEv'!AL60,'RAW-TEvPEv'!AT60))</f>
        <v/>
      </c>
      <c r="G60" s="63" t="str">
        <f aca="false">IF('RAW-TEvPEv'!G60="","",AVERAGE('RAW-TEvPEv'!G60,'RAW-TEvPEv'!O60,'RAW-TEvPEv'!W60,'RAW-TEvPEv'!AE60,'RAW-TEvPEv'!AM60,'RAW-TEvPEv'!AU60))</f>
        <v/>
      </c>
      <c r="H60" s="63" t="str">
        <f aca="false">IF('RAW-TEvPEv'!H60="","",AVERAGE('RAW-TEvPEv'!H60,'RAW-TEvPEv'!P60,'RAW-TEvPEv'!X60,'RAW-TEvPEv'!AF60,'RAW-TEvPEv'!AN60,'RAW-TEvPEv'!AV60))</f>
        <v/>
      </c>
      <c r="I60" s="63" t="str">
        <f aca="false">IF('RAW-TEvPEv'!I60="","",AVERAGE('RAW-TEvPEv'!I60,'RAW-TEvPEv'!Q60,'RAW-TEvPEv'!Y60,'RAW-TEvPEv'!AG60,'RAW-TEvPEv'!AO60,'RAW-TEvPEv'!AW60))</f>
        <v/>
      </c>
      <c r="J60" s="63" t="str">
        <f aca="false">IF('RAW-TEvPEv'!J60="","",AVERAGE('RAW-TEvPEv'!J60,'RAW-TEvPEv'!R60,'RAW-TEvPEv'!Z60,'RAW-TEvPEv'!AH60,'RAW-TEvPEv'!AP60,'RAW-TEvPEv'!AX60))</f>
        <v/>
      </c>
      <c r="K60" s="65"/>
    </row>
    <row r="61" customFormat="false" ht="15" hidden="false" customHeight="false" outlineLevel="0" collapsed="false">
      <c r="A61" s="63" t="n">
        <v>58</v>
      </c>
      <c r="B61" s="63" t="str">
        <f aca="false">IF(PLAYER!B61="","",PLAYER!B61)</f>
        <v/>
      </c>
      <c r="C61" s="63" t="str">
        <f aca="false">IF('RAW-TEvPEv'!C61="","",AVERAGE('RAW-TEvPEv'!C61,'RAW-TEvPEv'!K61,'RAW-TEvPEv'!S61,'RAW-TEvPEv'!AA61,'RAW-TEvPEv'!AI61,'RAW-TEvPEv'!AQ61))</f>
        <v/>
      </c>
      <c r="D61" s="63" t="str">
        <f aca="false">IF('RAW-TEvPEv'!D61="","",AVERAGE('RAW-TEvPEv'!D61,'RAW-TEvPEv'!L61,'RAW-TEvPEv'!T61,'RAW-TEvPEv'!AB61,'RAW-TEvPEv'!AJ61,'RAW-TEvPEv'!AR61))</f>
        <v/>
      </c>
      <c r="E61" s="63" t="str">
        <f aca="false">IF('RAW-TEvPEv'!E61="","",AVERAGE('RAW-TEvPEv'!E61,'RAW-TEvPEv'!M61,'RAW-TEvPEv'!U61,'RAW-TEvPEv'!AC61,'RAW-TEvPEv'!AK61,'RAW-TEvPEv'!AS61))</f>
        <v/>
      </c>
      <c r="F61" s="63" t="str">
        <f aca="false">IF('RAW-TEvPEv'!F61="","",AVERAGE('RAW-TEvPEv'!F61,'RAW-TEvPEv'!N61,'RAW-TEvPEv'!V61,'RAW-TEvPEv'!AD61,'RAW-TEvPEv'!AL61,'RAW-TEvPEv'!AT61))</f>
        <v/>
      </c>
      <c r="G61" s="63" t="str">
        <f aca="false">IF('RAW-TEvPEv'!G61="","",AVERAGE('RAW-TEvPEv'!G61,'RAW-TEvPEv'!O61,'RAW-TEvPEv'!W61,'RAW-TEvPEv'!AE61,'RAW-TEvPEv'!AM61,'RAW-TEvPEv'!AU61))</f>
        <v/>
      </c>
      <c r="H61" s="63" t="str">
        <f aca="false">IF('RAW-TEvPEv'!H61="","",AVERAGE('RAW-TEvPEv'!H61,'RAW-TEvPEv'!P61,'RAW-TEvPEv'!X61,'RAW-TEvPEv'!AF61,'RAW-TEvPEv'!AN61,'RAW-TEvPEv'!AV61))</f>
        <v/>
      </c>
      <c r="I61" s="63" t="str">
        <f aca="false">IF('RAW-TEvPEv'!I61="","",AVERAGE('RAW-TEvPEv'!I61,'RAW-TEvPEv'!Q61,'RAW-TEvPEv'!Y61,'RAW-TEvPEv'!AG61,'RAW-TEvPEv'!AO61,'RAW-TEvPEv'!AW61))</f>
        <v/>
      </c>
      <c r="J61" s="63" t="str">
        <f aca="false">IF('RAW-TEvPEv'!J61="","",AVERAGE('RAW-TEvPEv'!J61,'RAW-TEvPEv'!R61,'RAW-TEvPEv'!Z61,'RAW-TEvPEv'!AH61,'RAW-TEvPEv'!AP61,'RAW-TEvPEv'!AX61))</f>
        <v/>
      </c>
      <c r="K61" s="65"/>
    </row>
    <row r="62" customFormat="false" ht="15" hidden="false" customHeight="false" outlineLevel="0" collapsed="false">
      <c r="A62" s="63" t="n">
        <v>59</v>
      </c>
      <c r="B62" s="63" t="str">
        <f aca="false">IF(PLAYER!B62="","",PLAYER!B62)</f>
        <v/>
      </c>
      <c r="C62" s="63" t="str">
        <f aca="false">IF('RAW-TEvPEv'!C62="","",AVERAGE('RAW-TEvPEv'!C62,'RAW-TEvPEv'!K62,'RAW-TEvPEv'!S62,'RAW-TEvPEv'!AA62,'RAW-TEvPEv'!AI62,'RAW-TEvPEv'!AQ62))</f>
        <v/>
      </c>
      <c r="D62" s="63" t="str">
        <f aca="false">IF('RAW-TEvPEv'!D62="","",AVERAGE('RAW-TEvPEv'!D62,'RAW-TEvPEv'!L62,'RAW-TEvPEv'!T62,'RAW-TEvPEv'!AB62,'RAW-TEvPEv'!AJ62,'RAW-TEvPEv'!AR62))</f>
        <v/>
      </c>
      <c r="E62" s="63" t="str">
        <f aca="false">IF('RAW-TEvPEv'!E62="","",AVERAGE('RAW-TEvPEv'!E62,'RAW-TEvPEv'!M62,'RAW-TEvPEv'!U62,'RAW-TEvPEv'!AC62,'RAW-TEvPEv'!AK62,'RAW-TEvPEv'!AS62))</f>
        <v/>
      </c>
      <c r="F62" s="63" t="str">
        <f aca="false">IF('RAW-TEvPEv'!F62="","",AVERAGE('RAW-TEvPEv'!F62,'RAW-TEvPEv'!N62,'RAW-TEvPEv'!V62,'RAW-TEvPEv'!AD62,'RAW-TEvPEv'!AL62,'RAW-TEvPEv'!AT62))</f>
        <v/>
      </c>
      <c r="G62" s="63" t="str">
        <f aca="false">IF('RAW-TEvPEv'!G62="","",AVERAGE('RAW-TEvPEv'!G62,'RAW-TEvPEv'!O62,'RAW-TEvPEv'!W62,'RAW-TEvPEv'!AE62,'RAW-TEvPEv'!AM62,'RAW-TEvPEv'!AU62))</f>
        <v/>
      </c>
      <c r="H62" s="63" t="str">
        <f aca="false">IF('RAW-TEvPEv'!H62="","",AVERAGE('RAW-TEvPEv'!H62,'RAW-TEvPEv'!P62,'RAW-TEvPEv'!X62,'RAW-TEvPEv'!AF62,'RAW-TEvPEv'!AN62,'RAW-TEvPEv'!AV62))</f>
        <v/>
      </c>
      <c r="I62" s="63" t="str">
        <f aca="false">IF('RAW-TEvPEv'!I62="","",AVERAGE('RAW-TEvPEv'!I62,'RAW-TEvPEv'!Q62,'RAW-TEvPEv'!Y62,'RAW-TEvPEv'!AG62,'RAW-TEvPEv'!AO62,'RAW-TEvPEv'!AW62))</f>
        <v/>
      </c>
      <c r="J62" s="63" t="str">
        <f aca="false">IF('RAW-TEvPEv'!J62="","",AVERAGE('RAW-TEvPEv'!J62,'RAW-TEvPEv'!R62,'RAW-TEvPEv'!Z62,'RAW-TEvPEv'!AH62,'RAW-TEvPEv'!AP62,'RAW-TEvPEv'!AX62))</f>
        <v/>
      </c>
      <c r="K62" s="65"/>
    </row>
    <row r="63" customFormat="false" ht="15" hidden="false" customHeight="false" outlineLevel="0" collapsed="false">
      <c r="A63" s="63" t="n">
        <v>60</v>
      </c>
      <c r="B63" s="63" t="str">
        <f aca="false">IF(PLAYER!B63="","",PLAYER!B63)</f>
        <v/>
      </c>
      <c r="C63" s="63" t="str">
        <f aca="false">IF('RAW-TEvPEv'!C63="","",AVERAGE('RAW-TEvPEv'!C63,'RAW-TEvPEv'!K63,'RAW-TEvPEv'!S63,'RAW-TEvPEv'!AA63,'RAW-TEvPEv'!AI63,'RAW-TEvPEv'!AQ63))</f>
        <v/>
      </c>
      <c r="D63" s="63" t="str">
        <f aca="false">IF('RAW-TEvPEv'!D63="","",AVERAGE('RAW-TEvPEv'!D63,'RAW-TEvPEv'!L63,'RAW-TEvPEv'!T63,'RAW-TEvPEv'!AB63,'RAW-TEvPEv'!AJ63,'RAW-TEvPEv'!AR63))</f>
        <v/>
      </c>
      <c r="E63" s="63" t="str">
        <f aca="false">IF('RAW-TEvPEv'!E63="","",AVERAGE('RAW-TEvPEv'!E63,'RAW-TEvPEv'!M63,'RAW-TEvPEv'!U63,'RAW-TEvPEv'!AC63,'RAW-TEvPEv'!AK63,'RAW-TEvPEv'!AS63))</f>
        <v/>
      </c>
      <c r="F63" s="63" t="str">
        <f aca="false">IF('RAW-TEvPEv'!F63="","",AVERAGE('RAW-TEvPEv'!F63,'RAW-TEvPEv'!N63,'RAW-TEvPEv'!V63,'RAW-TEvPEv'!AD63,'RAW-TEvPEv'!AL63,'RAW-TEvPEv'!AT63))</f>
        <v/>
      </c>
      <c r="G63" s="63" t="str">
        <f aca="false">IF('RAW-TEvPEv'!G63="","",AVERAGE('RAW-TEvPEv'!G63,'RAW-TEvPEv'!O63,'RAW-TEvPEv'!W63,'RAW-TEvPEv'!AE63,'RAW-TEvPEv'!AM63,'RAW-TEvPEv'!AU63))</f>
        <v/>
      </c>
      <c r="H63" s="63" t="str">
        <f aca="false">IF('RAW-TEvPEv'!H63="","",AVERAGE('RAW-TEvPEv'!H63,'RAW-TEvPEv'!P63,'RAW-TEvPEv'!X63,'RAW-TEvPEv'!AF63,'RAW-TEvPEv'!AN63,'RAW-TEvPEv'!AV63))</f>
        <v/>
      </c>
      <c r="I63" s="63" t="str">
        <f aca="false">IF('RAW-TEvPEv'!I63="","",AVERAGE('RAW-TEvPEv'!I63,'RAW-TEvPEv'!Q63,'RAW-TEvPEv'!Y63,'RAW-TEvPEv'!AG63,'RAW-TEvPEv'!AO63,'RAW-TEvPEv'!AW63))</f>
        <v/>
      </c>
      <c r="J63" s="63" t="str">
        <f aca="false">IF('RAW-TEvPEv'!J63="","",AVERAGE('RAW-TEvPEv'!J63,'RAW-TEvPEv'!R63,'RAW-TEvPEv'!Z63,'RAW-TEvPEv'!AH63,'RAW-TEvPEv'!AP63,'RAW-TEvPEv'!AX63))</f>
        <v/>
      </c>
      <c r="K63" s="65"/>
    </row>
    <row r="64" customFormat="false" ht="15" hidden="false" customHeight="false" outlineLevel="0" collapsed="false">
      <c r="A64" s="63" t="n">
        <v>61</v>
      </c>
      <c r="B64" s="63" t="str">
        <f aca="false">IF(PLAYER!B64="","",PLAYER!B64)</f>
        <v/>
      </c>
      <c r="C64" s="63" t="str">
        <f aca="false">IF('RAW-TEvPEv'!C64="","",AVERAGE('RAW-TEvPEv'!C64,'RAW-TEvPEv'!K64,'RAW-TEvPEv'!S64,'RAW-TEvPEv'!AA64,'RAW-TEvPEv'!AI64,'RAW-TEvPEv'!AQ64))</f>
        <v/>
      </c>
      <c r="D64" s="63" t="str">
        <f aca="false">IF('RAW-TEvPEv'!D64="","",AVERAGE('RAW-TEvPEv'!D64,'RAW-TEvPEv'!L64,'RAW-TEvPEv'!T64,'RAW-TEvPEv'!AB64,'RAW-TEvPEv'!AJ64,'RAW-TEvPEv'!AR64))</f>
        <v/>
      </c>
      <c r="E64" s="63" t="str">
        <f aca="false">IF('RAW-TEvPEv'!E64="","",AVERAGE('RAW-TEvPEv'!E64,'RAW-TEvPEv'!M64,'RAW-TEvPEv'!U64,'RAW-TEvPEv'!AC64,'RAW-TEvPEv'!AK64,'RAW-TEvPEv'!AS64))</f>
        <v/>
      </c>
      <c r="F64" s="63" t="str">
        <f aca="false">IF('RAW-TEvPEv'!F64="","",AVERAGE('RAW-TEvPEv'!F64,'RAW-TEvPEv'!N64,'RAW-TEvPEv'!V64,'RAW-TEvPEv'!AD64,'RAW-TEvPEv'!AL64,'RAW-TEvPEv'!AT64))</f>
        <v/>
      </c>
      <c r="G64" s="63" t="str">
        <f aca="false">IF('RAW-TEvPEv'!G64="","",AVERAGE('RAW-TEvPEv'!G64,'RAW-TEvPEv'!O64,'RAW-TEvPEv'!W64,'RAW-TEvPEv'!AE64,'RAW-TEvPEv'!AM64,'RAW-TEvPEv'!AU64))</f>
        <v/>
      </c>
      <c r="H64" s="63" t="str">
        <f aca="false">IF('RAW-TEvPEv'!H64="","",AVERAGE('RAW-TEvPEv'!H64,'RAW-TEvPEv'!P64,'RAW-TEvPEv'!X64,'RAW-TEvPEv'!AF64,'RAW-TEvPEv'!AN64,'RAW-TEvPEv'!AV64))</f>
        <v/>
      </c>
      <c r="I64" s="63" t="str">
        <f aca="false">IF('RAW-TEvPEv'!I64="","",AVERAGE('RAW-TEvPEv'!I64,'RAW-TEvPEv'!Q64,'RAW-TEvPEv'!Y64,'RAW-TEvPEv'!AG64,'RAW-TEvPEv'!AO64,'RAW-TEvPEv'!AW64))</f>
        <v/>
      </c>
      <c r="J64" s="63" t="str">
        <f aca="false">IF('RAW-TEvPEv'!J64="","",AVERAGE('RAW-TEvPEv'!J64,'RAW-TEvPEv'!R64,'RAW-TEvPEv'!Z64,'RAW-TEvPEv'!AH64,'RAW-TEvPEv'!AP64,'RAW-TEvPEv'!AX64))</f>
        <v/>
      </c>
      <c r="K64" s="65"/>
    </row>
    <row r="65" customFormat="false" ht="15" hidden="false" customHeight="false" outlineLevel="0" collapsed="false">
      <c r="A65" s="63" t="n">
        <v>62</v>
      </c>
      <c r="B65" s="63" t="str">
        <f aca="false">IF(PLAYER!B65="","",PLAYER!B65)</f>
        <v/>
      </c>
      <c r="C65" s="63" t="str">
        <f aca="false">IF('RAW-TEvPEv'!C65="","",AVERAGE('RAW-TEvPEv'!C65,'RAW-TEvPEv'!K65,'RAW-TEvPEv'!S65,'RAW-TEvPEv'!AA65,'RAW-TEvPEv'!AI65,'RAW-TEvPEv'!AQ65))</f>
        <v/>
      </c>
      <c r="D65" s="63" t="str">
        <f aca="false">IF('RAW-TEvPEv'!D65="","",AVERAGE('RAW-TEvPEv'!D65,'RAW-TEvPEv'!L65,'RAW-TEvPEv'!T65,'RAW-TEvPEv'!AB65,'RAW-TEvPEv'!AJ65,'RAW-TEvPEv'!AR65))</f>
        <v/>
      </c>
      <c r="E65" s="63" t="str">
        <f aca="false">IF('RAW-TEvPEv'!E65="","",AVERAGE('RAW-TEvPEv'!E65,'RAW-TEvPEv'!M65,'RAW-TEvPEv'!U65,'RAW-TEvPEv'!AC65,'RAW-TEvPEv'!AK65,'RAW-TEvPEv'!AS65))</f>
        <v/>
      </c>
      <c r="F65" s="63" t="str">
        <f aca="false">IF('RAW-TEvPEv'!F65="","",AVERAGE('RAW-TEvPEv'!F65,'RAW-TEvPEv'!N65,'RAW-TEvPEv'!V65,'RAW-TEvPEv'!AD65,'RAW-TEvPEv'!AL65,'RAW-TEvPEv'!AT65))</f>
        <v/>
      </c>
      <c r="G65" s="63" t="str">
        <f aca="false">IF('RAW-TEvPEv'!G65="","",AVERAGE('RAW-TEvPEv'!G65,'RAW-TEvPEv'!O65,'RAW-TEvPEv'!W65,'RAW-TEvPEv'!AE65,'RAW-TEvPEv'!AM65,'RAW-TEvPEv'!AU65))</f>
        <v/>
      </c>
      <c r="H65" s="63" t="str">
        <f aca="false">IF('RAW-TEvPEv'!H65="","",AVERAGE('RAW-TEvPEv'!H65,'RAW-TEvPEv'!P65,'RAW-TEvPEv'!X65,'RAW-TEvPEv'!AF65,'RAW-TEvPEv'!AN65,'RAW-TEvPEv'!AV65))</f>
        <v/>
      </c>
      <c r="I65" s="63" t="str">
        <f aca="false">IF('RAW-TEvPEv'!I65="","",AVERAGE('RAW-TEvPEv'!I65,'RAW-TEvPEv'!Q65,'RAW-TEvPEv'!Y65,'RAW-TEvPEv'!AG65,'RAW-TEvPEv'!AO65,'RAW-TEvPEv'!AW65))</f>
        <v/>
      </c>
      <c r="J65" s="63" t="str">
        <f aca="false">IF('RAW-TEvPEv'!J65="","",AVERAGE('RAW-TEvPEv'!J65,'RAW-TEvPEv'!R65,'RAW-TEvPEv'!Z65,'RAW-TEvPEv'!AH65,'RAW-TEvPEv'!AP65,'RAW-TEvPEv'!AX65))</f>
        <v/>
      </c>
      <c r="K65" s="65"/>
    </row>
    <row r="66" customFormat="false" ht="15" hidden="false" customHeight="false" outlineLevel="0" collapsed="false">
      <c r="A66" s="63" t="n">
        <v>63</v>
      </c>
      <c r="B66" s="63" t="str">
        <f aca="false">IF(PLAYER!B66="","",PLAYER!B66)</f>
        <v/>
      </c>
      <c r="C66" s="63" t="str">
        <f aca="false">IF('RAW-TEvPEv'!C66="","",AVERAGE('RAW-TEvPEv'!C66,'RAW-TEvPEv'!K66,'RAW-TEvPEv'!S66,'RAW-TEvPEv'!AA66,'RAW-TEvPEv'!AI66,'RAW-TEvPEv'!AQ66))</f>
        <v/>
      </c>
      <c r="D66" s="63" t="str">
        <f aca="false">IF('RAW-TEvPEv'!D66="","",AVERAGE('RAW-TEvPEv'!D66,'RAW-TEvPEv'!L66,'RAW-TEvPEv'!T66,'RAW-TEvPEv'!AB66,'RAW-TEvPEv'!AJ66,'RAW-TEvPEv'!AR66))</f>
        <v/>
      </c>
      <c r="E66" s="63" t="str">
        <f aca="false">IF('RAW-TEvPEv'!E66="","",AVERAGE('RAW-TEvPEv'!E66,'RAW-TEvPEv'!M66,'RAW-TEvPEv'!U66,'RAW-TEvPEv'!AC66,'RAW-TEvPEv'!AK66,'RAW-TEvPEv'!AS66))</f>
        <v/>
      </c>
      <c r="F66" s="63" t="str">
        <f aca="false">IF('RAW-TEvPEv'!F66="","",AVERAGE('RAW-TEvPEv'!F66,'RAW-TEvPEv'!N66,'RAW-TEvPEv'!V66,'RAW-TEvPEv'!AD66,'RAW-TEvPEv'!AL66,'RAW-TEvPEv'!AT66))</f>
        <v/>
      </c>
      <c r="G66" s="63" t="str">
        <f aca="false">IF('RAW-TEvPEv'!G66="","",AVERAGE('RAW-TEvPEv'!G66,'RAW-TEvPEv'!O66,'RAW-TEvPEv'!W66,'RAW-TEvPEv'!AE66,'RAW-TEvPEv'!AM66,'RAW-TEvPEv'!AU66))</f>
        <v/>
      </c>
      <c r="H66" s="63" t="str">
        <f aca="false">IF('RAW-TEvPEv'!H66="","",AVERAGE('RAW-TEvPEv'!H66,'RAW-TEvPEv'!P66,'RAW-TEvPEv'!X66,'RAW-TEvPEv'!AF66,'RAW-TEvPEv'!AN66,'RAW-TEvPEv'!AV66))</f>
        <v/>
      </c>
      <c r="I66" s="63" t="str">
        <f aca="false">IF('RAW-TEvPEv'!I66="","",AVERAGE('RAW-TEvPEv'!I66,'RAW-TEvPEv'!Q66,'RAW-TEvPEv'!Y66,'RAW-TEvPEv'!AG66,'RAW-TEvPEv'!AO66,'RAW-TEvPEv'!AW66))</f>
        <v/>
      </c>
      <c r="J66" s="63" t="str">
        <f aca="false">IF('RAW-TEvPEv'!J66="","",AVERAGE('RAW-TEvPEv'!J66,'RAW-TEvPEv'!R66,'RAW-TEvPEv'!Z66,'RAW-TEvPEv'!AH66,'RAW-TEvPEv'!AP66,'RAW-TEvPEv'!AX66))</f>
        <v/>
      </c>
      <c r="K66" s="65"/>
    </row>
    <row r="67" customFormat="false" ht="15" hidden="false" customHeight="false" outlineLevel="0" collapsed="false">
      <c r="A67" s="63" t="n">
        <v>64</v>
      </c>
      <c r="B67" s="63" t="str">
        <f aca="false">IF(PLAYER!B67="","",PLAYER!B67)</f>
        <v/>
      </c>
      <c r="C67" s="63" t="str">
        <f aca="false">IF('RAW-TEvPEv'!C67="","",AVERAGE('RAW-TEvPEv'!C67,'RAW-TEvPEv'!K67,'RAW-TEvPEv'!S67,'RAW-TEvPEv'!AA67,'RAW-TEvPEv'!AI67,'RAW-TEvPEv'!AQ67))</f>
        <v/>
      </c>
      <c r="D67" s="63" t="str">
        <f aca="false">IF('RAW-TEvPEv'!D67="","",AVERAGE('RAW-TEvPEv'!D67,'RAW-TEvPEv'!L67,'RAW-TEvPEv'!T67,'RAW-TEvPEv'!AB67,'RAW-TEvPEv'!AJ67,'RAW-TEvPEv'!AR67))</f>
        <v/>
      </c>
      <c r="E67" s="63" t="str">
        <f aca="false">IF('RAW-TEvPEv'!E67="","",AVERAGE('RAW-TEvPEv'!E67,'RAW-TEvPEv'!M67,'RAW-TEvPEv'!U67,'RAW-TEvPEv'!AC67,'RAW-TEvPEv'!AK67,'RAW-TEvPEv'!AS67))</f>
        <v/>
      </c>
      <c r="F67" s="63" t="str">
        <f aca="false">IF('RAW-TEvPEv'!F67="","",AVERAGE('RAW-TEvPEv'!F67,'RAW-TEvPEv'!N67,'RAW-TEvPEv'!V67,'RAW-TEvPEv'!AD67,'RAW-TEvPEv'!AL67,'RAW-TEvPEv'!AT67))</f>
        <v/>
      </c>
      <c r="G67" s="63" t="str">
        <f aca="false">IF('RAW-TEvPEv'!G67="","",AVERAGE('RAW-TEvPEv'!G67,'RAW-TEvPEv'!O67,'RAW-TEvPEv'!W67,'RAW-TEvPEv'!AE67,'RAW-TEvPEv'!AM67,'RAW-TEvPEv'!AU67))</f>
        <v/>
      </c>
      <c r="H67" s="63" t="str">
        <f aca="false">IF('RAW-TEvPEv'!H67="","",AVERAGE('RAW-TEvPEv'!H67,'RAW-TEvPEv'!P67,'RAW-TEvPEv'!X67,'RAW-TEvPEv'!AF67,'RAW-TEvPEv'!AN67,'RAW-TEvPEv'!AV67))</f>
        <v/>
      </c>
      <c r="I67" s="63" t="str">
        <f aca="false">IF('RAW-TEvPEv'!I67="","",AVERAGE('RAW-TEvPEv'!I67,'RAW-TEvPEv'!Q67,'RAW-TEvPEv'!Y67,'RAW-TEvPEv'!AG67,'RAW-TEvPEv'!AO67,'RAW-TEvPEv'!AW67))</f>
        <v/>
      </c>
      <c r="J67" s="63" t="str">
        <f aca="false">IF('RAW-TEvPEv'!J67="","",AVERAGE('RAW-TEvPEv'!J67,'RAW-TEvPEv'!R67,'RAW-TEvPEv'!Z67,'RAW-TEvPEv'!AH67,'RAW-TEvPEv'!AP67,'RAW-TEvPEv'!AX67))</f>
        <v/>
      </c>
      <c r="K67" s="65"/>
    </row>
    <row r="68" customFormat="false" ht="15" hidden="false" customHeight="false" outlineLevel="0" collapsed="false">
      <c r="A68" s="63" t="n">
        <v>65</v>
      </c>
      <c r="B68" s="63" t="str">
        <f aca="false">IF(PLAYER!B68="","",PLAYER!B68)</f>
        <v/>
      </c>
      <c r="C68" s="63" t="str">
        <f aca="false">IF('RAW-TEvPEv'!C68="","",AVERAGE('RAW-TEvPEv'!C68,'RAW-TEvPEv'!K68,'RAW-TEvPEv'!S68,'RAW-TEvPEv'!AA68,'RAW-TEvPEv'!AI68,'RAW-TEvPEv'!AQ68))</f>
        <v/>
      </c>
      <c r="D68" s="63" t="str">
        <f aca="false">IF('RAW-TEvPEv'!D68="","",AVERAGE('RAW-TEvPEv'!D68,'RAW-TEvPEv'!L68,'RAW-TEvPEv'!T68,'RAW-TEvPEv'!AB68,'RAW-TEvPEv'!AJ68,'RAW-TEvPEv'!AR68))</f>
        <v/>
      </c>
      <c r="E68" s="63" t="str">
        <f aca="false">IF('RAW-TEvPEv'!E68="","",AVERAGE('RAW-TEvPEv'!E68,'RAW-TEvPEv'!M68,'RAW-TEvPEv'!U68,'RAW-TEvPEv'!AC68,'RAW-TEvPEv'!AK68,'RAW-TEvPEv'!AS68))</f>
        <v/>
      </c>
      <c r="F68" s="63" t="str">
        <f aca="false">IF('RAW-TEvPEv'!F68="","",AVERAGE('RAW-TEvPEv'!F68,'RAW-TEvPEv'!N68,'RAW-TEvPEv'!V68,'RAW-TEvPEv'!AD68,'RAW-TEvPEv'!AL68,'RAW-TEvPEv'!AT68))</f>
        <v/>
      </c>
      <c r="G68" s="63" t="str">
        <f aca="false">IF('RAW-TEvPEv'!G68="","",AVERAGE('RAW-TEvPEv'!G68,'RAW-TEvPEv'!O68,'RAW-TEvPEv'!W68,'RAW-TEvPEv'!AE68,'RAW-TEvPEv'!AM68,'RAW-TEvPEv'!AU68))</f>
        <v/>
      </c>
      <c r="H68" s="63" t="str">
        <f aca="false">IF('RAW-TEvPEv'!H68="","",AVERAGE('RAW-TEvPEv'!H68,'RAW-TEvPEv'!P68,'RAW-TEvPEv'!X68,'RAW-TEvPEv'!AF68,'RAW-TEvPEv'!AN68,'RAW-TEvPEv'!AV68))</f>
        <v/>
      </c>
      <c r="I68" s="63" t="str">
        <f aca="false">IF('RAW-TEvPEv'!I68="","",AVERAGE('RAW-TEvPEv'!I68,'RAW-TEvPEv'!Q68,'RAW-TEvPEv'!Y68,'RAW-TEvPEv'!AG68,'RAW-TEvPEv'!AO68,'RAW-TEvPEv'!AW68))</f>
        <v/>
      </c>
      <c r="J68" s="63" t="str">
        <f aca="false">IF('RAW-TEvPEv'!J68="","",AVERAGE('RAW-TEvPEv'!J68,'RAW-TEvPEv'!R68,'RAW-TEvPEv'!Z68,'RAW-TEvPEv'!AH68,'RAW-TEvPEv'!AP68,'RAW-TEvPEv'!AX68))</f>
        <v/>
      </c>
      <c r="K68" s="65"/>
    </row>
    <row r="69" customFormat="false" ht="15" hidden="false" customHeight="false" outlineLevel="0" collapsed="false">
      <c r="A69" s="63" t="n">
        <v>66</v>
      </c>
      <c r="B69" s="63" t="str">
        <f aca="false">IF(PLAYER!B69="","",PLAYER!B69)</f>
        <v/>
      </c>
      <c r="C69" s="63" t="str">
        <f aca="false">IF('RAW-TEvPEv'!C69="","",AVERAGE('RAW-TEvPEv'!C69,'RAW-TEvPEv'!K69,'RAW-TEvPEv'!S69,'RAW-TEvPEv'!AA69,'RAW-TEvPEv'!AI69,'RAW-TEvPEv'!AQ69))</f>
        <v/>
      </c>
      <c r="D69" s="63" t="str">
        <f aca="false">IF('RAW-TEvPEv'!D69="","",AVERAGE('RAW-TEvPEv'!D69,'RAW-TEvPEv'!L69,'RAW-TEvPEv'!T69,'RAW-TEvPEv'!AB69,'RAW-TEvPEv'!AJ69,'RAW-TEvPEv'!AR69))</f>
        <v/>
      </c>
      <c r="E69" s="63" t="str">
        <f aca="false">IF('RAW-TEvPEv'!E69="","",AVERAGE('RAW-TEvPEv'!E69,'RAW-TEvPEv'!M69,'RAW-TEvPEv'!U69,'RAW-TEvPEv'!AC69,'RAW-TEvPEv'!AK69,'RAW-TEvPEv'!AS69))</f>
        <v/>
      </c>
      <c r="F69" s="63" t="str">
        <f aca="false">IF('RAW-TEvPEv'!F69="","",AVERAGE('RAW-TEvPEv'!F69,'RAW-TEvPEv'!N69,'RAW-TEvPEv'!V69,'RAW-TEvPEv'!AD69,'RAW-TEvPEv'!AL69,'RAW-TEvPEv'!AT69))</f>
        <v/>
      </c>
      <c r="G69" s="63" t="str">
        <f aca="false">IF('RAW-TEvPEv'!G69="","",AVERAGE('RAW-TEvPEv'!G69,'RAW-TEvPEv'!O69,'RAW-TEvPEv'!W69,'RAW-TEvPEv'!AE69,'RAW-TEvPEv'!AM69,'RAW-TEvPEv'!AU69))</f>
        <v/>
      </c>
      <c r="H69" s="63" t="str">
        <f aca="false">IF('RAW-TEvPEv'!H69="","",AVERAGE('RAW-TEvPEv'!H69,'RAW-TEvPEv'!P69,'RAW-TEvPEv'!X69,'RAW-TEvPEv'!AF69,'RAW-TEvPEv'!AN69,'RAW-TEvPEv'!AV69))</f>
        <v/>
      </c>
      <c r="I69" s="63" t="str">
        <f aca="false">IF('RAW-TEvPEv'!I69="","",AVERAGE('RAW-TEvPEv'!I69,'RAW-TEvPEv'!Q69,'RAW-TEvPEv'!Y69,'RAW-TEvPEv'!AG69,'RAW-TEvPEv'!AO69,'RAW-TEvPEv'!AW69))</f>
        <v/>
      </c>
      <c r="J69" s="63" t="str">
        <f aca="false">IF('RAW-TEvPEv'!J69="","",AVERAGE('RAW-TEvPEv'!J69,'RAW-TEvPEv'!R69,'RAW-TEvPEv'!Z69,'RAW-TEvPEv'!AH69,'RAW-TEvPEv'!AP69,'RAW-TEvPEv'!AX69))</f>
        <v/>
      </c>
      <c r="K69" s="65"/>
    </row>
    <row r="70" customFormat="false" ht="15" hidden="false" customHeight="false" outlineLevel="0" collapsed="false">
      <c r="A70" s="63" t="n">
        <v>67</v>
      </c>
      <c r="B70" s="63" t="str">
        <f aca="false">IF(PLAYER!B70="","",PLAYER!B70)</f>
        <v/>
      </c>
      <c r="C70" s="63" t="str">
        <f aca="false">IF('RAW-TEvPEv'!C70="","",AVERAGE('RAW-TEvPEv'!C70,'RAW-TEvPEv'!K70,'RAW-TEvPEv'!S70,'RAW-TEvPEv'!AA70,'RAW-TEvPEv'!AI70,'RAW-TEvPEv'!AQ70))</f>
        <v/>
      </c>
      <c r="D70" s="63" t="str">
        <f aca="false">IF('RAW-TEvPEv'!D70="","",AVERAGE('RAW-TEvPEv'!D70,'RAW-TEvPEv'!L70,'RAW-TEvPEv'!T70,'RAW-TEvPEv'!AB70,'RAW-TEvPEv'!AJ70,'RAW-TEvPEv'!AR70))</f>
        <v/>
      </c>
      <c r="E70" s="63" t="str">
        <f aca="false">IF('RAW-TEvPEv'!E70="","",AVERAGE('RAW-TEvPEv'!E70,'RAW-TEvPEv'!M70,'RAW-TEvPEv'!U70,'RAW-TEvPEv'!AC70,'RAW-TEvPEv'!AK70,'RAW-TEvPEv'!AS70))</f>
        <v/>
      </c>
      <c r="F70" s="63" t="str">
        <f aca="false">IF('RAW-TEvPEv'!F70="","",AVERAGE('RAW-TEvPEv'!F70,'RAW-TEvPEv'!N70,'RAW-TEvPEv'!V70,'RAW-TEvPEv'!AD70,'RAW-TEvPEv'!AL70,'RAW-TEvPEv'!AT70))</f>
        <v/>
      </c>
      <c r="G70" s="63" t="str">
        <f aca="false">IF('RAW-TEvPEv'!G70="","",AVERAGE('RAW-TEvPEv'!G70,'RAW-TEvPEv'!O70,'RAW-TEvPEv'!W70,'RAW-TEvPEv'!AE70,'RAW-TEvPEv'!AM70,'RAW-TEvPEv'!AU70))</f>
        <v/>
      </c>
      <c r="H70" s="63" t="str">
        <f aca="false">IF('RAW-TEvPEv'!H70="","",AVERAGE('RAW-TEvPEv'!H70,'RAW-TEvPEv'!P70,'RAW-TEvPEv'!X70,'RAW-TEvPEv'!AF70,'RAW-TEvPEv'!AN70,'RAW-TEvPEv'!AV70))</f>
        <v/>
      </c>
      <c r="I70" s="63" t="str">
        <f aca="false">IF('RAW-TEvPEv'!I70="","",AVERAGE('RAW-TEvPEv'!I70,'RAW-TEvPEv'!Q70,'RAW-TEvPEv'!Y70,'RAW-TEvPEv'!AG70,'RAW-TEvPEv'!AO70,'RAW-TEvPEv'!AW70))</f>
        <v/>
      </c>
      <c r="J70" s="63" t="str">
        <f aca="false">IF('RAW-TEvPEv'!J70="","",AVERAGE('RAW-TEvPEv'!J70,'RAW-TEvPEv'!R70,'RAW-TEvPEv'!Z70,'RAW-TEvPEv'!AH70,'RAW-TEvPEv'!AP70,'RAW-TEvPEv'!AX70))</f>
        <v/>
      </c>
      <c r="K70" s="65"/>
    </row>
    <row r="71" customFormat="false" ht="15" hidden="false" customHeight="false" outlineLevel="0" collapsed="false">
      <c r="A71" s="63" t="n">
        <v>68</v>
      </c>
      <c r="B71" s="63" t="str">
        <f aca="false">IF(PLAYER!B71="","",PLAYER!B71)</f>
        <v/>
      </c>
      <c r="C71" s="63" t="str">
        <f aca="false">IF('RAW-TEvPEv'!C71="","",AVERAGE('RAW-TEvPEv'!C71,'RAW-TEvPEv'!K71,'RAW-TEvPEv'!S71,'RAW-TEvPEv'!AA71,'RAW-TEvPEv'!AI71,'RAW-TEvPEv'!AQ71))</f>
        <v/>
      </c>
      <c r="D71" s="63" t="str">
        <f aca="false">IF('RAW-TEvPEv'!D71="","",AVERAGE('RAW-TEvPEv'!D71,'RAW-TEvPEv'!L71,'RAW-TEvPEv'!T71,'RAW-TEvPEv'!AB71,'RAW-TEvPEv'!AJ71,'RAW-TEvPEv'!AR71))</f>
        <v/>
      </c>
      <c r="E71" s="63" t="str">
        <f aca="false">IF('RAW-TEvPEv'!E71="","",AVERAGE('RAW-TEvPEv'!E71,'RAW-TEvPEv'!M71,'RAW-TEvPEv'!U71,'RAW-TEvPEv'!AC71,'RAW-TEvPEv'!AK71,'RAW-TEvPEv'!AS71))</f>
        <v/>
      </c>
      <c r="F71" s="63" t="str">
        <f aca="false">IF('RAW-TEvPEv'!F71="","",AVERAGE('RAW-TEvPEv'!F71,'RAW-TEvPEv'!N71,'RAW-TEvPEv'!V71,'RAW-TEvPEv'!AD71,'RAW-TEvPEv'!AL71,'RAW-TEvPEv'!AT71))</f>
        <v/>
      </c>
      <c r="G71" s="63" t="str">
        <f aca="false">IF('RAW-TEvPEv'!G71="","",AVERAGE('RAW-TEvPEv'!G71,'RAW-TEvPEv'!O71,'RAW-TEvPEv'!W71,'RAW-TEvPEv'!AE71,'RAW-TEvPEv'!AM71,'RAW-TEvPEv'!AU71))</f>
        <v/>
      </c>
      <c r="H71" s="63" t="str">
        <f aca="false">IF('RAW-TEvPEv'!H71="","",AVERAGE('RAW-TEvPEv'!H71,'RAW-TEvPEv'!P71,'RAW-TEvPEv'!X71,'RAW-TEvPEv'!AF71,'RAW-TEvPEv'!AN71,'RAW-TEvPEv'!AV71))</f>
        <v/>
      </c>
      <c r="I71" s="63" t="str">
        <f aca="false">IF('RAW-TEvPEv'!I71="","",AVERAGE('RAW-TEvPEv'!I71,'RAW-TEvPEv'!Q71,'RAW-TEvPEv'!Y71,'RAW-TEvPEv'!AG71,'RAW-TEvPEv'!AO71,'RAW-TEvPEv'!AW71))</f>
        <v/>
      </c>
      <c r="J71" s="63" t="str">
        <f aca="false">IF('RAW-TEvPEv'!J71="","",AVERAGE('RAW-TEvPEv'!J71,'RAW-TEvPEv'!R71,'RAW-TEvPEv'!Z71,'RAW-TEvPEv'!AH71,'RAW-TEvPEv'!AP71,'RAW-TEvPEv'!AX71))</f>
        <v/>
      </c>
      <c r="K71" s="65"/>
    </row>
    <row r="72" customFormat="false" ht="15" hidden="false" customHeight="false" outlineLevel="0" collapsed="false">
      <c r="A72" s="63" t="n">
        <v>69</v>
      </c>
      <c r="B72" s="63" t="str">
        <f aca="false">IF(PLAYER!B72="","",PLAYER!B72)</f>
        <v/>
      </c>
      <c r="C72" s="63" t="str">
        <f aca="false">IF('RAW-TEvPEv'!C72="","",AVERAGE('RAW-TEvPEv'!C72,'RAW-TEvPEv'!K72,'RAW-TEvPEv'!S72,'RAW-TEvPEv'!AA72,'RAW-TEvPEv'!AI72,'RAW-TEvPEv'!AQ72))</f>
        <v/>
      </c>
      <c r="D72" s="63" t="str">
        <f aca="false">IF('RAW-TEvPEv'!D72="","",AVERAGE('RAW-TEvPEv'!D72,'RAW-TEvPEv'!L72,'RAW-TEvPEv'!T72,'RAW-TEvPEv'!AB72,'RAW-TEvPEv'!AJ72,'RAW-TEvPEv'!AR72))</f>
        <v/>
      </c>
      <c r="E72" s="63" t="str">
        <f aca="false">IF('RAW-TEvPEv'!E72="","",AVERAGE('RAW-TEvPEv'!E72,'RAW-TEvPEv'!M72,'RAW-TEvPEv'!U72,'RAW-TEvPEv'!AC72,'RAW-TEvPEv'!AK72,'RAW-TEvPEv'!AS72))</f>
        <v/>
      </c>
      <c r="F72" s="63" t="str">
        <f aca="false">IF('RAW-TEvPEv'!F72="","",AVERAGE('RAW-TEvPEv'!F72,'RAW-TEvPEv'!N72,'RAW-TEvPEv'!V72,'RAW-TEvPEv'!AD72,'RAW-TEvPEv'!AL72,'RAW-TEvPEv'!AT72))</f>
        <v/>
      </c>
      <c r="G72" s="63" t="str">
        <f aca="false">IF('RAW-TEvPEv'!G72="","",AVERAGE('RAW-TEvPEv'!G72,'RAW-TEvPEv'!O72,'RAW-TEvPEv'!W72,'RAW-TEvPEv'!AE72,'RAW-TEvPEv'!AM72,'RAW-TEvPEv'!AU72))</f>
        <v/>
      </c>
      <c r="H72" s="63" t="str">
        <f aca="false">IF('RAW-TEvPEv'!H72="","",AVERAGE('RAW-TEvPEv'!H72,'RAW-TEvPEv'!P72,'RAW-TEvPEv'!X72,'RAW-TEvPEv'!AF72,'RAW-TEvPEv'!AN72,'RAW-TEvPEv'!AV72))</f>
        <v/>
      </c>
      <c r="I72" s="63" t="str">
        <f aca="false">IF('RAW-TEvPEv'!I72="","",AVERAGE('RAW-TEvPEv'!I72,'RAW-TEvPEv'!Q72,'RAW-TEvPEv'!Y72,'RAW-TEvPEv'!AG72,'RAW-TEvPEv'!AO72,'RAW-TEvPEv'!AW72))</f>
        <v/>
      </c>
      <c r="J72" s="63" t="str">
        <f aca="false">IF('RAW-TEvPEv'!J72="","",AVERAGE('RAW-TEvPEv'!J72,'RAW-TEvPEv'!R72,'RAW-TEvPEv'!Z72,'RAW-TEvPEv'!AH72,'RAW-TEvPEv'!AP72,'RAW-TEvPEv'!AX72))</f>
        <v/>
      </c>
      <c r="K72" s="65"/>
    </row>
    <row r="73" customFormat="false" ht="15" hidden="false" customHeight="false" outlineLevel="0" collapsed="false">
      <c r="A73" s="63" t="n">
        <v>70</v>
      </c>
      <c r="B73" s="63" t="str">
        <f aca="false">IF(PLAYER!B73="","",PLAYER!B73)</f>
        <v/>
      </c>
      <c r="C73" s="63" t="str">
        <f aca="false">IF('RAW-TEvPEv'!C73="","",AVERAGE('RAW-TEvPEv'!C73,'RAW-TEvPEv'!K73,'RAW-TEvPEv'!S73,'RAW-TEvPEv'!AA73,'RAW-TEvPEv'!AI73,'RAW-TEvPEv'!AQ73))</f>
        <v/>
      </c>
      <c r="D73" s="63" t="str">
        <f aca="false">IF('RAW-TEvPEv'!D73="","",AVERAGE('RAW-TEvPEv'!D73,'RAW-TEvPEv'!L73,'RAW-TEvPEv'!T73,'RAW-TEvPEv'!AB73,'RAW-TEvPEv'!AJ73,'RAW-TEvPEv'!AR73))</f>
        <v/>
      </c>
      <c r="E73" s="63" t="str">
        <f aca="false">IF('RAW-TEvPEv'!E73="","",AVERAGE('RAW-TEvPEv'!E73,'RAW-TEvPEv'!M73,'RAW-TEvPEv'!U73,'RAW-TEvPEv'!AC73,'RAW-TEvPEv'!AK73,'RAW-TEvPEv'!AS73))</f>
        <v/>
      </c>
      <c r="F73" s="63" t="str">
        <f aca="false">IF('RAW-TEvPEv'!F73="","",AVERAGE('RAW-TEvPEv'!F73,'RAW-TEvPEv'!N73,'RAW-TEvPEv'!V73,'RAW-TEvPEv'!AD73,'RAW-TEvPEv'!AL73,'RAW-TEvPEv'!AT73))</f>
        <v/>
      </c>
      <c r="G73" s="63" t="str">
        <f aca="false">IF('RAW-TEvPEv'!G73="","",AVERAGE('RAW-TEvPEv'!G73,'RAW-TEvPEv'!O73,'RAW-TEvPEv'!W73,'RAW-TEvPEv'!AE73,'RAW-TEvPEv'!AM73,'RAW-TEvPEv'!AU73))</f>
        <v/>
      </c>
      <c r="H73" s="63" t="str">
        <f aca="false">IF('RAW-TEvPEv'!H73="","",AVERAGE('RAW-TEvPEv'!H73,'RAW-TEvPEv'!P73,'RAW-TEvPEv'!X73,'RAW-TEvPEv'!AF73,'RAW-TEvPEv'!AN73,'RAW-TEvPEv'!AV73))</f>
        <v/>
      </c>
      <c r="I73" s="63" t="str">
        <f aca="false">IF('RAW-TEvPEv'!I73="","",AVERAGE('RAW-TEvPEv'!I73,'RAW-TEvPEv'!Q73,'RAW-TEvPEv'!Y73,'RAW-TEvPEv'!AG73,'RAW-TEvPEv'!AO73,'RAW-TEvPEv'!AW73))</f>
        <v/>
      </c>
      <c r="J73" s="63" t="str">
        <f aca="false">IF('RAW-TEvPEv'!J73="","",AVERAGE('RAW-TEvPEv'!J73,'RAW-TEvPEv'!R73,'RAW-TEvPEv'!Z73,'RAW-TEvPEv'!AH73,'RAW-TEvPEv'!AP73,'RAW-TEvPEv'!AX73))</f>
        <v/>
      </c>
      <c r="K73" s="65"/>
    </row>
    <row r="74" customFormat="false" ht="15" hidden="false" customHeight="false" outlineLevel="0" collapsed="false">
      <c r="A74" s="63" t="n">
        <v>71</v>
      </c>
      <c r="B74" s="63" t="str">
        <f aca="false">IF(PLAYER!B74="","",PLAYER!B74)</f>
        <v/>
      </c>
      <c r="C74" s="63" t="str">
        <f aca="false">IF('RAW-TEvPEv'!C74="","",AVERAGE('RAW-TEvPEv'!C74,'RAW-TEvPEv'!K74,'RAW-TEvPEv'!S74,'RAW-TEvPEv'!AA74,'RAW-TEvPEv'!AI74,'RAW-TEvPEv'!AQ74))</f>
        <v/>
      </c>
      <c r="D74" s="63" t="str">
        <f aca="false">IF('RAW-TEvPEv'!D74="","",AVERAGE('RAW-TEvPEv'!D74,'RAW-TEvPEv'!L74,'RAW-TEvPEv'!T74,'RAW-TEvPEv'!AB74,'RAW-TEvPEv'!AJ74,'RAW-TEvPEv'!AR74))</f>
        <v/>
      </c>
      <c r="E74" s="63" t="str">
        <f aca="false">IF('RAW-TEvPEv'!E74="","",AVERAGE('RAW-TEvPEv'!E74,'RAW-TEvPEv'!M74,'RAW-TEvPEv'!U74,'RAW-TEvPEv'!AC74,'RAW-TEvPEv'!AK74,'RAW-TEvPEv'!AS74))</f>
        <v/>
      </c>
      <c r="F74" s="63" t="str">
        <f aca="false">IF('RAW-TEvPEv'!F74="","",AVERAGE('RAW-TEvPEv'!F74,'RAW-TEvPEv'!N74,'RAW-TEvPEv'!V74,'RAW-TEvPEv'!AD74,'RAW-TEvPEv'!AL74,'RAW-TEvPEv'!AT74))</f>
        <v/>
      </c>
      <c r="G74" s="63" t="str">
        <f aca="false">IF('RAW-TEvPEv'!G74="","",AVERAGE('RAW-TEvPEv'!G74,'RAW-TEvPEv'!O74,'RAW-TEvPEv'!W74,'RAW-TEvPEv'!AE74,'RAW-TEvPEv'!AM74,'RAW-TEvPEv'!AU74))</f>
        <v/>
      </c>
      <c r="H74" s="63" t="str">
        <f aca="false">IF('RAW-TEvPEv'!H74="","",AVERAGE('RAW-TEvPEv'!H74,'RAW-TEvPEv'!P74,'RAW-TEvPEv'!X74,'RAW-TEvPEv'!AF74,'RAW-TEvPEv'!AN74,'RAW-TEvPEv'!AV74))</f>
        <v/>
      </c>
      <c r="I74" s="63" t="str">
        <f aca="false">IF('RAW-TEvPEv'!I74="","",AVERAGE('RAW-TEvPEv'!I74,'RAW-TEvPEv'!Q74,'RAW-TEvPEv'!Y74,'RAW-TEvPEv'!AG74,'RAW-TEvPEv'!AO74,'RAW-TEvPEv'!AW74))</f>
        <v/>
      </c>
      <c r="J74" s="63" t="str">
        <f aca="false">IF('RAW-TEvPEv'!J74="","",AVERAGE('RAW-TEvPEv'!J74,'RAW-TEvPEv'!R74,'RAW-TEvPEv'!Z74,'RAW-TEvPEv'!AH74,'RAW-TEvPEv'!AP74,'RAW-TEvPEv'!AX74))</f>
        <v/>
      </c>
      <c r="K74" s="65"/>
    </row>
    <row r="75" customFormat="false" ht="15" hidden="false" customHeight="false" outlineLevel="0" collapsed="false">
      <c r="A75" s="63" t="n">
        <v>72</v>
      </c>
      <c r="B75" s="63" t="str">
        <f aca="false">IF(PLAYER!B75="","",PLAYER!B75)</f>
        <v/>
      </c>
      <c r="C75" s="63" t="str">
        <f aca="false">IF('RAW-TEvPEv'!C75="","",AVERAGE('RAW-TEvPEv'!C75,'RAW-TEvPEv'!K75,'RAW-TEvPEv'!S75,'RAW-TEvPEv'!AA75,'RAW-TEvPEv'!AI75,'RAW-TEvPEv'!AQ75))</f>
        <v/>
      </c>
      <c r="D75" s="63" t="str">
        <f aca="false">IF('RAW-TEvPEv'!D75="","",AVERAGE('RAW-TEvPEv'!D75,'RAW-TEvPEv'!L75,'RAW-TEvPEv'!T75,'RAW-TEvPEv'!AB75,'RAW-TEvPEv'!AJ75,'RAW-TEvPEv'!AR75))</f>
        <v/>
      </c>
      <c r="E75" s="63" t="str">
        <f aca="false">IF('RAW-TEvPEv'!E75="","",AVERAGE('RAW-TEvPEv'!E75,'RAW-TEvPEv'!M75,'RAW-TEvPEv'!U75,'RAW-TEvPEv'!AC75,'RAW-TEvPEv'!AK75,'RAW-TEvPEv'!AS75))</f>
        <v/>
      </c>
      <c r="F75" s="63" t="str">
        <f aca="false">IF('RAW-TEvPEv'!F75="","",AVERAGE('RAW-TEvPEv'!F75,'RAW-TEvPEv'!N75,'RAW-TEvPEv'!V75,'RAW-TEvPEv'!AD75,'RAW-TEvPEv'!AL75,'RAW-TEvPEv'!AT75))</f>
        <v/>
      </c>
      <c r="G75" s="63" t="str">
        <f aca="false">IF('RAW-TEvPEv'!G75="","",AVERAGE('RAW-TEvPEv'!G75,'RAW-TEvPEv'!O75,'RAW-TEvPEv'!W75,'RAW-TEvPEv'!AE75,'RAW-TEvPEv'!AM75,'RAW-TEvPEv'!AU75))</f>
        <v/>
      </c>
      <c r="H75" s="63" t="str">
        <f aca="false">IF('RAW-TEvPEv'!H75="","",AVERAGE('RAW-TEvPEv'!H75,'RAW-TEvPEv'!P75,'RAW-TEvPEv'!X75,'RAW-TEvPEv'!AF75,'RAW-TEvPEv'!AN75,'RAW-TEvPEv'!AV75))</f>
        <v/>
      </c>
      <c r="I75" s="63" t="str">
        <f aca="false">IF('RAW-TEvPEv'!I75="","",AVERAGE('RAW-TEvPEv'!I75,'RAW-TEvPEv'!Q75,'RAW-TEvPEv'!Y75,'RAW-TEvPEv'!AG75,'RAW-TEvPEv'!AO75,'RAW-TEvPEv'!AW75))</f>
        <v/>
      </c>
      <c r="J75" s="63" t="str">
        <f aca="false">IF('RAW-TEvPEv'!J75="","",AVERAGE('RAW-TEvPEv'!J75,'RAW-TEvPEv'!R75,'RAW-TEvPEv'!Z75,'RAW-TEvPEv'!AH75,'RAW-TEvPEv'!AP75,'RAW-TEvPEv'!AX75))</f>
        <v/>
      </c>
      <c r="K75" s="65"/>
    </row>
    <row r="76" customFormat="false" ht="15" hidden="false" customHeight="false" outlineLevel="0" collapsed="false">
      <c r="A76" s="63" t="n">
        <v>73</v>
      </c>
      <c r="B76" s="63" t="str">
        <f aca="false">IF(PLAYER!B76="","",PLAYER!B76)</f>
        <v/>
      </c>
      <c r="C76" s="63" t="str">
        <f aca="false">IF('RAW-TEvPEv'!C76="","",AVERAGE('RAW-TEvPEv'!C76,'RAW-TEvPEv'!K76,'RAW-TEvPEv'!S76,'RAW-TEvPEv'!AA76,'RAW-TEvPEv'!AI76,'RAW-TEvPEv'!AQ76))</f>
        <v/>
      </c>
      <c r="D76" s="63" t="str">
        <f aca="false">IF('RAW-TEvPEv'!D76="","",AVERAGE('RAW-TEvPEv'!D76,'RAW-TEvPEv'!L76,'RAW-TEvPEv'!T76,'RAW-TEvPEv'!AB76,'RAW-TEvPEv'!AJ76,'RAW-TEvPEv'!AR76))</f>
        <v/>
      </c>
      <c r="E76" s="63" t="str">
        <f aca="false">IF('RAW-TEvPEv'!E76="","",AVERAGE('RAW-TEvPEv'!E76,'RAW-TEvPEv'!M76,'RAW-TEvPEv'!U76,'RAW-TEvPEv'!AC76,'RAW-TEvPEv'!AK76,'RAW-TEvPEv'!AS76))</f>
        <v/>
      </c>
      <c r="F76" s="63" t="str">
        <f aca="false">IF('RAW-TEvPEv'!F76="","",AVERAGE('RAW-TEvPEv'!F76,'RAW-TEvPEv'!N76,'RAW-TEvPEv'!V76,'RAW-TEvPEv'!AD76,'RAW-TEvPEv'!AL76,'RAW-TEvPEv'!AT76))</f>
        <v/>
      </c>
      <c r="G76" s="63" t="str">
        <f aca="false">IF('RAW-TEvPEv'!G76="","",AVERAGE('RAW-TEvPEv'!G76,'RAW-TEvPEv'!O76,'RAW-TEvPEv'!W76,'RAW-TEvPEv'!AE76,'RAW-TEvPEv'!AM76,'RAW-TEvPEv'!AU76))</f>
        <v/>
      </c>
      <c r="H76" s="63" t="str">
        <f aca="false">IF('RAW-TEvPEv'!H76="","",AVERAGE('RAW-TEvPEv'!H76,'RAW-TEvPEv'!P76,'RAW-TEvPEv'!X76,'RAW-TEvPEv'!AF76,'RAW-TEvPEv'!AN76,'RAW-TEvPEv'!AV76))</f>
        <v/>
      </c>
      <c r="I76" s="63" t="str">
        <f aca="false">IF('RAW-TEvPEv'!I76="","",AVERAGE('RAW-TEvPEv'!I76,'RAW-TEvPEv'!Q76,'RAW-TEvPEv'!Y76,'RAW-TEvPEv'!AG76,'RAW-TEvPEv'!AO76,'RAW-TEvPEv'!AW76))</f>
        <v/>
      </c>
      <c r="J76" s="63" t="str">
        <f aca="false">IF('RAW-TEvPEv'!J76="","",AVERAGE('RAW-TEvPEv'!J76,'RAW-TEvPEv'!R76,'RAW-TEvPEv'!Z76,'RAW-TEvPEv'!AH76,'RAW-TEvPEv'!AP76,'RAW-TEvPEv'!AX76))</f>
        <v/>
      </c>
      <c r="K76" s="65"/>
    </row>
    <row r="77" customFormat="false" ht="15" hidden="false" customHeight="false" outlineLevel="0" collapsed="false">
      <c r="A77" s="63" t="n">
        <v>74</v>
      </c>
      <c r="B77" s="63" t="str">
        <f aca="false">IF(PLAYER!B77="","",PLAYER!B77)</f>
        <v/>
      </c>
      <c r="C77" s="63" t="str">
        <f aca="false">IF('RAW-TEvPEv'!C77="","",AVERAGE('RAW-TEvPEv'!C77,'RAW-TEvPEv'!K77,'RAW-TEvPEv'!S77,'RAW-TEvPEv'!AA77,'RAW-TEvPEv'!AI77,'RAW-TEvPEv'!AQ77))</f>
        <v/>
      </c>
      <c r="D77" s="63" t="str">
        <f aca="false">IF('RAW-TEvPEv'!D77="","",AVERAGE('RAW-TEvPEv'!D77,'RAW-TEvPEv'!L77,'RAW-TEvPEv'!T77,'RAW-TEvPEv'!AB77,'RAW-TEvPEv'!AJ77,'RAW-TEvPEv'!AR77))</f>
        <v/>
      </c>
      <c r="E77" s="63" t="str">
        <f aca="false">IF('RAW-TEvPEv'!E77="","",AVERAGE('RAW-TEvPEv'!E77,'RAW-TEvPEv'!M77,'RAW-TEvPEv'!U77,'RAW-TEvPEv'!AC77,'RAW-TEvPEv'!AK77,'RAW-TEvPEv'!AS77))</f>
        <v/>
      </c>
      <c r="F77" s="63" t="str">
        <f aca="false">IF('RAW-TEvPEv'!F77="","",AVERAGE('RAW-TEvPEv'!F77,'RAW-TEvPEv'!N77,'RAW-TEvPEv'!V77,'RAW-TEvPEv'!AD77,'RAW-TEvPEv'!AL77,'RAW-TEvPEv'!AT77))</f>
        <v/>
      </c>
      <c r="G77" s="63" t="str">
        <f aca="false">IF('RAW-TEvPEv'!G77="","",AVERAGE('RAW-TEvPEv'!G77,'RAW-TEvPEv'!O77,'RAW-TEvPEv'!W77,'RAW-TEvPEv'!AE77,'RAW-TEvPEv'!AM77,'RAW-TEvPEv'!AU77))</f>
        <v/>
      </c>
      <c r="H77" s="63" t="str">
        <f aca="false">IF('RAW-TEvPEv'!H77="","",AVERAGE('RAW-TEvPEv'!H77,'RAW-TEvPEv'!P77,'RAW-TEvPEv'!X77,'RAW-TEvPEv'!AF77,'RAW-TEvPEv'!AN77,'RAW-TEvPEv'!AV77))</f>
        <v/>
      </c>
      <c r="I77" s="63" t="str">
        <f aca="false">IF('RAW-TEvPEv'!I77="","",AVERAGE('RAW-TEvPEv'!I77,'RAW-TEvPEv'!Q77,'RAW-TEvPEv'!Y77,'RAW-TEvPEv'!AG77,'RAW-TEvPEv'!AO77,'RAW-TEvPEv'!AW77))</f>
        <v/>
      </c>
      <c r="J77" s="63" t="str">
        <f aca="false">IF('RAW-TEvPEv'!J77="","",AVERAGE('RAW-TEvPEv'!J77,'RAW-TEvPEv'!R77,'RAW-TEvPEv'!Z77,'RAW-TEvPEv'!AH77,'RAW-TEvPEv'!AP77,'RAW-TEvPEv'!AX77))</f>
        <v/>
      </c>
      <c r="K77" s="65"/>
    </row>
    <row r="78" customFormat="false" ht="15" hidden="false" customHeight="false" outlineLevel="0" collapsed="false">
      <c r="A78" s="63" t="n">
        <v>75</v>
      </c>
      <c r="B78" s="63" t="str">
        <f aca="false">IF(PLAYER!B78="","",PLAYER!B78)</f>
        <v/>
      </c>
      <c r="C78" s="63" t="str">
        <f aca="false">IF('RAW-TEvPEv'!C78="","",AVERAGE('RAW-TEvPEv'!C78,'RAW-TEvPEv'!K78,'RAW-TEvPEv'!S78,'RAW-TEvPEv'!AA78,'RAW-TEvPEv'!AI78,'RAW-TEvPEv'!AQ78))</f>
        <v/>
      </c>
      <c r="D78" s="63" t="str">
        <f aca="false">IF('RAW-TEvPEv'!D78="","",AVERAGE('RAW-TEvPEv'!D78,'RAW-TEvPEv'!L78,'RAW-TEvPEv'!T78,'RAW-TEvPEv'!AB78,'RAW-TEvPEv'!AJ78,'RAW-TEvPEv'!AR78))</f>
        <v/>
      </c>
      <c r="E78" s="63" t="str">
        <f aca="false">IF('RAW-TEvPEv'!E78="","",AVERAGE('RAW-TEvPEv'!E78,'RAW-TEvPEv'!M78,'RAW-TEvPEv'!U78,'RAW-TEvPEv'!AC78,'RAW-TEvPEv'!AK78,'RAW-TEvPEv'!AS78))</f>
        <v/>
      </c>
      <c r="F78" s="63" t="str">
        <f aca="false">IF('RAW-TEvPEv'!F78="","",AVERAGE('RAW-TEvPEv'!F78,'RAW-TEvPEv'!N78,'RAW-TEvPEv'!V78,'RAW-TEvPEv'!AD78,'RAW-TEvPEv'!AL78,'RAW-TEvPEv'!AT78))</f>
        <v/>
      </c>
      <c r="G78" s="63" t="str">
        <f aca="false">IF('RAW-TEvPEv'!G78="","",AVERAGE('RAW-TEvPEv'!G78,'RAW-TEvPEv'!O78,'RAW-TEvPEv'!W78,'RAW-TEvPEv'!AE78,'RAW-TEvPEv'!AM78,'RAW-TEvPEv'!AU78))</f>
        <v/>
      </c>
      <c r="H78" s="63" t="str">
        <f aca="false">IF('RAW-TEvPEv'!H78="","",AVERAGE('RAW-TEvPEv'!H78,'RAW-TEvPEv'!P78,'RAW-TEvPEv'!X78,'RAW-TEvPEv'!AF78,'RAW-TEvPEv'!AN78,'RAW-TEvPEv'!AV78))</f>
        <v/>
      </c>
      <c r="I78" s="63" t="str">
        <f aca="false">IF('RAW-TEvPEv'!I78="","",AVERAGE('RAW-TEvPEv'!I78,'RAW-TEvPEv'!Q78,'RAW-TEvPEv'!Y78,'RAW-TEvPEv'!AG78,'RAW-TEvPEv'!AO78,'RAW-TEvPEv'!AW78))</f>
        <v/>
      </c>
      <c r="J78" s="63" t="str">
        <f aca="false">IF('RAW-TEvPEv'!J78="","",AVERAGE('RAW-TEvPEv'!J78,'RAW-TEvPEv'!R78,'RAW-TEvPEv'!Z78,'RAW-TEvPEv'!AH78,'RAW-TEvPEv'!AP78,'RAW-TEvPEv'!AX78))</f>
        <v/>
      </c>
      <c r="K78" s="65"/>
    </row>
    <row r="79" customFormat="false" ht="15" hidden="false" customHeight="false" outlineLevel="0" collapsed="false">
      <c r="A79" s="63" t="n">
        <v>76</v>
      </c>
      <c r="B79" s="63" t="str">
        <f aca="false">IF(PLAYER!B79="","",PLAYER!B79)</f>
        <v/>
      </c>
      <c r="C79" s="63" t="str">
        <f aca="false">IF('RAW-TEvPEv'!C79="","",AVERAGE('RAW-TEvPEv'!C79,'RAW-TEvPEv'!K79,'RAW-TEvPEv'!S79,'RAW-TEvPEv'!AA79,'RAW-TEvPEv'!AI79,'RAW-TEvPEv'!AQ79))</f>
        <v/>
      </c>
      <c r="D79" s="63" t="str">
        <f aca="false">IF('RAW-TEvPEv'!D79="","",AVERAGE('RAW-TEvPEv'!D79,'RAW-TEvPEv'!L79,'RAW-TEvPEv'!T79,'RAW-TEvPEv'!AB79,'RAW-TEvPEv'!AJ79,'RAW-TEvPEv'!AR79))</f>
        <v/>
      </c>
      <c r="E79" s="63" t="str">
        <f aca="false">IF('RAW-TEvPEv'!E79="","",AVERAGE('RAW-TEvPEv'!E79,'RAW-TEvPEv'!M79,'RAW-TEvPEv'!U79,'RAW-TEvPEv'!AC79,'RAW-TEvPEv'!AK79,'RAW-TEvPEv'!AS79))</f>
        <v/>
      </c>
      <c r="F79" s="63" t="str">
        <f aca="false">IF('RAW-TEvPEv'!F79="","",AVERAGE('RAW-TEvPEv'!F79,'RAW-TEvPEv'!N79,'RAW-TEvPEv'!V79,'RAW-TEvPEv'!AD79,'RAW-TEvPEv'!AL79,'RAW-TEvPEv'!AT79))</f>
        <v/>
      </c>
      <c r="G79" s="63" t="str">
        <f aca="false">IF('RAW-TEvPEv'!G79="","",AVERAGE('RAW-TEvPEv'!G79,'RAW-TEvPEv'!O79,'RAW-TEvPEv'!W79,'RAW-TEvPEv'!AE79,'RAW-TEvPEv'!AM79,'RAW-TEvPEv'!AU79))</f>
        <v/>
      </c>
      <c r="H79" s="63" t="str">
        <f aca="false">IF('RAW-TEvPEv'!H79="","",AVERAGE('RAW-TEvPEv'!H79,'RAW-TEvPEv'!P79,'RAW-TEvPEv'!X79,'RAW-TEvPEv'!AF79,'RAW-TEvPEv'!AN79,'RAW-TEvPEv'!AV79))</f>
        <v/>
      </c>
      <c r="I79" s="63" t="str">
        <f aca="false">IF('RAW-TEvPEv'!I79="","",AVERAGE('RAW-TEvPEv'!I79,'RAW-TEvPEv'!Q79,'RAW-TEvPEv'!Y79,'RAW-TEvPEv'!AG79,'RAW-TEvPEv'!AO79,'RAW-TEvPEv'!AW79))</f>
        <v/>
      </c>
      <c r="J79" s="63" t="str">
        <f aca="false">IF('RAW-TEvPEv'!J79="","",AVERAGE('RAW-TEvPEv'!J79,'RAW-TEvPEv'!R79,'RAW-TEvPEv'!Z79,'RAW-TEvPEv'!AH79,'RAW-TEvPEv'!AP79,'RAW-TEvPEv'!AX79))</f>
        <v/>
      </c>
      <c r="K79" s="65"/>
    </row>
    <row r="80" customFormat="false" ht="15" hidden="false" customHeight="false" outlineLevel="0" collapsed="false">
      <c r="A80" s="63" t="n">
        <v>77</v>
      </c>
      <c r="B80" s="63" t="str">
        <f aca="false">IF(PLAYER!B80="","",PLAYER!B80)</f>
        <v/>
      </c>
      <c r="C80" s="63" t="str">
        <f aca="false">IF('RAW-TEvPEv'!C80="","",AVERAGE('RAW-TEvPEv'!C80,'RAW-TEvPEv'!K80,'RAW-TEvPEv'!S80,'RAW-TEvPEv'!AA80,'RAW-TEvPEv'!AI80,'RAW-TEvPEv'!AQ80))</f>
        <v/>
      </c>
      <c r="D80" s="63" t="str">
        <f aca="false">IF('RAW-TEvPEv'!D80="","",AVERAGE('RAW-TEvPEv'!D80,'RAW-TEvPEv'!L80,'RAW-TEvPEv'!T80,'RAW-TEvPEv'!AB80,'RAW-TEvPEv'!AJ80,'RAW-TEvPEv'!AR80))</f>
        <v/>
      </c>
      <c r="E80" s="63" t="str">
        <f aca="false">IF('RAW-TEvPEv'!E80="","",AVERAGE('RAW-TEvPEv'!E80,'RAW-TEvPEv'!M80,'RAW-TEvPEv'!U80,'RAW-TEvPEv'!AC80,'RAW-TEvPEv'!AK80,'RAW-TEvPEv'!AS80))</f>
        <v/>
      </c>
      <c r="F80" s="63" t="str">
        <f aca="false">IF('RAW-TEvPEv'!F80="","",AVERAGE('RAW-TEvPEv'!F80,'RAW-TEvPEv'!N80,'RAW-TEvPEv'!V80,'RAW-TEvPEv'!AD80,'RAW-TEvPEv'!AL80,'RAW-TEvPEv'!AT80))</f>
        <v/>
      </c>
      <c r="G80" s="63" t="str">
        <f aca="false">IF('RAW-TEvPEv'!G80="","",AVERAGE('RAW-TEvPEv'!G80,'RAW-TEvPEv'!O80,'RAW-TEvPEv'!W80,'RAW-TEvPEv'!AE80,'RAW-TEvPEv'!AM80,'RAW-TEvPEv'!AU80))</f>
        <v/>
      </c>
      <c r="H80" s="63" t="str">
        <f aca="false">IF('RAW-TEvPEv'!H80="","",AVERAGE('RAW-TEvPEv'!H80,'RAW-TEvPEv'!P80,'RAW-TEvPEv'!X80,'RAW-TEvPEv'!AF80,'RAW-TEvPEv'!AN80,'RAW-TEvPEv'!AV80))</f>
        <v/>
      </c>
      <c r="I80" s="63" t="str">
        <f aca="false">IF('RAW-TEvPEv'!I80="","",AVERAGE('RAW-TEvPEv'!I80,'RAW-TEvPEv'!Q80,'RAW-TEvPEv'!Y80,'RAW-TEvPEv'!AG80,'RAW-TEvPEv'!AO80,'RAW-TEvPEv'!AW80))</f>
        <v/>
      </c>
      <c r="J80" s="63" t="str">
        <f aca="false">IF('RAW-TEvPEv'!J80="","",AVERAGE('RAW-TEvPEv'!J80,'RAW-TEvPEv'!R80,'RAW-TEvPEv'!Z80,'RAW-TEvPEv'!AH80,'RAW-TEvPEv'!AP80,'RAW-TEvPEv'!AX80))</f>
        <v/>
      </c>
      <c r="K80" s="65"/>
    </row>
    <row r="81" customFormat="false" ht="15" hidden="false" customHeight="false" outlineLevel="0" collapsed="false">
      <c r="A81" s="63" t="n">
        <v>78</v>
      </c>
      <c r="B81" s="63" t="str">
        <f aca="false">IF(PLAYER!B81="","",PLAYER!B81)</f>
        <v/>
      </c>
      <c r="C81" s="63" t="str">
        <f aca="false">IF('RAW-TEvPEv'!C81="","",AVERAGE('RAW-TEvPEv'!C81,'RAW-TEvPEv'!K81,'RAW-TEvPEv'!S81,'RAW-TEvPEv'!AA81,'RAW-TEvPEv'!AI81,'RAW-TEvPEv'!AQ81))</f>
        <v/>
      </c>
      <c r="D81" s="63" t="str">
        <f aca="false">IF('RAW-TEvPEv'!D81="","",AVERAGE('RAW-TEvPEv'!D81,'RAW-TEvPEv'!L81,'RAW-TEvPEv'!T81,'RAW-TEvPEv'!AB81,'RAW-TEvPEv'!AJ81,'RAW-TEvPEv'!AR81))</f>
        <v/>
      </c>
      <c r="E81" s="63" t="str">
        <f aca="false">IF('RAW-TEvPEv'!E81="","",AVERAGE('RAW-TEvPEv'!E81,'RAW-TEvPEv'!M81,'RAW-TEvPEv'!U81,'RAW-TEvPEv'!AC81,'RAW-TEvPEv'!AK81,'RAW-TEvPEv'!AS81))</f>
        <v/>
      </c>
      <c r="F81" s="63" t="str">
        <f aca="false">IF('RAW-TEvPEv'!F81="","",AVERAGE('RAW-TEvPEv'!F81,'RAW-TEvPEv'!N81,'RAW-TEvPEv'!V81,'RAW-TEvPEv'!AD81,'RAW-TEvPEv'!AL81,'RAW-TEvPEv'!AT81))</f>
        <v/>
      </c>
      <c r="G81" s="63" t="str">
        <f aca="false">IF('RAW-TEvPEv'!G81="","",AVERAGE('RAW-TEvPEv'!G81,'RAW-TEvPEv'!O81,'RAW-TEvPEv'!W81,'RAW-TEvPEv'!AE81,'RAW-TEvPEv'!AM81,'RAW-TEvPEv'!AU81))</f>
        <v/>
      </c>
      <c r="H81" s="63" t="str">
        <f aca="false">IF('RAW-TEvPEv'!H81="","",AVERAGE('RAW-TEvPEv'!H81,'RAW-TEvPEv'!P81,'RAW-TEvPEv'!X81,'RAW-TEvPEv'!AF81,'RAW-TEvPEv'!AN81,'RAW-TEvPEv'!AV81))</f>
        <v/>
      </c>
      <c r="I81" s="63" t="str">
        <f aca="false">IF('RAW-TEvPEv'!I81="","",AVERAGE('RAW-TEvPEv'!I81,'RAW-TEvPEv'!Q81,'RAW-TEvPEv'!Y81,'RAW-TEvPEv'!AG81,'RAW-TEvPEv'!AO81,'RAW-TEvPEv'!AW81))</f>
        <v/>
      </c>
      <c r="J81" s="63" t="str">
        <f aca="false">IF('RAW-TEvPEv'!J81="","",AVERAGE('RAW-TEvPEv'!J81,'RAW-TEvPEv'!R81,'RAW-TEvPEv'!Z81,'RAW-TEvPEv'!AH81,'RAW-TEvPEv'!AP81,'RAW-TEvPEv'!AX81))</f>
        <v/>
      </c>
      <c r="K81" s="65"/>
    </row>
    <row r="82" customFormat="false" ht="15" hidden="false" customHeight="false" outlineLevel="0" collapsed="false">
      <c r="A82" s="63" t="n">
        <v>79</v>
      </c>
      <c r="B82" s="63" t="str">
        <f aca="false">IF(PLAYER!B82="","",PLAYER!B82)</f>
        <v/>
      </c>
      <c r="C82" s="63" t="str">
        <f aca="false">IF('RAW-TEvPEv'!C82="","",AVERAGE('RAW-TEvPEv'!C82,'RAW-TEvPEv'!K82,'RAW-TEvPEv'!S82,'RAW-TEvPEv'!AA82,'RAW-TEvPEv'!AI82,'RAW-TEvPEv'!AQ82))</f>
        <v/>
      </c>
      <c r="D82" s="63" t="str">
        <f aca="false">IF('RAW-TEvPEv'!D82="","",AVERAGE('RAW-TEvPEv'!D82,'RAW-TEvPEv'!L82,'RAW-TEvPEv'!T82,'RAW-TEvPEv'!AB82,'RAW-TEvPEv'!AJ82,'RAW-TEvPEv'!AR82))</f>
        <v/>
      </c>
      <c r="E82" s="63" t="str">
        <f aca="false">IF('RAW-TEvPEv'!E82="","",AVERAGE('RAW-TEvPEv'!E82,'RAW-TEvPEv'!M82,'RAW-TEvPEv'!U82,'RAW-TEvPEv'!AC82,'RAW-TEvPEv'!AK82,'RAW-TEvPEv'!AS82))</f>
        <v/>
      </c>
      <c r="F82" s="63" t="str">
        <f aca="false">IF('RAW-TEvPEv'!F82="","",AVERAGE('RAW-TEvPEv'!F82,'RAW-TEvPEv'!N82,'RAW-TEvPEv'!V82,'RAW-TEvPEv'!AD82,'RAW-TEvPEv'!AL82,'RAW-TEvPEv'!AT82))</f>
        <v/>
      </c>
      <c r="G82" s="63" t="str">
        <f aca="false">IF('RAW-TEvPEv'!G82="","",AVERAGE('RAW-TEvPEv'!G82,'RAW-TEvPEv'!O82,'RAW-TEvPEv'!W82,'RAW-TEvPEv'!AE82,'RAW-TEvPEv'!AM82,'RAW-TEvPEv'!AU82))</f>
        <v/>
      </c>
      <c r="H82" s="63" t="str">
        <f aca="false">IF('RAW-TEvPEv'!H82="","",AVERAGE('RAW-TEvPEv'!H82,'RAW-TEvPEv'!P82,'RAW-TEvPEv'!X82,'RAW-TEvPEv'!AF82,'RAW-TEvPEv'!AN82,'RAW-TEvPEv'!AV82))</f>
        <v/>
      </c>
      <c r="I82" s="63" t="str">
        <f aca="false">IF('RAW-TEvPEv'!I82="","",AVERAGE('RAW-TEvPEv'!I82,'RAW-TEvPEv'!Q82,'RAW-TEvPEv'!Y82,'RAW-TEvPEv'!AG82,'RAW-TEvPEv'!AO82,'RAW-TEvPEv'!AW82))</f>
        <v/>
      </c>
      <c r="J82" s="63" t="str">
        <f aca="false">IF('RAW-TEvPEv'!J82="","",AVERAGE('RAW-TEvPEv'!J82,'RAW-TEvPEv'!R82,'RAW-TEvPEv'!Z82,'RAW-TEvPEv'!AH82,'RAW-TEvPEv'!AP82,'RAW-TEvPEv'!AX82))</f>
        <v/>
      </c>
      <c r="K82" s="65"/>
    </row>
    <row r="83" customFormat="false" ht="15" hidden="false" customHeight="false" outlineLevel="0" collapsed="false">
      <c r="A83" s="63" t="n">
        <v>80</v>
      </c>
      <c r="B83" s="63" t="str">
        <f aca="false">IF(PLAYER!B83="","",PLAYER!B83)</f>
        <v/>
      </c>
      <c r="C83" s="63" t="str">
        <f aca="false">IF('RAW-TEvPEv'!C83="","",AVERAGE('RAW-TEvPEv'!C83,'RAW-TEvPEv'!K83,'RAW-TEvPEv'!S83,'RAW-TEvPEv'!AA83,'RAW-TEvPEv'!AI83,'RAW-TEvPEv'!AQ83))</f>
        <v/>
      </c>
      <c r="D83" s="63" t="str">
        <f aca="false">IF('RAW-TEvPEv'!D83="","",AVERAGE('RAW-TEvPEv'!D83,'RAW-TEvPEv'!L83,'RAW-TEvPEv'!T83,'RAW-TEvPEv'!AB83,'RAW-TEvPEv'!AJ83,'RAW-TEvPEv'!AR83))</f>
        <v/>
      </c>
      <c r="E83" s="63" t="str">
        <f aca="false">IF('RAW-TEvPEv'!E83="","",AVERAGE('RAW-TEvPEv'!E83,'RAW-TEvPEv'!M83,'RAW-TEvPEv'!U83,'RAW-TEvPEv'!AC83,'RAW-TEvPEv'!AK83,'RAW-TEvPEv'!AS83))</f>
        <v/>
      </c>
      <c r="F83" s="63" t="str">
        <f aca="false">IF('RAW-TEvPEv'!F83="","",AVERAGE('RAW-TEvPEv'!F83,'RAW-TEvPEv'!N83,'RAW-TEvPEv'!V83,'RAW-TEvPEv'!AD83,'RAW-TEvPEv'!AL83,'RAW-TEvPEv'!AT83))</f>
        <v/>
      </c>
      <c r="G83" s="63" t="str">
        <f aca="false">IF('RAW-TEvPEv'!G83="","",AVERAGE('RAW-TEvPEv'!G83,'RAW-TEvPEv'!O83,'RAW-TEvPEv'!W83,'RAW-TEvPEv'!AE83,'RAW-TEvPEv'!AM83,'RAW-TEvPEv'!AU83))</f>
        <v/>
      </c>
      <c r="H83" s="63" t="str">
        <f aca="false">IF('RAW-TEvPEv'!H83="","",AVERAGE('RAW-TEvPEv'!H83,'RAW-TEvPEv'!P83,'RAW-TEvPEv'!X83,'RAW-TEvPEv'!AF83,'RAW-TEvPEv'!AN83,'RAW-TEvPEv'!AV83))</f>
        <v/>
      </c>
      <c r="I83" s="63" t="str">
        <f aca="false">IF('RAW-TEvPEv'!I83="","",AVERAGE('RAW-TEvPEv'!I83,'RAW-TEvPEv'!Q83,'RAW-TEvPEv'!Y83,'RAW-TEvPEv'!AG83,'RAW-TEvPEv'!AO83,'RAW-TEvPEv'!AW83))</f>
        <v/>
      </c>
      <c r="J83" s="63" t="str">
        <f aca="false">IF('RAW-TEvPEv'!J83="","",AVERAGE('RAW-TEvPEv'!J83,'RAW-TEvPEv'!R83,'RAW-TEvPEv'!Z83,'RAW-TEvPEv'!AH83,'RAW-TEvPEv'!AP83,'RAW-TEvPEv'!AX83))</f>
        <v/>
      </c>
      <c r="K83" s="65"/>
    </row>
    <row r="84" customFormat="false" ht="15" hidden="false" customHeight="false" outlineLevel="0" collapsed="false">
      <c r="A84" s="63" t="n">
        <v>81</v>
      </c>
      <c r="B84" s="63" t="str">
        <f aca="false">IF(PLAYER!B84="","",PLAYER!B84)</f>
        <v/>
      </c>
      <c r="C84" s="63" t="str">
        <f aca="false">IF('RAW-TEvPEv'!C84="","",AVERAGE('RAW-TEvPEv'!C84,'RAW-TEvPEv'!K84,'RAW-TEvPEv'!S84,'RAW-TEvPEv'!AA84,'RAW-TEvPEv'!AI84,'RAW-TEvPEv'!AQ84))</f>
        <v/>
      </c>
      <c r="D84" s="63" t="str">
        <f aca="false">IF('RAW-TEvPEv'!D84="","",AVERAGE('RAW-TEvPEv'!D84,'RAW-TEvPEv'!L84,'RAW-TEvPEv'!T84,'RAW-TEvPEv'!AB84,'RAW-TEvPEv'!AJ84,'RAW-TEvPEv'!AR84))</f>
        <v/>
      </c>
      <c r="E84" s="63" t="str">
        <f aca="false">IF('RAW-TEvPEv'!E84="","",AVERAGE('RAW-TEvPEv'!E84,'RAW-TEvPEv'!M84,'RAW-TEvPEv'!U84,'RAW-TEvPEv'!AC84,'RAW-TEvPEv'!AK84,'RAW-TEvPEv'!AS84))</f>
        <v/>
      </c>
      <c r="F84" s="63" t="str">
        <f aca="false">IF('RAW-TEvPEv'!F84="","",AVERAGE('RAW-TEvPEv'!F84,'RAW-TEvPEv'!N84,'RAW-TEvPEv'!V84,'RAW-TEvPEv'!AD84,'RAW-TEvPEv'!AL84,'RAW-TEvPEv'!AT84))</f>
        <v/>
      </c>
      <c r="G84" s="63" t="str">
        <f aca="false">IF('RAW-TEvPEv'!G84="","",AVERAGE('RAW-TEvPEv'!G84,'RAW-TEvPEv'!O84,'RAW-TEvPEv'!W84,'RAW-TEvPEv'!AE84,'RAW-TEvPEv'!AM84,'RAW-TEvPEv'!AU84))</f>
        <v/>
      </c>
      <c r="H84" s="63" t="str">
        <f aca="false">IF('RAW-TEvPEv'!H84="","",AVERAGE('RAW-TEvPEv'!H84,'RAW-TEvPEv'!P84,'RAW-TEvPEv'!X84,'RAW-TEvPEv'!AF84,'RAW-TEvPEv'!AN84,'RAW-TEvPEv'!AV84))</f>
        <v/>
      </c>
      <c r="I84" s="63" t="str">
        <f aca="false">IF('RAW-TEvPEv'!I84="","",AVERAGE('RAW-TEvPEv'!I84,'RAW-TEvPEv'!Q84,'RAW-TEvPEv'!Y84,'RAW-TEvPEv'!AG84,'RAW-TEvPEv'!AO84,'RAW-TEvPEv'!AW84))</f>
        <v/>
      </c>
      <c r="J84" s="63" t="str">
        <f aca="false">IF('RAW-TEvPEv'!J84="","",AVERAGE('RAW-TEvPEv'!J84,'RAW-TEvPEv'!R84,'RAW-TEvPEv'!Z84,'RAW-TEvPEv'!AH84,'RAW-TEvPEv'!AP84,'RAW-TEvPEv'!AX84))</f>
        <v/>
      </c>
      <c r="K84" s="65"/>
    </row>
    <row r="85" customFormat="false" ht="15" hidden="false" customHeight="false" outlineLevel="0" collapsed="false">
      <c r="A85" s="63" t="n">
        <v>82</v>
      </c>
      <c r="B85" s="63" t="str">
        <f aca="false">IF(PLAYER!B85="","",PLAYER!B85)</f>
        <v/>
      </c>
      <c r="C85" s="63" t="str">
        <f aca="false">IF('RAW-TEvPEv'!C85="","",AVERAGE('RAW-TEvPEv'!C85,'RAW-TEvPEv'!K85,'RAW-TEvPEv'!S85,'RAW-TEvPEv'!AA85,'RAW-TEvPEv'!AI85,'RAW-TEvPEv'!AQ85))</f>
        <v/>
      </c>
      <c r="D85" s="63" t="str">
        <f aca="false">IF('RAW-TEvPEv'!D85="","",AVERAGE('RAW-TEvPEv'!D85,'RAW-TEvPEv'!L85,'RAW-TEvPEv'!T85,'RAW-TEvPEv'!AB85,'RAW-TEvPEv'!AJ85,'RAW-TEvPEv'!AR85))</f>
        <v/>
      </c>
      <c r="E85" s="63" t="str">
        <f aca="false">IF('RAW-TEvPEv'!E85="","",AVERAGE('RAW-TEvPEv'!E85,'RAW-TEvPEv'!M85,'RAW-TEvPEv'!U85,'RAW-TEvPEv'!AC85,'RAW-TEvPEv'!AK85,'RAW-TEvPEv'!AS85))</f>
        <v/>
      </c>
      <c r="F85" s="63" t="str">
        <f aca="false">IF('RAW-TEvPEv'!F85="","",AVERAGE('RAW-TEvPEv'!F85,'RAW-TEvPEv'!N85,'RAW-TEvPEv'!V85,'RAW-TEvPEv'!AD85,'RAW-TEvPEv'!AL85,'RAW-TEvPEv'!AT85))</f>
        <v/>
      </c>
      <c r="G85" s="63" t="str">
        <f aca="false">IF('RAW-TEvPEv'!G85="","",AVERAGE('RAW-TEvPEv'!G85,'RAW-TEvPEv'!O85,'RAW-TEvPEv'!W85,'RAW-TEvPEv'!AE85,'RAW-TEvPEv'!AM85,'RAW-TEvPEv'!AU85))</f>
        <v/>
      </c>
      <c r="H85" s="63" t="str">
        <f aca="false">IF('RAW-TEvPEv'!H85="","",AVERAGE('RAW-TEvPEv'!H85,'RAW-TEvPEv'!P85,'RAW-TEvPEv'!X85,'RAW-TEvPEv'!AF85,'RAW-TEvPEv'!AN85,'RAW-TEvPEv'!AV85))</f>
        <v/>
      </c>
      <c r="I85" s="63" t="str">
        <f aca="false">IF('RAW-TEvPEv'!I85="","",AVERAGE('RAW-TEvPEv'!I85,'RAW-TEvPEv'!Q85,'RAW-TEvPEv'!Y85,'RAW-TEvPEv'!AG85,'RAW-TEvPEv'!AO85,'RAW-TEvPEv'!AW85))</f>
        <v/>
      </c>
      <c r="J85" s="63" t="str">
        <f aca="false">IF('RAW-TEvPEv'!J85="","",AVERAGE('RAW-TEvPEv'!J85,'RAW-TEvPEv'!R85,'RAW-TEvPEv'!Z85,'RAW-TEvPEv'!AH85,'RAW-TEvPEv'!AP85,'RAW-TEvPEv'!AX85))</f>
        <v/>
      </c>
      <c r="K85" s="65"/>
    </row>
    <row r="86" customFormat="false" ht="15" hidden="false" customHeight="false" outlineLevel="0" collapsed="false">
      <c r="A86" s="63" t="n">
        <v>83</v>
      </c>
      <c r="B86" s="63" t="str">
        <f aca="false">IF(PLAYER!B86="","",PLAYER!B86)</f>
        <v/>
      </c>
      <c r="C86" s="63" t="str">
        <f aca="false">IF('RAW-TEvPEv'!C86="","",AVERAGE('RAW-TEvPEv'!C86,'RAW-TEvPEv'!K86,'RAW-TEvPEv'!S86,'RAW-TEvPEv'!AA86,'RAW-TEvPEv'!AI86,'RAW-TEvPEv'!AQ86))</f>
        <v/>
      </c>
      <c r="D86" s="63" t="str">
        <f aca="false">IF('RAW-TEvPEv'!D86="","",AVERAGE('RAW-TEvPEv'!D86,'RAW-TEvPEv'!L86,'RAW-TEvPEv'!T86,'RAW-TEvPEv'!AB86,'RAW-TEvPEv'!AJ86,'RAW-TEvPEv'!AR86))</f>
        <v/>
      </c>
      <c r="E86" s="63" t="str">
        <f aca="false">IF('RAW-TEvPEv'!E86="","",AVERAGE('RAW-TEvPEv'!E86,'RAW-TEvPEv'!M86,'RAW-TEvPEv'!U86,'RAW-TEvPEv'!AC86,'RAW-TEvPEv'!AK86,'RAW-TEvPEv'!AS86))</f>
        <v/>
      </c>
      <c r="F86" s="63" t="str">
        <f aca="false">IF('RAW-TEvPEv'!F86="","",AVERAGE('RAW-TEvPEv'!F86,'RAW-TEvPEv'!N86,'RAW-TEvPEv'!V86,'RAW-TEvPEv'!AD86,'RAW-TEvPEv'!AL86,'RAW-TEvPEv'!AT86))</f>
        <v/>
      </c>
      <c r="G86" s="63" t="str">
        <f aca="false">IF('RAW-TEvPEv'!G86="","",AVERAGE('RAW-TEvPEv'!G86,'RAW-TEvPEv'!O86,'RAW-TEvPEv'!W86,'RAW-TEvPEv'!AE86,'RAW-TEvPEv'!AM86,'RAW-TEvPEv'!AU86))</f>
        <v/>
      </c>
      <c r="H86" s="63" t="str">
        <f aca="false">IF('RAW-TEvPEv'!H86="","",AVERAGE('RAW-TEvPEv'!H86,'RAW-TEvPEv'!P86,'RAW-TEvPEv'!X86,'RAW-TEvPEv'!AF86,'RAW-TEvPEv'!AN86,'RAW-TEvPEv'!AV86))</f>
        <v/>
      </c>
      <c r="I86" s="63" t="str">
        <f aca="false">IF('RAW-TEvPEv'!I86="","",AVERAGE('RAW-TEvPEv'!I86,'RAW-TEvPEv'!Q86,'RAW-TEvPEv'!Y86,'RAW-TEvPEv'!AG86,'RAW-TEvPEv'!AO86,'RAW-TEvPEv'!AW86))</f>
        <v/>
      </c>
      <c r="J86" s="63" t="str">
        <f aca="false">IF('RAW-TEvPEv'!J86="","",AVERAGE('RAW-TEvPEv'!J86,'RAW-TEvPEv'!R86,'RAW-TEvPEv'!Z86,'RAW-TEvPEv'!AH86,'RAW-TEvPEv'!AP86,'RAW-TEvPEv'!AX86))</f>
        <v/>
      </c>
      <c r="K86" s="65"/>
    </row>
    <row r="87" customFormat="false" ht="15" hidden="false" customHeight="false" outlineLevel="0" collapsed="false">
      <c r="A87" s="63" t="n">
        <v>84</v>
      </c>
      <c r="B87" s="63" t="str">
        <f aca="false">IF(PLAYER!B87="","",PLAYER!B87)</f>
        <v/>
      </c>
      <c r="C87" s="63" t="str">
        <f aca="false">IF('RAW-TEvPEv'!C87="","",AVERAGE('RAW-TEvPEv'!C87,'RAW-TEvPEv'!K87,'RAW-TEvPEv'!S87,'RAW-TEvPEv'!AA87,'RAW-TEvPEv'!AI87,'RAW-TEvPEv'!AQ87))</f>
        <v/>
      </c>
      <c r="D87" s="63" t="str">
        <f aca="false">IF('RAW-TEvPEv'!D87="","",AVERAGE('RAW-TEvPEv'!D87,'RAW-TEvPEv'!L87,'RAW-TEvPEv'!T87,'RAW-TEvPEv'!AB87,'RAW-TEvPEv'!AJ87,'RAW-TEvPEv'!AR87))</f>
        <v/>
      </c>
      <c r="E87" s="63" t="str">
        <f aca="false">IF('RAW-TEvPEv'!E87="","",AVERAGE('RAW-TEvPEv'!E87,'RAW-TEvPEv'!M87,'RAW-TEvPEv'!U87,'RAW-TEvPEv'!AC87,'RAW-TEvPEv'!AK87,'RAW-TEvPEv'!AS87))</f>
        <v/>
      </c>
      <c r="F87" s="63" t="str">
        <f aca="false">IF('RAW-TEvPEv'!F87="","",AVERAGE('RAW-TEvPEv'!F87,'RAW-TEvPEv'!N87,'RAW-TEvPEv'!V87,'RAW-TEvPEv'!AD87,'RAW-TEvPEv'!AL87,'RAW-TEvPEv'!AT87))</f>
        <v/>
      </c>
      <c r="G87" s="63" t="str">
        <f aca="false">IF('RAW-TEvPEv'!G87="","",AVERAGE('RAW-TEvPEv'!G87,'RAW-TEvPEv'!O87,'RAW-TEvPEv'!W87,'RAW-TEvPEv'!AE87,'RAW-TEvPEv'!AM87,'RAW-TEvPEv'!AU87))</f>
        <v/>
      </c>
      <c r="H87" s="63" t="str">
        <f aca="false">IF('RAW-TEvPEv'!H87="","",AVERAGE('RAW-TEvPEv'!H87,'RAW-TEvPEv'!P87,'RAW-TEvPEv'!X87,'RAW-TEvPEv'!AF87,'RAW-TEvPEv'!AN87,'RAW-TEvPEv'!AV87))</f>
        <v/>
      </c>
      <c r="I87" s="63" t="str">
        <f aca="false">IF('RAW-TEvPEv'!I87="","",AVERAGE('RAW-TEvPEv'!I87,'RAW-TEvPEv'!Q87,'RAW-TEvPEv'!Y87,'RAW-TEvPEv'!AG87,'RAW-TEvPEv'!AO87,'RAW-TEvPEv'!AW87))</f>
        <v/>
      </c>
      <c r="J87" s="63" t="str">
        <f aca="false">IF('RAW-TEvPEv'!J87="","",AVERAGE('RAW-TEvPEv'!J87,'RAW-TEvPEv'!R87,'RAW-TEvPEv'!Z87,'RAW-TEvPEv'!AH87,'RAW-TEvPEv'!AP87,'RAW-TEvPEv'!AX87))</f>
        <v/>
      </c>
      <c r="K87" s="65"/>
    </row>
    <row r="88" customFormat="false" ht="15" hidden="false" customHeight="false" outlineLevel="0" collapsed="false">
      <c r="A88" s="63" t="n">
        <v>85</v>
      </c>
      <c r="B88" s="63" t="str">
        <f aca="false">IF(PLAYER!B88="","",PLAYER!B88)</f>
        <v/>
      </c>
      <c r="C88" s="63" t="str">
        <f aca="false">IF('RAW-TEvPEv'!C88="","",AVERAGE('RAW-TEvPEv'!C88,'RAW-TEvPEv'!K88,'RAW-TEvPEv'!S88,'RAW-TEvPEv'!AA88,'RAW-TEvPEv'!AI88,'RAW-TEvPEv'!AQ88))</f>
        <v/>
      </c>
      <c r="D88" s="63" t="str">
        <f aca="false">IF('RAW-TEvPEv'!D88="","",AVERAGE('RAW-TEvPEv'!D88,'RAW-TEvPEv'!L88,'RAW-TEvPEv'!T88,'RAW-TEvPEv'!AB88,'RAW-TEvPEv'!AJ88,'RAW-TEvPEv'!AR88))</f>
        <v/>
      </c>
      <c r="E88" s="63" t="str">
        <f aca="false">IF('RAW-TEvPEv'!E88="","",AVERAGE('RAW-TEvPEv'!E88,'RAW-TEvPEv'!M88,'RAW-TEvPEv'!U88,'RAW-TEvPEv'!AC88,'RAW-TEvPEv'!AK88,'RAW-TEvPEv'!AS88))</f>
        <v/>
      </c>
      <c r="F88" s="63" t="str">
        <f aca="false">IF('RAW-TEvPEv'!F88="","",AVERAGE('RAW-TEvPEv'!F88,'RAW-TEvPEv'!N88,'RAW-TEvPEv'!V88,'RAW-TEvPEv'!AD88,'RAW-TEvPEv'!AL88,'RAW-TEvPEv'!AT88))</f>
        <v/>
      </c>
      <c r="G88" s="63" t="str">
        <f aca="false">IF('RAW-TEvPEv'!G88="","",AVERAGE('RAW-TEvPEv'!G88,'RAW-TEvPEv'!O88,'RAW-TEvPEv'!W88,'RAW-TEvPEv'!AE88,'RAW-TEvPEv'!AM88,'RAW-TEvPEv'!AU88))</f>
        <v/>
      </c>
      <c r="H88" s="63" t="str">
        <f aca="false">IF('RAW-TEvPEv'!H88="","",AVERAGE('RAW-TEvPEv'!H88,'RAW-TEvPEv'!P88,'RAW-TEvPEv'!X88,'RAW-TEvPEv'!AF88,'RAW-TEvPEv'!AN88,'RAW-TEvPEv'!AV88))</f>
        <v/>
      </c>
      <c r="I88" s="63" t="str">
        <f aca="false">IF('RAW-TEvPEv'!I88="","",AVERAGE('RAW-TEvPEv'!I88,'RAW-TEvPEv'!Q88,'RAW-TEvPEv'!Y88,'RAW-TEvPEv'!AG88,'RAW-TEvPEv'!AO88,'RAW-TEvPEv'!AW88))</f>
        <v/>
      </c>
      <c r="J88" s="63" t="str">
        <f aca="false">IF('RAW-TEvPEv'!J88="","",AVERAGE('RAW-TEvPEv'!J88,'RAW-TEvPEv'!R88,'RAW-TEvPEv'!Z88,'RAW-TEvPEv'!AH88,'RAW-TEvPEv'!AP88,'RAW-TEvPEv'!AX88))</f>
        <v/>
      </c>
      <c r="K88" s="65"/>
    </row>
    <row r="89" customFormat="false" ht="15" hidden="false" customHeight="false" outlineLevel="0" collapsed="false">
      <c r="A89" s="63" t="n">
        <v>86</v>
      </c>
      <c r="B89" s="63" t="str">
        <f aca="false">IF(PLAYER!B89="","",PLAYER!B89)</f>
        <v/>
      </c>
      <c r="C89" s="63" t="str">
        <f aca="false">IF('RAW-TEvPEv'!C89="","",AVERAGE('RAW-TEvPEv'!C89,'RAW-TEvPEv'!K89,'RAW-TEvPEv'!S89,'RAW-TEvPEv'!AA89,'RAW-TEvPEv'!AI89,'RAW-TEvPEv'!AQ89))</f>
        <v/>
      </c>
      <c r="D89" s="63" t="str">
        <f aca="false">IF('RAW-TEvPEv'!D89="","",AVERAGE('RAW-TEvPEv'!D89,'RAW-TEvPEv'!L89,'RAW-TEvPEv'!T89,'RAW-TEvPEv'!AB89,'RAW-TEvPEv'!AJ89,'RAW-TEvPEv'!AR89))</f>
        <v/>
      </c>
      <c r="E89" s="63" t="str">
        <f aca="false">IF('RAW-TEvPEv'!E89="","",AVERAGE('RAW-TEvPEv'!E89,'RAW-TEvPEv'!M89,'RAW-TEvPEv'!U89,'RAW-TEvPEv'!AC89,'RAW-TEvPEv'!AK89,'RAW-TEvPEv'!AS89))</f>
        <v/>
      </c>
      <c r="F89" s="63" t="str">
        <f aca="false">IF('RAW-TEvPEv'!F89="","",AVERAGE('RAW-TEvPEv'!F89,'RAW-TEvPEv'!N89,'RAW-TEvPEv'!V89,'RAW-TEvPEv'!AD89,'RAW-TEvPEv'!AL89,'RAW-TEvPEv'!AT89))</f>
        <v/>
      </c>
      <c r="G89" s="63" t="str">
        <f aca="false">IF('RAW-TEvPEv'!G89="","",AVERAGE('RAW-TEvPEv'!G89,'RAW-TEvPEv'!O89,'RAW-TEvPEv'!W89,'RAW-TEvPEv'!AE89,'RAW-TEvPEv'!AM89,'RAW-TEvPEv'!AU89))</f>
        <v/>
      </c>
      <c r="H89" s="63" t="str">
        <f aca="false">IF('RAW-TEvPEv'!H89="","",AVERAGE('RAW-TEvPEv'!H89,'RAW-TEvPEv'!P89,'RAW-TEvPEv'!X89,'RAW-TEvPEv'!AF89,'RAW-TEvPEv'!AN89,'RAW-TEvPEv'!AV89))</f>
        <v/>
      </c>
      <c r="I89" s="63" t="str">
        <f aca="false">IF('RAW-TEvPEv'!I89="","",AVERAGE('RAW-TEvPEv'!I89,'RAW-TEvPEv'!Q89,'RAW-TEvPEv'!Y89,'RAW-TEvPEv'!AG89,'RAW-TEvPEv'!AO89,'RAW-TEvPEv'!AW89))</f>
        <v/>
      </c>
      <c r="J89" s="63" t="str">
        <f aca="false">IF('RAW-TEvPEv'!J89="","",AVERAGE('RAW-TEvPEv'!J89,'RAW-TEvPEv'!R89,'RAW-TEvPEv'!Z89,'RAW-TEvPEv'!AH89,'RAW-TEvPEv'!AP89,'RAW-TEvPEv'!AX89))</f>
        <v/>
      </c>
      <c r="K89" s="65"/>
    </row>
    <row r="90" customFormat="false" ht="15" hidden="false" customHeight="false" outlineLevel="0" collapsed="false">
      <c r="A90" s="63" t="n">
        <v>87</v>
      </c>
      <c r="B90" s="63" t="str">
        <f aca="false">IF(PLAYER!B90="","",PLAYER!B90)</f>
        <v/>
      </c>
      <c r="C90" s="63" t="str">
        <f aca="false">IF('RAW-TEvPEv'!C90="","",AVERAGE('RAW-TEvPEv'!C90,'RAW-TEvPEv'!K90,'RAW-TEvPEv'!S90,'RAW-TEvPEv'!AA90,'RAW-TEvPEv'!AI90,'RAW-TEvPEv'!AQ90))</f>
        <v/>
      </c>
      <c r="D90" s="63" t="str">
        <f aca="false">IF('RAW-TEvPEv'!D90="","",AVERAGE('RAW-TEvPEv'!D90,'RAW-TEvPEv'!L90,'RAW-TEvPEv'!T90,'RAW-TEvPEv'!AB90,'RAW-TEvPEv'!AJ90,'RAW-TEvPEv'!AR90))</f>
        <v/>
      </c>
      <c r="E90" s="63" t="str">
        <f aca="false">IF('RAW-TEvPEv'!E90="","",AVERAGE('RAW-TEvPEv'!E90,'RAW-TEvPEv'!M90,'RAW-TEvPEv'!U90,'RAW-TEvPEv'!AC90,'RAW-TEvPEv'!AK90,'RAW-TEvPEv'!AS90))</f>
        <v/>
      </c>
      <c r="F90" s="63" t="str">
        <f aca="false">IF('RAW-TEvPEv'!F90="","",AVERAGE('RAW-TEvPEv'!F90,'RAW-TEvPEv'!N90,'RAW-TEvPEv'!V90,'RAW-TEvPEv'!AD90,'RAW-TEvPEv'!AL90,'RAW-TEvPEv'!AT90))</f>
        <v/>
      </c>
      <c r="G90" s="63" t="str">
        <f aca="false">IF('RAW-TEvPEv'!G90="","",AVERAGE('RAW-TEvPEv'!G90,'RAW-TEvPEv'!O90,'RAW-TEvPEv'!W90,'RAW-TEvPEv'!AE90,'RAW-TEvPEv'!AM90,'RAW-TEvPEv'!AU90))</f>
        <v/>
      </c>
      <c r="H90" s="63" t="str">
        <f aca="false">IF('RAW-TEvPEv'!H90="","",AVERAGE('RAW-TEvPEv'!H90,'RAW-TEvPEv'!P90,'RAW-TEvPEv'!X90,'RAW-TEvPEv'!AF90,'RAW-TEvPEv'!AN90,'RAW-TEvPEv'!AV90))</f>
        <v/>
      </c>
      <c r="I90" s="63" t="str">
        <f aca="false">IF('RAW-TEvPEv'!I90="","",AVERAGE('RAW-TEvPEv'!I90,'RAW-TEvPEv'!Q90,'RAW-TEvPEv'!Y90,'RAW-TEvPEv'!AG90,'RAW-TEvPEv'!AO90,'RAW-TEvPEv'!AW90))</f>
        <v/>
      </c>
      <c r="J90" s="63" t="str">
        <f aca="false">IF('RAW-TEvPEv'!J90="","",AVERAGE('RAW-TEvPEv'!J90,'RAW-TEvPEv'!R90,'RAW-TEvPEv'!Z90,'RAW-TEvPEv'!AH90,'RAW-TEvPEv'!AP90,'RAW-TEvPEv'!AX90))</f>
        <v/>
      </c>
      <c r="K90" s="65"/>
    </row>
    <row r="91" customFormat="false" ht="15" hidden="false" customHeight="false" outlineLevel="0" collapsed="false">
      <c r="A91" s="63" t="n">
        <v>88</v>
      </c>
      <c r="B91" s="63" t="str">
        <f aca="false">IF(PLAYER!B91="","",PLAYER!B91)</f>
        <v/>
      </c>
      <c r="C91" s="63" t="str">
        <f aca="false">IF('RAW-TEvPEv'!C91="","",AVERAGE('RAW-TEvPEv'!C91,'RAW-TEvPEv'!K91,'RAW-TEvPEv'!S91,'RAW-TEvPEv'!AA91,'RAW-TEvPEv'!AI91,'RAW-TEvPEv'!AQ91))</f>
        <v/>
      </c>
      <c r="D91" s="63" t="str">
        <f aca="false">IF('RAW-TEvPEv'!D91="","",AVERAGE('RAW-TEvPEv'!D91,'RAW-TEvPEv'!L91,'RAW-TEvPEv'!T91,'RAW-TEvPEv'!AB91,'RAW-TEvPEv'!AJ91,'RAW-TEvPEv'!AR91))</f>
        <v/>
      </c>
      <c r="E91" s="63" t="str">
        <f aca="false">IF('RAW-TEvPEv'!E91="","",AVERAGE('RAW-TEvPEv'!E91,'RAW-TEvPEv'!M91,'RAW-TEvPEv'!U91,'RAW-TEvPEv'!AC91,'RAW-TEvPEv'!AK91,'RAW-TEvPEv'!AS91))</f>
        <v/>
      </c>
      <c r="F91" s="63" t="str">
        <f aca="false">IF('RAW-TEvPEv'!F91="","",AVERAGE('RAW-TEvPEv'!F91,'RAW-TEvPEv'!N91,'RAW-TEvPEv'!V91,'RAW-TEvPEv'!AD91,'RAW-TEvPEv'!AL91,'RAW-TEvPEv'!AT91))</f>
        <v/>
      </c>
      <c r="G91" s="63" t="str">
        <f aca="false">IF('RAW-TEvPEv'!G91="","",AVERAGE('RAW-TEvPEv'!G91,'RAW-TEvPEv'!O91,'RAW-TEvPEv'!W91,'RAW-TEvPEv'!AE91,'RAW-TEvPEv'!AM91,'RAW-TEvPEv'!AU91))</f>
        <v/>
      </c>
      <c r="H91" s="63" t="str">
        <f aca="false">IF('RAW-TEvPEv'!H91="","",AVERAGE('RAW-TEvPEv'!H91,'RAW-TEvPEv'!P91,'RAW-TEvPEv'!X91,'RAW-TEvPEv'!AF91,'RAW-TEvPEv'!AN91,'RAW-TEvPEv'!AV91))</f>
        <v/>
      </c>
      <c r="I91" s="63" t="str">
        <f aca="false">IF('RAW-TEvPEv'!I91="","",AVERAGE('RAW-TEvPEv'!I91,'RAW-TEvPEv'!Q91,'RAW-TEvPEv'!Y91,'RAW-TEvPEv'!AG91,'RAW-TEvPEv'!AO91,'RAW-TEvPEv'!AW91))</f>
        <v/>
      </c>
      <c r="J91" s="63" t="str">
        <f aca="false">IF('RAW-TEvPEv'!J91="","",AVERAGE('RAW-TEvPEv'!J91,'RAW-TEvPEv'!R91,'RAW-TEvPEv'!Z91,'RAW-TEvPEv'!AH91,'RAW-TEvPEv'!AP91,'RAW-TEvPEv'!AX91))</f>
        <v/>
      </c>
      <c r="K91" s="65"/>
    </row>
    <row r="92" customFormat="false" ht="15" hidden="false" customHeight="false" outlineLevel="0" collapsed="false">
      <c r="A92" s="63" t="n">
        <v>89</v>
      </c>
      <c r="B92" s="63" t="str">
        <f aca="false">IF(PLAYER!B92="","",PLAYER!B92)</f>
        <v/>
      </c>
      <c r="C92" s="63" t="str">
        <f aca="false">IF('RAW-TEvPEv'!C92="","",AVERAGE('RAW-TEvPEv'!C92,'RAW-TEvPEv'!K92,'RAW-TEvPEv'!S92,'RAW-TEvPEv'!AA92,'RAW-TEvPEv'!AI92,'RAW-TEvPEv'!AQ92))</f>
        <v/>
      </c>
      <c r="D92" s="63" t="str">
        <f aca="false">IF('RAW-TEvPEv'!D92="","",AVERAGE('RAW-TEvPEv'!D92,'RAW-TEvPEv'!L92,'RAW-TEvPEv'!T92,'RAW-TEvPEv'!AB92,'RAW-TEvPEv'!AJ92,'RAW-TEvPEv'!AR92))</f>
        <v/>
      </c>
      <c r="E92" s="63" t="str">
        <f aca="false">IF('RAW-TEvPEv'!E92="","",AVERAGE('RAW-TEvPEv'!E92,'RAW-TEvPEv'!M92,'RAW-TEvPEv'!U92,'RAW-TEvPEv'!AC92,'RAW-TEvPEv'!AK92,'RAW-TEvPEv'!AS92))</f>
        <v/>
      </c>
      <c r="F92" s="63" t="str">
        <f aca="false">IF('RAW-TEvPEv'!F92="","",AVERAGE('RAW-TEvPEv'!F92,'RAW-TEvPEv'!N92,'RAW-TEvPEv'!V92,'RAW-TEvPEv'!AD92,'RAW-TEvPEv'!AL92,'RAW-TEvPEv'!AT92))</f>
        <v/>
      </c>
      <c r="G92" s="63" t="str">
        <f aca="false">IF('RAW-TEvPEv'!G92="","",AVERAGE('RAW-TEvPEv'!G92,'RAW-TEvPEv'!O92,'RAW-TEvPEv'!W92,'RAW-TEvPEv'!AE92,'RAW-TEvPEv'!AM92,'RAW-TEvPEv'!AU92))</f>
        <v/>
      </c>
      <c r="H92" s="63" t="str">
        <f aca="false">IF('RAW-TEvPEv'!H92="","",AVERAGE('RAW-TEvPEv'!H92,'RAW-TEvPEv'!P92,'RAW-TEvPEv'!X92,'RAW-TEvPEv'!AF92,'RAW-TEvPEv'!AN92,'RAW-TEvPEv'!AV92))</f>
        <v/>
      </c>
      <c r="I92" s="63" t="str">
        <f aca="false">IF('RAW-TEvPEv'!I92="","",AVERAGE('RAW-TEvPEv'!I92,'RAW-TEvPEv'!Q92,'RAW-TEvPEv'!Y92,'RAW-TEvPEv'!AG92,'RAW-TEvPEv'!AO92,'RAW-TEvPEv'!AW92))</f>
        <v/>
      </c>
      <c r="J92" s="63" t="str">
        <f aca="false">IF('RAW-TEvPEv'!J92="","",AVERAGE('RAW-TEvPEv'!J92,'RAW-TEvPEv'!R92,'RAW-TEvPEv'!Z92,'RAW-TEvPEv'!AH92,'RAW-TEvPEv'!AP92,'RAW-TEvPEv'!AX92))</f>
        <v/>
      </c>
      <c r="K92" s="65"/>
    </row>
    <row r="93" customFormat="false" ht="15" hidden="false" customHeight="false" outlineLevel="0" collapsed="false">
      <c r="A93" s="63" t="n">
        <v>90</v>
      </c>
      <c r="B93" s="63" t="str">
        <f aca="false">IF(PLAYER!B93="","",PLAYER!B93)</f>
        <v/>
      </c>
      <c r="C93" s="63" t="str">
        <f aca="false">IF('RAW-TEvPEv'!C93="","",AVERAGE('RAW-TEvPEv'!C93,'RAW-TEvPEv'!K93,'RAW-TEvPEv'!S93,'RAW-TEvPEv'!AA93,'RAW-TEvPEv'!AI93,'RAW-TEvPEv'!AQ93))</f>
        <v/>
      </c>
      <c r="D93" s="63" t="str">
        <f aca="false">IF('RAW-TEvPEv'!D93="","",AVERAGE('RAW-TEvPEv'!D93,'RAW-TEvPEv'!L93,'RAW-TEvPEv'!T93,'RAW-TEvPEv'!AB93,'RAW-TEvPEv'!AJ93,'RAW-TEvPEv'!AR93))</f>
        <v/>
      </c>
      <c r="E93" s="63" t="str">
        <f aca="false">IF('RAW-TEvPEv'!E93="","",AVERAGE('RAW-TEvPEv'!E93,'RAW-TEvPEv'!M93,'RAW-TEvPEv'!U93,'RAW-TEvPEv'!AC93,'RAW-TEvPEv'!AK93,'RAW-TEvPEv'!AS93))</f>
        <v/>
      </c>
      <c r="F93" s="63" t="str">
        <f aca="false">IF('RAW-TEvPEv'!F93="","",AVERAGE('RAW-TEvPEv'!F93,'RAW-TEvPEv'!N93,'RAW-TEvPEv'!V93,'RAW-TEvPEv'!AD93,'RAW-TEvPEv'!AL93,'RAW-TEvPEv'!AT93))</f>
        <v/>
      </c>
      <c r="G93" s="63" t="str">
        <f aca="false">IF('RAW-TEvPEv'!G93="","",AVERAGE('RAW-TEvPEv'!G93,'RAW-TEvPEv'!O93,'RAW-TEvPEv'!W93,'RAW-TEvPEv'!AE93,'RAW-TEvPEv'!AM93,'RAW-TEvPEv'!AU93))</f>
        <v/>
      </c>
      <c r="H93" s="63" t="str">
        <f aca="false">IF('RAW-TEvPEv'!H93="","",AVERAGE('RAW-TEvPEv'!H93,'RAW-TEvPEv'!P93,'RAW-TEvPEv'!X93,'RAW-TEvPEv'!AF93,'RAW-TEvPEv'!AN93,'RAW-TEvPEv'!AV93))</f>
        <v/>
      </c>
      <c r="I93" s="63" t="str">
        <f aca="false">IF('RAW-TEvPEv'!I93="","",AVERAGE('RAW-TEvPEv'!I93,'RAW-TEvPEv'!Q93,'RAW-TEvPEv'!Y93,'RAW-TEvPEv'!AG93,'RAW-TEvPEv'!AO93,'RAW-TEvPEv'!AW93))</f>
        <v/>
      </c>
      <c r="J93" s="63" t="str">
        <f aca="false">IF('RAW-TEvPEv'!J93="","",AVERAGE('RAW-TEvPEv'!J93,'RAW-TEvPEv'!R93,'RAW-TEvPEv'!Z93,'RAW-TEvPEv'!AH93,'RAW-TEvPEv'!AP93,'RAW-TEvPEv'!AX93))</f>
        <v/>
      </c>
      <c r="K93" s="65"/>
    </row>
    <row r="94" customFormat="false" ht="15" hidden="false" customHeight="false" outlineLevel="0" collapsed="false">
      <c r="A94" s="63" t="n">
        <v>91</v>
      </c>
      <c r="B94" s="63" t="str">
        <f aca="false">IF(PLAYER!B94="","",PLAYER!B94)</f>
        <v/>
      </c>
      <c r="C94" s="63" t="str">
        <f aca="false">IF('RAW-TEvPEv'!C94="","",AVERAGE('RAW-TEvPEv'!C94,'RAW-TEvPEv'!K94,'RAW-TEvPEv'!S94,'RAW-TEvPEv'!AA94,'RAW-TEvPEv'!AI94,'RAW-TEvPEv'!AQ94))</f>
        <v/>
      </c>
      <c r="D94" s="63" t="str">
        <f aca="false">IF('RAW-TEvPEv'!D94="","",AVERAGE('RAW-TEvPEv'!D94,'RAW-TEvPEv'!L94,'RAW-TEvPEv'!T94,'RAW-TEvPEv'!AB94,'RAW-TEvPEv'!AJ94,'RAW-TEvPEv'!AR94))</f>
        <v/>
      </c>
      <c r="E94" s="63" t="str">
        <f aca="false">IF('RAW-TEvPEv'!E94="","",AVERAGE('RAW-TEvPEv'!E94,'RAW-TEvPEv'!M94,'RAW-TEvPEv'!U94,'RAW-TEvPEv'!AC94,'RAW-TEvPEv'!AK94,'RAW-TEvPEv'!AS94))</f>
        <v/>
      </c>
      <c r="F94" s="63" t="str">
        <f aca="false">IF('RAW-TEvPEv'!F94="","",AVERAGE('RAW-TEvPEv'!F94,'RAW-TEvPEv'!N94,'RAW-TEvPEv'!V94,'RAW-TEvPEv'!AD94,'RAW-TEvPEv'!AL94,'RAW-TEvPEv'!AT94))</f>
        <v/>
      </c>
      <c r="G94" s="63" t="str">
        <f aca="false">IF('RAW-TEvPEv'!G94="","",AVERAGE('RAW-TEvPEv'!G94,'RAW-TEvPEv'!O94,'RAW-TEvPEv'!W94,'RAW-TEvPEv'!AE94,'RAW-TEvPEv'!AM94,'RAW-TEvPEv'!AU94))</f>
        <v/>
      </c>
      <c r="H94" s="63" t="str">
        <f aca="false">IF('RAW-TEvPEv'!H94="","",AVERAGE('RAW-TEvPEv'!H94,'RAW-TEvPEv'!P94,'RAW-TEvPEv'!X94,'RAW-TEvPEv'!AF94,'RAW-TEvPEv'!AN94,'RAW-TEvPEv'!AV94))</f>
        <v/>
      </c>
      <c r="I94" s="63" t="str">
        <f aca="false">IF('RAW-TEvPEv'!I94="","",AVERAGE('RAW-TEvPEv'!I94,'RAW-TEvPEv'!Q94,'RAW-TEvPEv'!Y94,'RAW-TEvPEv'!AG94,'RAW-TEvPEv'!AO94,'RAW-TEvPEv'!AW94))</f>
        <v/>
      </c>
      <c r="J94" s="63" t="str">
        <f aca="false">IF('RAW-TEvPEv'!J94="","",AVERAGE('RAW-TEvPEv'!J94,'RAW-TEvPEv'!R94,'RAW-TEvPEv'!Z94,'RAW-TEvPEv'!AH94,'RAW-TEvPEv'!AP94,'RAW-TEvPEv'!AX94))</f>
        <v/>
      </c>
      <c r="K94" s="65"/>
    </row>
    <row r="95" customFormat="false" ht="15" hidden="false" customHeight="false" outlineLevel="0" collapsed="false">
      <c r="A95" s="63" t="n">
        <v>92</v>
      </c>
      <c r="B95" s="63" t="str">
        <f aca="false">IF(PLAYER!B95="","",PLAYER!B95)</f>
        <v/>
      </c>
      <c r="C95" s="63" t="str">
        <f aca="false">IF('RAW-TEvPEv'!C95="","",AVERAGE('RAW-TEvPEv'!C95,'RAW-TEvPEv'!K95,'RAW-TEvPEv'!S95,'RAW-TEvPEv'!AA95,'RAW-TEvPEv'!AI95,'RAW-TEvPEv'!AQ95))</f>
        <v/>
      </c>
      <c r="D95" s="63" t="str">
        <f aca="false">IF('RAW-TEvPEv'!D95="","",AVERAGE('RAW-TEvPEv'!D95,'RAW-TEvPEv'!L95,'RAW-TEvPEv'!T95,'RAW-TEvPEv'!AB95,'RAW-TEvPEv'!AJ95,'RAW-TEvPEv'!AR95))</f>
        <v/>
      </c>
      <c r="E95" s="63" t="str">
        <f aca="false">IF('RAW-TEvPEv'!E95="","",AVERAGE('RAW-TEvPEv'!E95,'RAW-TEvPEv'!M95,'RAW-TEvPEv'!U95,'RAW-TEvPEv'!AC95,'RAW-TEvPEv'!AK95,'RAW-TEvPEv'!AS95))</f>
        <v/>
      </c>
      <c r="F95" s="63" t="str">
        <f aca="false">IF('RAW-TEvPEv'!F95="","",AVERAGE('RAW-TEvPEv'!F95,'RAW-TEvPEv'!N95,'RAW-TEvPEv'!V95,'RAW-TEvPEv'!AD95,'RAW-TEvPEv'!AL95,'RAW-TEvPEv'!AT95))</f>
        <v/>
      </c>
      <c r="G95" s="63" t="str">
        <f aca="false">IF('RAW-TEvPEv'!G95="","",AVERAGE('RAW-TEvPEv'!G95,'RAW-TEvPEv'!O95,'RAW-TEvPEv'!W95,'RAW-TEvPEv'!AE95,'RAW-TEvPEv'!AM95,'RAW-TEvPEv'!AU95))</f>
        <v/>
      </c>
      <c r="H95" s="63" t="str">
        <f aca="false">IF('RAW-TEvPEv'!H95="","",AVERAGE('RAW-TEvPEv'!H95,'RAW-TEvPEv'!P95,'RAW-TEvPEv'!X95,'RAW-TEvPEv'!AF95,'RAW-TEvPEv'!AN95,'RAW-TEvPEv'!AV95))</f>
        <v/>
      </c>
      <c r="I95" s="63" t="str">
        <f aca="false">IF('RAW-TEvPEv'!I95="","",AVERAGE('RAW-TEvPEv'!I95,'RAW-TEvPEv'!Q95,'RAW-TEvPEv'!Y95,'RAW-TEvPEv'!AG95,'RAW-TEvPEv'!AO95,'RAW-TEvPEv'!AW95))</f>
        <v/>
      </c>
      <c r="J95" s="63" t="str">
        <f aca="false">IF('RAW-TEvPEv'!J95="","",AVERAGE('RAW-TEvPEv'!J95,'RAW-TEvPEv'!R95,'RAW-TEvPEv'!Z95,'RAW-TEvPEv'!AH95,'RAW-TEvPEv'!AP95,'RAW-TEvPEv'!AX95))</f>
        <v/>
      </c>
      <c r="K95" s="65"/>
    </row>
    <row r="96" customFormat="false" ht="15" hidden="false" customHeight="false" outlineLevel="0" collapsed="false">
      <c r="A96" s="63" t="n">
        <v>93</v>
      </c>
      <c r="B96" s="63" t="str">
        <f aca="false">IF(PLAYER!B96="","",PLAYER!B96)</f>
        <v/>
      </c>
      <c r="C96" s="63" t="str">
        <f aca="false">IF('RAW-TEvPEv'!C96="","",AVERAGE('RAW-TEvPEv'!C96,'RAW-TEvPEv'!K96,'RAW-TEvPEv'!S96,'RAW-TEvPEv'!AA96,'RAW-TEvPEv'!AI96,'RAW-TEvPEv'!AQ96))</f>
        <v/>
      </c>
      <c r="D96" s="63" t="str">
        <f aca="false">IF('RAW-TEvPEv'!D96="","",AVERAGE('RAW-TEvPEv'!D96,'RAW-TEvPEv'!L96,'RAW-TEvPEv'!T96,'RAW-TEvPEv'!AB96,'RAW-TEvPEv'!AJ96,'RAW-TEvPEv'!AR96))</f>
        <v/>
      </c>
      <c r="E96" s="63" t="str">
        <f aca="false">IF('RAW-TEvPEv'!E96="","",AVERAGE('RAW-TEvPEv'!E96,'RAW-TEvPEv'!M96,'RAW-TEvPEv'!U96,'RAW-TEvPEv'!AC96,'RAW-TEvPEv'!AK96,'RAW-TEvPEv'!AS96))</f>
        <v/>
      </c>
      <c r="F96" s="63" t="str">
        <f aca="false">IF('RAW-TEvPEv'!F96="","",AVERAGE('RAW-TEvPEv'!F96,'RAW-TEvPEv'!N96,'RAW-TEvPEv'!V96,'RAW-TEvPEv'!AD96,'RAW-TEvPEv'!AL96,'RAW-TEvPEv'!AT96))</f>
        <v/>
      </c>
      <c r="G96" s="63" t="str">
        <f aca="false">IF('RAW-TEvPEv'!G96="","",AVERAGE('RAW-TEvPEv'!G96,'RAW-TEvPEv'!O96,'RAW-TEvPEv'!W96,'RAW-TEvPEv'!AE96,'RAW-TEvPEv'!AM96,'RAW-TEvPEv'!AU96))</f>
        <v/>
      </c>
      <c r="H96" s="63" t="str">
        <f aca="false">IF('RAW-TEvPEv'!H96="","",AVERAGE('RAW-TEvPEv'!H96,'RAW-TEvPEv'!P96,'RAW-TEvPEv'!X96,'RAW-TEvPEv'!AF96,'RAW-TEvPEv'!AN96,'RAW-TEvPEv'!AV96))</f>
        <v/>
      </c>
      <c r="I96" s="63" t="str">
        <f aca="false">IF('RAW-TEvPEv'!I96="","",AVERAGE('RAW-TEvPEv'!I96,'RAW-TEvPEv'!Q96,'RAW-TEvPEv'!Y96,'RAW-TEvPEv'!AG96,'RAW-TEvPEv'!AO96,'RAW-TEvPEv'!AW96))</f>
        <v/>
      </c>
      <c r="J96" s="63" t="str">
        <f aca="false">IF('RAW-TEvPEv'!J96="","",AVERAGE('RAW-TEvPEv'!J96,'RAW-TEvPEv'!R96,'RAW-TEvPEv'!Z96,'RAW-TEvPEv'!AH96,'RAW-TEvPEv'!AP96,'RAW-TEvPEv'!AX96))</f>
        <v/>
      </c>
      <c r="K96" s="65"/>
    </row>
    <row r="97" customFormat="false" ht="15" hidden="false" customHeight="false" outlineLevel="0" collapsed="false">
      <c r="A97" s="63" t="n">
        <v>94</v>
      </c>
      <c r="B97" s="63" t="str">
        <f aca="false">IF(PLAYER!B97="","",PLAYER!B97)</f>
        <v/>
      </c>
      <c r="C97" s="63" t="str">
        <f aca="false">IF('RAW-TEvPEv'!C97="","",AVERAGE('RAW-TEvPEv'!C97,'RAW-TEvPEv'!K97,'RAW-TEvPEv'!S97,'RAW-TEvPEv'!AA97,'RAW-TEvPEv'!AI97,'RAW-TEvPEv'!AQ97))</f>
        <v/>
      </c>
      <c r="D97" s="63" t="str">
        <f aca="false">IF('RAW-TEvPEv'!D97="","",AVERAGE('RAW-TEvPEv'!D97,'RAW-TEvPEv'!L97,'RAW-TEvPEv'!T97,'RAW-TEvPEv'!AB97,'RAW-TEvPEv'!AJ97,'RAW-TEvPEv'!AR97))</f>
        <v/>
      </c>
      <c r="E97" s="63" t="str">
        <f aca="false">IF('RAW-TEvPEv'!E97="","",AVERAGE('RAW-TEvPEv'!E97,'RAW-TEvPEv'!M97,'RAW-TEvPEv'!U97,'RAW-TEvPEv'!AC97,'RAW-TEvPEv'!AK97,'RAW-TEvPEv'!AS97))</f>
        <v/>
      </c>
      <c r="F97" s="63" t="str">
        <f aca="false">IF('RAW-TEvPEv'!F97="","",AVERAGE('RAW-TEvPEv'!F97,'RAW-TEvPEv'!N97,'RAW-TEvPEv'!V97,'RAW-TEvPEv'!AD97,'RAW-TEvPEv'!AL97,'RAW-TEvPEv'!AT97))</f>
        <v/>
      </c>
      <c r="G97" s="63" t="str">
        <f aca="false">IF('RAW-TEvPEv'!G97="","",AVERAGE('RAW-TEvPEv'!G97,'RAW-TEvPEv'!O97,'RAW-TEvPEv'!W97,'RAW-TEvPEv'!AE97,'RAW-TEvPEv'!AM97,'RAW-TEvPEv'!AU97))</f>
        <v/>
      </c>
      <c r="H97" s="63" t="str">
        <f aca="false">IF('RAW-TEvPEv'!H97="","",AVERAGE('RAW-TEvPEv'!H97,'RAW-TEvPEv'!P97,'RAW-TEvPEv'!X97,'RAW-TEvPEv'!AF97,'RAW-TEvPEv'!AN97,'RAW-TEvPEv'!AV97))</f>
        <v/>
      </c>
      <c r="I97" s="63" t="str">
        <f aca="false">IF('RAW-TEvPEv'!I97="","",AVERAGE('RAW-TEvPEv'!I97,'RAW-TEvPEv'!Q97,'RAW-TEvPEv'!Y97,'RAW-TEvPEv'!AG97,'RAW-TEvPEv'!AO97,'RAW-TEvPEv'!AW97))</f>
        <v/>
      </c>
      <c r="J97" s="63" t="str">
        <f aca="false">IF('RAW-TEvPEv'!J97="","",AVERAGE('RAW-TEvPEv'!J97,'RAW-TEvPEv'!R97,'RAW-TEvPEv'!Z97,'RAW-TEvPEv'!AH97,'RAW-TEvPEv'!AP97,'RAW-TEvPEv'!AX97))</f>
        <v/>
      </c>
      <c r="K97" s="65"/>
    </row>
    <row r="98" customFormat="false" ht="15" hidden="false" customHeight="false" outlineLevel="0" collapsed="false">
      <c r="A98" s="63" t="n">
        <v>95</v>
      </c>
      <c r="B98" s="63" t="str">
        <f aca="false">IF(PLAYER!B98="","",PLAYER!B98)</f>
        <v/>
      </c>
      <c r="C98" s="63" t="str">
        <f aca="false">IF('RAW-TEvPEv'!C98="","",AVERAGE('RAW-TEvPEv'!C98,'RAW-TEvPEv'!K98,'RAW-TEvPEv'!S98,'RAW-TEvPEv'!AA98,'RAW-TEvPEv'!AI98,'RAW-TEvPEv'!AQ98))</f>
        <v/>
      </c>
      <c r="D98" s="63" t="str">
        <f aca="false">IF('RAW-TEvPEv'!D98="","",AVERAGE('RAW-TEvPEv'!D98,'RAW-TEvPEv'!L98,'RAW-TEvPEv'!T98,'RAW-TEvPEv'!AB98,'RAW-TEvPEv'!AJ98,'RAW-TEvPEv'!AR98))</f>
        <v/>
      </c>
      <c r="E98" s="63" t="str">
        <f aca="false">IF('RAW-TEvPEv'!E98="","",AVERAGE('RAW-TEvPEv'!E98,'RAW-TEvPEv'!M98,'RAW-TEvPEv'!U98,'RAW-TEvPEv'!AC98,'RAW-TEvPEv'!AK98,'RAW-TEvPEv'!AS98))</f>
        <v/>
      </c>
      <c r="F98" s="63" t="str">
        <f aca="false">IF('RAW-TEvPEv'!F98="","",AVERAGE('RAW-TEvPEv'!F98,'RAW-TEvPEv'!N98,'RAW-TEvPEv'!V98,'RAW-TEvPEv'!AD98,'RAW-TEvPEv'!AL98,'RAW-TEvPEv'!AT98))</f>
        <v/>
      </c>
      <c r="G98" s="63" t="str">
        <f aca="false">IF('RAW-TEvPEv'!G98="","",AVERAGE('RAW-TEvPEv'!G98,'RAW-TEvPEv'!O98,'RAW-TEvPEv'!W98,'RAW-TEvPEv'!AE98,'RAW-TEvPEv'!AM98,'RAW-TEvPEv'!AU98))</f>
        <v/>
      </c>
      <c r="H98" s="63" t="str">
        <f aca="false">IF('RAW-TEvPEv'!H98="","",AVERAGE('RAW-TEvPEv'!H98,'RAW-TEvPEv'!P98,'RAW-TEvPEv'!X98,'RAW-TEvPEv'!AF98,'RAW-TEvPEv'!AN98,'RAW-TEvPEv'!AV98))</f>
        <v/>
      </c>
      <c r="I98" s="63" t="str">
        <f aca="false">IF('RAW-TEvPEv'!I98="","",AVERAGE('RAW-TEvPEv'!I98,'RAW-TEvPEv'!Q98,'RAW-TEvPEv'!Y98,'RAW-TEvPEv'!AG98,'RAW-TEvPEv'!AO98,'RAW-TEvPEv'!AW98))</f>
        <v/>
      </c>
      <c r="J98" s="63" t="str">
        <f aca="false">IF('RAW-TEvPEv'!J98="","",AVERAGE('RAW-TEvPEv'!J98,'RAW-TEvPEv'!R98,'RAW-TEvPEv'!Z98,'RAW-TEvPEv'!AH98,'RAW-TEvPEv'!AP98,'RAW-TEvPEv'!AX98))</f>
        <v/>
      </c>
      <c r="K98" s="65"/>
    </row>
    <row r="99" customFormat="false" ht="15" hidden="false" customHeight="false" outlineLevel="0" collapsed="false">
      <c r="A99" s="63" t="n">
        <v>96</v>
      </c>
      <c r="B99" s="63" t="str">
        <f aca="false">IF(PLAYER!B99="","",PLAYER!B99)</f>
        <v/>
      </c>
      <c r="C99" s="63" t="str">
        <f aca="false">IF('RAW-TEvPEv'!C99="","",AVERAGE('RAW-TEvPEv'!C99,'RAW-TEvPEv'!K99,'RAW-TEvPEv'!S99,'RAW-TEvPEv'!AA99,'RAW-TEvPEv'!AI99,'RAW-TEvPEv'!AQ99))</f>
        <v/>
      </c>
      <c r="D99" s="63" t="str">
        <f aca="false">IF('RAW-TEvPEv'!D99="","",AVERAGE('RAW-TEvPEv'!D99,'RAW-TEvPEv'!L99,'RAW-TEvPEv'!T99,'RAW-TEvPEv'!AB99,'RAW-TEvPEv'!AJ99,'RAW-TEvPEv'!AR99))</f>
        <v/>
      </c>
      <c r="E99" s="63" t="str">
        <f aca="false">IF('RAW-TEvPEv'!E99="","",AVERAGE('RAW-TEvPEv'!E99,'RAW-TEvPEv'!M99,'RAW-TEvPEv'!U99,'RAW-TEvPEv'!AC99,'RAW-TEvPEv'!AK99,'RAW-TEvPEv'!AS99))</f>
        <v/>
      </c>
      <c r="F99" s="63" t="str">
        <f aca="false">IF('RAW-TEvPEv'!F99="","",AVERAGE('RAW-TEvPEv'!F99,'RAW-TEvPEv'!N99,'RAW-TEvPEv'!V99,'RAW-TEvPEv'!AD99,'RAW-TEvPEv'!AL99,'RAW-TEvPEv'!AT99))</f>
        <v/>
      </c>
      <c r="G99" s="63" t="str">
        <f aca="false">IF('RAW-TEvPEv'!G99="","",AVERAGE('RAW-TEvPEv'!G99,'RAW-TEvPEv'!O99,'RAW-TEvPEv'!W99,'RAW-TEvPEv'!AE99,'RAW-TEvPEv'!AM99,'RAW-TEvPEv'!AU99))</f>
        <v/>
      </c>
      <c r="H99" s="63" t="str">
        <f aca="false">IF('RAW-TEvPEv'!H99="","",AVERAGE('RAW-TEvPEv'!H99,'RAW-TEvPEv'!P99,'RAW-TEvPEv'!X99,'RAW-TEvPEv'!AF99,'RAW-TEvPEv'!AN99,'RAW-TEvPEv'!AV99))</f>
        <v/>
      </c>
      <c r="I99" s="63" t="str">
        <f aca="false">IF('RAW-TEvPEv'!I99="","",AVERAGE('RAW-TEvPEv'!I99,'RAW-TEvPEv'!Q99,'RAW-TEvPEv'!Y99,'RAW-TEvPEv'!AG99,'RAW-TEvPEv'!AO99,'RAW-TEvPEv'!AW99))</f>
        <v/>
      </c>
      <c r="J99" s="63" t="str">
        <f aca="false">IF('RAW-TEvPEv'!J99="","",AVERAGE('RAW-TEvPEv'!J99,'RAW-TEvPEv'!R99,'RAW-TEvPEv'!Z99,'RAW-TEvPEv'!AH99,'RAW-TEvPEv'!AP99,'RAW-TEvPEv'!AX99))</f>
        <v/>
      </c>
      <c r="K99" s="65"/>
    </row>
    <row r="100" customFormat="false" ht="15" hidden="false" customHeight="false" outlineLevel="0" collapsed="false">
      <c r="A100" s="63" t="n">
        <v>97</v>
      </c>
      <c r="B100" s="63" t="str">
        <f aca="false">IF(PLAYER!B100="","",PLAYER!B100)</f>
        <v/>
      </c>
      <c r="C100" s="63" t="str">
        <f aca="false">IF('RAW-TEvPEv'!C100="","",AVERAGE('RAW-TEvPEv'!C100,'RAW-TEvPEv'!K100,'RAW-TEvPEv'!S100,'RAW-TEvPEv'!AA100,'RAW-TEvPEv'!AI100,'RAW-TEvPEv'!AQ100))</f>
        <v/>
      </c>
      <c r="D100" s="63" t="str">
        <f aca="false">IF('RAW-TEvPEv'!D100="","",AVERAGE('RAW-TEvPEv'!D100,'RAW-TEvPEv'!L100,'RAW-TEvPEv'!T100,'RAW-TEvPEv'!AB100,'RAW-TEvPEv'!AJ100,'RAW-TEvPEv'!AR100))</f>
        <v/>
      </c>
      <c r="E100" s="63" t="str">
        <f aca="false">IF('RAW-TEvPEv'!E100="","",AVERAGE('RAW-TEvPEv'!E100,'RAW-TEvPEv'!M100,'RAW-TEvPEv'!U100,'RAW-TEvPEv'!AC100,'RAW-TEvPEv'!AK100,'RAW-TEvPEv'!AS100))</f>
        <v/>
      </c>
      <c r="F100" s="63" t="str">
        <f aca="false">IF('RAW-TEvPEv'!F100="","",AVERAGE('RAW-TEvPEv'!F100,'RAW-TEvPEv'!N100,'RAW-TEvPEv'!V100,'RAW-TEvPEv'!AD100,'RAW-TEvPEv'!AL100,'RAW-TEvPEv'!AT100))</f>
        <v/>
      </c>
      <c r="G100" s="63" t="str">
        <f aca="false">IF('RAW-TEvPEv'!G100="","",AVERAGE('RAW-TEvPEv'!G100,'RAW-TEvPEv'!O100,'RAW-TEvPEv'!W100,'RAW-TEvPEv'!AE100,'RAW-TEvPEv'!AM100,'RAW-TEvPEv'!AU100))</f>
        <v/>
      </c>
      <c r="H100" s="63" t="str">
        <f aca="false">IF('RAW-TEvPEv'!H100="","",AVERAGE('RAW-TEvPEv'!H100,'RAW-TEvPEv'!P100,'RAW-TEvPEv'!X100,'RAW-TEvPEv'!AF100,'RAW-TEvPEv'!AN100,'RAW-TEvPEv'!AV100))</f>
        <v/>
      </c>
      <c r="I100" s="63" t="str">
        <f aca="false">IF('RAW-TEvPEv'!I100="","",AVERAGE('RAW-TEvPEv'!I100,'RAW-TEvPEv'!Q100,'RAW-TEvPEv'!Y100,'RAW-TEvPEv'!AG100,'RAW-TEvPEv'!AO100,'RAW-TEvPEv'!AW100))</f>
        <v/>
      </c>
      <c r="J100" s="63" t="str">
        <f aca="false">IF('RAW-TEvPEv'!J100="","",AVERAGE('RAW-TEvPEv'!J100,'RAW-TEvPEv'!R100,'RAW-TEvPEv'!Z100,'RAW-TEvPEv'!AH100,'RAW-TEvPEv'!AP100,'RAW-TEvPEv'!AX100))</f>
        <v/>
      </c>
      <c r="K100" s="65"/>
    </row>
    <row r="101" customFormat="false" ht="15" hidden="false" customHeight="false" outlineLevel="0" collapsed="false">
      <c r="A101" s="63" t="n">
        <v>98</v>
      </c>
      <c r="B101" s="63" t="str">
        <f aca="false">IF(PLAYER!B101="","",PLAYER!B101)</f>
        <v/>
      </c>
      <c r="C101" s="63" t="str">
        <f aca="false">IF('RAW-TEvPEv'!C101="","",AVERAGE('RAW-TEvPEv'!C101,'RAW-TEvPEv'!K101,'RAW-TEvPEv'!S101,'RAW-TEvPEv'!AA101,'RAW-TEvPEv'!AI101,'RAW-TEvPEv'!AQ101))</f>
        <v/>
      </c>
      <c r="D101" s="63" t="str">
        <f aca="false">IF('RAW-TEvPEv'!D101="","",AVERAGE('RAW-TEvPEv'!D101,'RAW-TEvPEv'!L101,'RAW-TEvPEv'!T101,'RAW-TEvPEv'!AB101,'RAW-TEvPEv'!AJ101,'RAW-TEvPEv'!AR101))</f>
        <v/>
      </c>
      <c r="E101" s="63" t="str">
        <f aca="false">IF('RAW-TEvPEv'!E101="","",AVERAGE('RAW-TEvPEv'!E101,'RAW-TEvPEv'!M101,'RAW-TEvPEv'!U101,'RAW-TEvPEv'!AC101,'RAW-TEvPEv'!AK101,'RAW-TEvPEv'!AS101))</f>
        <v/>
      </c>
      <c r="F101" s="63" t="str">
        <f aca="false">IF('RAW-TEvPEv'!F101="","",AVERAGE('RAW-TEvPEv'!F101,'RAW-TEvPEv'!N101,'RAW-TEvPEv'!V101,'RAW-TEvPEv'!AD101,'RAW-TEvPEv'!AL101,'RAW-TEvPEv'!AT101))</f>
        <v/>
      </c>
      <c r="G101" s="63" t="str">
        <f aca="false">IF('RAW-TEvPEv'!G101="","",AVERAGE('RAW-TEvPEv'!G101,'RAW-TEvPEv'!O101,'RAW-TEvPEv'!W101,'RAW-TEvPEv'!AE101,'RAW-TEvPEv'!AM101,'RAW-TEvPEv'!AU101))</f>
        <v/>
      </c>
      <c r="H101" s="63" t="str">
        <f aca="false">IF('RAW-TEvPEv'!H101="","",AVERAGE('RAW-TEvPEv'!H101,'RAW-TEvPEv'!P101,'RAW-TEvPEv'!X101,'RAW-TEvPEv'!AF101,'RAW-TEvPEv'!AN101,'RAW-TEvPEv'!AV101))</f>
        <v/>
      </c>
      <c r="I101" s="63" t="str">
        <f aca="false">IF('RAW-TEvPEv'!I101="","",AVERAGE('RAW-TEvPEv'!I101,'RAW-TEvPEv'!Q101,'RAW-TEvPEv'!Y101,'RAW-TEvPEv'!AG101,'RAW-TEvPEv'!AO101,'RAW-TEvPEv'!AW101))</f>
        <v/>
      </c>
      <c r="J101" s="63" t="str">
        <f aca="false">IF('RAW-TEvPEv'!J101="","",AVERAGE('RAW-TEvPEv'!J101,'RAW-TEvPEv'!R101,'RAW-TEvPEv'!Z101,'RAW-TEvPEv'!AH101,'RAW-TEvPEv'!AP101,'RAW-TEvPEv'!AX101))</f>
        <v/>
      </c>
      <c r="K101" s="65"/>
    </row>
    <row r="102" customFormat="false" ht="15" hidden="false" customHeight="false" outlineLevel="0" collapsed="false">
      <c r="A102" s="63" t="n">
        <v>99</v>
      </c>
      <c r="B102" s="63" t="str">
        <f aca="false">IF(PLAYER!B102="","",PLAYER!B102)</f>
        <v/>
      </c>
      <c r="C102" s="63" t="str">
        <f aca="false">IF('RAW-TEvPEv'!C102="","",AVERAGE('RAW-TEvPEv'!C102,'RAW-TEvPEv'!K102,'RAW-TEvPEv'!S102,'RAW-TEvPEv'!AA102,'RAW-TEvPEv'!AI102,'RAW-TEvPEv'!AQ102))</f>
        <v/>
      </c>
      <c r="D102" s="63" t="str">
        <f aca="false">IF('RAW-TEvPEv'!D102="","",AVERAGE('RAW-TEvPEv'!D102,'RAW-TEvPEv'!L102,'RAW-TEvPEv'!T102,'RAW-TEvPEv'!AB102,'RAW-TEvPEv'!AJ102,'RAW-TEvPEv'!AR102))</f>
        <v/>
      </c>
      <c r="E102" s="63" t="str">
        <f aca="false">IF('RAW-TEvPEv'!E102="","",AVERAGE('RAW-TEvPEv'!E102,'RAW-TEvPEv'!M102,'RAW-TEvPEv'!U102,'RAW-TEvPEv'!AC102,'RAW-TEvPEv'!AK102,'RAW-TEvPEv'!AS102))</f>
        <v/>
      </c>
      <c r="F102" s="63" t="str">
        <f aca="false">IF('RAW-TEvPEv'!F102="","",AVERAGE('RAW-TEvPEv'!F102,'RAW-TEvPEv'!N102,'RAW-TEvPEv'!V102,'RAW-TEvPEv'!AD102,'RAW-TEvPEv'!AL102,'RAW-TEvPEv'!AT102))</f>
        <v/>
      </c>
      <c r="G102" s="63" t="str">
        <f aca="false">IF('RAW-TEvPEv'!G102="","",AVERAGE('RAW-TEvPEv'!G102,'RAW-TEvPEv'!O102,'RAW-TEvPEv'!W102,'RAW-TEvPEv'!AE102,'RAW-TEvPEv'!AM102,'RAW-TEvPEv'!AU102))</f>
        <v/>
      </c>
      <c r="H102" s="63" t="str">
        <f aca="false">IF('RAW-TEvPEv'!H102="","",AVERAGE('RAW-TEvPEv'!H102,'RAW-TEvPEv'!P102,'RAW-TEvPEv'!X102,'RAW-TEvPEv'!AF102,'RAW-TEvPEv'!AN102,'RAW-TEvPEv'!AV102))</f>
        <v/>
      </c>
      <c r="I102" s="63" t="str">
        <f aca="false">IF('RAW-TEvPEv'!I102="","",AVERAGE('RAW-TEvPEv'!I102,'RAW-TEvPEv'!Q102,'RAW-TEvPEv'!Y102,'RAW-TEvPEv'!AG102,'RAW-TEvPEv'!AO102,'RAW-TEvPEv'!AW102))</f>
        <v/>
      </c>
      <c r="J102" s="63" t="str">
        <f aca="false">IF('RAW-TEvPEv'!J102="","",AVERAGE('RAW-TEvPEv'!J102,'RAW-TEvPEv'!R102,'RAW-TEvPEv'!Z102,'RAW-TEvPEv'!AH102,'RAW-TEvPEv'!AP102,'RAW-TEvPEv'!AX102))</f>
        <v/>
      </c>
      <c r="K102" s="65"/>
    </row>
    <row r="103" customFormat="false" ht="15" hidden="false" customHeight="false" outlineLevel="0" collapsed="false">
      <c r="A103" s="63" t="n">
        <v>100</v>
      </c>
      <c r="B103" s="63" t="str">
        <f aca="false">IF(PLAYER!B103="","",PLAYER!B103)</f>
        <v/>
      </c>
      <c r="C103" s="63" t="str">
        <f aca="false">IF('RAW-TEvPEv'!C103="","",AVERAGE('RAW-TEvPEv'!C103,'RAW-TEvPEv'!K103,'RAW-TEvPEv'!S103,'RAW-TEvPEv'!AA103,'RAW-TEvPEv'!AI103,'RAW-TEvPEv'!AQ103))</f>
        <v/>
      </c>
      <c r="D103" s="63" t="str">
        <f aca="false">IF('RAW-TEvPEv'!D103="","",AVERAGE('RAW-TEvPEv'!D103,'RAW-TEvPEv'!L103,'RAW-TEvPEv'!T103,'RAW-TEvPEv'!AB103,'RAW-TEvPEv'!AJ103,'RAW-TEvPEv'!AR103))</f>
        <v/>
      </c>
      <c r="E103" s="63" t="str">
        <f aca="false">IF('RAW-TEvPEv'!E103="","",AVERAGE('RAW-TEvPEv'!E103,'RAW-TEvPEv'!M103,'RAW-TEvPEv'!U103,'RAW-TEvPEv'!AC103,'RAW-TEvPEv'!AK103,'RAW-TEvPEv'!AS103))</f>
        <v/>
      </c>
      <c r="F103" s="63" t="str">
        <f aca="false">IF('RAW-TEvPEv'!F103="","",AVERAGE('RAW-TEvPEv'!F103,'RAW-TEvPEv'!N103,'RAW-TEvPEv'!V103,'RAW-TEvPEv'!AD103,'RAW-TEvPEv'!AL103,'RAW-TEvPEv'!AT103))</f>
        <v/>
      </c>
      <c r="G103" s="63" t="str">
        <f aca="false">IF('RAW-TEvPEv'!G103="","",AVERAGE('RAW-TEvPEv'!G103,'RAW-TEvPEv'!O103,'RAW-TEvPEv'!W103,'RAW-TEvPEv'!AE103,'RAW-TEvPEv'!AM103,'RAW-TEvPEv'!AU103))</f>
        <v/>
      </c>
      <c r="H103" s="63" t="str">
        <f aca="false">IF('RAW-TEvPEv'!H103="","",AVERAGE('RAW-TEvPEv'!H103,'RAW-TEvPEv'!P103,'RAW-TEvPEv'!X103,'RAW-TEvPEv'!AF103,'RAW-TEvPEv'!AN103,'RAW-TEvPEv'!AV103))</f>
        <v/>
      </c>
      <c r="I103" s="63" t="str">
        <f aca="false">IF('RAW-TEvPEv'!I103="","",AVERAGE('RAW-TEvPEv'!I103,'RAW-TEvPEv'!Q103,'RAW-TEvPEv'!Y103,'RAW-TEvPEv'!AG103,'RAW-TEvPEv'!AO103,'RAW-TEvPEv'!AW103))</f>
        <v/>
      </c>
      <c r="J103" s="63" t="str">
        <f aca="false">IF('RAW-TEvPEv'!J103="","",AVERAGE('RAW-TEvPEv'!J103,'RAW-TEvPEv'!R103,'RAW-TEvPEv'!Z103,'RAW-TEvPEv'!AH103,'RAW-TEvPEv'!AP103,'RAW-TEvPEv'!AX103))</f>
        <v/>
      </c>
      <c r="K103" s="65"/>
    </row>
    <row r="104" customFormat="false" ht="15" hidden="false" customHeight="false" outlineLevel="0" collapsed="false">
      <c r="A104" s="63" t="n">
        <v>101</v>
      </c>
      <c r="B104" s="63" t="str">
        <f aca="false">IF(PLAYER!B104="","",PLAYER!B104)</f>
        <v/>
      </c>
      <c r="C104" s="63" t="str">
        <f aca="false">IF('RAW-TEvPEv'!C104="","",AVERAGE('RAW-TEvPEv'!C104,'RAW-TEvPEv'!K104,'RAW-TEvPEv'!S104,'RAW-TEvPEv'!AA104,'RAW-TEvPEv'!AI104,'RAW-TEvPEv'!AQ104))</f>
        <v/>
      </c>
      <c r="D104" s="63" t="str">
        <f aca="false">IF('RAW-TEvPEv'!D104="","",AVERAGE('RAW-TEvPEv'!D104,'RAW-TEvPEv'!L104,'RAW-TEvPEv'!T104,'RAW-TEvPEv'!AB104,'RAW-TEvPEv'!AJ104,'RAW-TEvPEv'!AR104))</f>
        <v/>
      </c>
      <c r="E104" s="63" t="str">
        <f aca="false">IF('RAW-TEvPEv'!E104="","",AVERAGE('RAW-TEvPEv'!E104,'RAW-TEvPEv'!M104,'RAW-TEvPEv'!U104,'RAW-TEvPEv'!AC104,'RAW-TEvPEv'!AK104,'RAW-TEvPEv'!AS104))</f>
        <v/>
      </c>
      <c r="F104" s="63" t="str">
        <f aca="false">IF('RAW-TEvPEv'!F104="","",AVERAGE('RAW-TEvPEv'!F104,'RAW-TEvPEv'!N104,'RAW-TEvPEv'!V104,'RAW-TEvPEv'!AD104,'RAW-TEvPEv'!AL104,'RAW-TEvPEv'!AT104))</f>
        <v/>
      </c>
      <c r="G104" s="63" t="str">
        <f aca="false">IF('RAW-TEvPEv'!G104="","",AVERAGE('RAW-TEvPEv'!G104,'RAW-TEvPEv'!O104,'RAW-TEvPEv'!W104,'RAW-TEvPEv'!AE104,'RAW-TEvPEv'!AM104,'RAW-TEvPEv'!AU104))</f>
        <v/>
      </c>
      <c r="H104" s="63" t="str">
        <f aca="false">IF('RAW-TEvPEv'!H104="","",AVERAGE('RAW-TEvPEv'!H104,'RAW-TEvPEv'!P104,'RAW-TEvPEv'!X104,'RAW-TEvPEv'!AF104,'RAW-TEvPEv'!AN104,'RAW-TEvPEv'!AV104))</f>
        <v/>
      </c>
      <c r="I104" s="63" t="str">
        <f aca="false">IF('RAW-TEvPEv'!I104="","",AVERAGE('RAW-TEvPEv'!I104,'RAW-TEvPEv'!Q104,'RAW-TEvPEv'!Y104,'RAW-TEvPEv'!AG104,'RAW-TEvPEv'!AO104,'RAW-TEvPEv'!AW104))</f>
        <v/>
      </c>
      <c r="J104" s="63" t="str">
        <f aca="false">IF('RAW-TEvPEv'!J104="","",AVERAGE('RAW-TEvPEv'!J104,'RAW-TEvPEv'!R104,'RAW-TEvPEv'!Z104,'RAW-TEvPEv'!AH104,'RAW-TEvPEv'!AP104,'RAW-TEvPEv'!AX104))</f>
        <v/>
      </c>
      <c r="K104" s="65"/>
    </row>
    <row r="105" customFormat="false" ht="15" hidden="false" customHeight="false" outlineLevel="0" collapsed="false">
      <c r="A105" s="63" t="n">
        <v>102</v>
      </c>
      <c r="B105" s="63" t="str">
        <f aca="false">IF(PLAYER!B105="","",PLAYER!B105)</f>
        <v/>
      </c>
      <c r="C105" s="63" t="str">
        <f aca="false">IF('RAW-TEvPEv'!C105="","",AVERAGE('RAW-TEvPEv'!C105,'RAW-TEvPEv'!K105,'RAW-TEvPEv'!S105,'RAW-TEvPEv'!AA105,'RAW-TEvPEv'!AI105,'RAW-TEvPEv'!AQ105))</f>
        <v/>
      </c>
      <c r="D105" s="63" t="str">
        <f aca="false">IF('RAW-TEvPEv'!D105="","",AVERAGE('RAW-TEvPEv'!D105,'RAW-TEvPEv'!L105,'RAW-TEvPEv'!T105,'RAW-TEvPEv'!AB105,'RAW-TEvPEv'!AJ105,'RAW-TEvPEv'!AR105))</f>
        <v/>
      </c>
      <c r="E105" s="63" t="str">
        <f aca="false">IF('RAW-TEvPEv'!E105="","",AVERAGE('RAW-TEvPEv'!E105,'RAW-TEvPEv'!M105,'RAW-TEvPEv'!U105,'RAW-TEvPEv'!AC105,'RAW-TEvPEv'!AK105,'RAW-TEvPEv'!AS105))</f>
        <v/>
      </c>
      <c r="F105" s="63" t="str">
        <f aca="false">IF('RAW-TEvPEv'!F105="","",AVERAGE('RAW-TEvPEv'!F105,'RAW-TEvPEv'!N105,'RAW-TEvPEv'!V105,'RAW-TEvPEv'!AD105,'RAW-TEvPEv'!AL105,'RAW-TEvPEv'!AT105))</f>
        <v/>
      </c>
      <c r="G105" s="63" t="str">
        <f aca="false">IF('RAW-TEvPEv'!G105="","",AVERAGE('RAW-TEvPEv'!G105,'RAW-TEvPEv'!O105,'RAW-TEvPEv'!W105,'RAW-TEvPEv'!AE105,'RAW-TEvPEv'!AM105,'RAW-TEvPEv'!AU105))</f>
        <v/>
      </c>
      <c r="H105" s="63" t="str">
        <f aca="false">IF('RAW-TEvPEv'!H105="","",AVERAGE('RAW-TEvPEv'!H105,'RAW-TEvPEv'!P105,'RAW-TEvPEv'!X105,'RAW-TEvPEv'!AF105,'RAW-TEvPEv'!AN105,'RAW-TEvPEv'!AV105))</f>
        <v/>
      </c>
      <c r="I105" s="63" t="str">
        <f aca="false">IF('RAW-TEvPEv'!I105="","",AVERAGE('RAW-TEvPEv'!I105,'RAW-TEvPEv'!Q105,'RAW-TEvPEv'!Y105,'RAW-TEvPEv'!AG105,'RAW-TEvPEv'!AO105,'RAW-TEvPEv'!AW105))</f>
        <v/>
      </c>
      <c r="J105" s="63" t="str">
        <f aca="false">IF('RAW-TEvPEv'!J105="","",AVERAGE('RAW-TEvPEv'!J105,'RAW-TEvPEv'!R105,'RAW-TEvPEv'!Z105,'RAW-TEvPEv'!AH105,'RAW-TEvPEv'!AP105,'RAW-TEvPEv'!AX105))</f>
        <v/>
      </c>
      <c r="K105" s="65"/>
    </row>
    <row r="106" customFormat="false" ht="15" hidden="false" customHeight="false" outlineLevel="0" collapsed="false">
      <c r="A106" s="63" t="n">
        <v>103</v>
      </c>
      <c r="B106" s="63" t="str">
        <f aca="false">IF(PLAYER!B106="","",PLAYER!B106)</f>
        <v/>
      </c>
      <c r="C106" s="63" t="str">
        <f aca="false">IF('RAW-TEvPEv'!C106="","",AVERAGE('RAW-TEvPEv'!C106,'RAW-TEvPEv'!K106,'RAW-TEvPEv'!S106,'RAW-TEvPEv'!AA106,'RAW-TEvPEv'!AI106,'RAW-TEvPEv'!AQ106))</f>
        <v/>
      </c>
      <c r="D106" s="63" t="str">
        <f aca="false">IF('RAW-TEvPEv'!D106="","",AVERAGE('RAW-TEvPEv'!D106,'RAW-TEvPEv'!L106,'RAW-TEvPEv'!T106,'RAW-TEvPEv'!AB106,'RAW-TEvPEv'!AJ106,'RAW-TEvPEv'!AR106))</f>
        <v/>
      </c>
      <c r="E106" s="63" t="str">
        <f aca="false">IF('RAW-TEvPEv'!E106="","",AVERAGE('RAW-TEvPEv'!E106,'RAW-TEvPEv'!M106,'RAW-TEvPEv'!U106,'RAW-TEvPEv'!AC106,'RAW-TEvPEv'!AK106,'RAW-TEvPEv'!AS106))</f>
        <v/>
      </c>
      <c r="F106" s="63" t="str">
        <f aca="false">IF('RAW-TEvPEv'!F106="","",AVERAGE('RAW-TEvPEv'!F106,'RAW-TEvPEv'!N106,'RAW-TEvPEv'!V106,'RAW-TEvPEv'!AD106,'RAW-TEvPEv'!AL106,'RAW-TEvPEv'!AT106))</f>
        <v/>
      </c>
      <c r="G106" s="63" t="str">
        <f aca="false">IF('RAW-TEvPEv'!G106="","",AVERAGE('RAW-TEvPEv'!G106,'RAW-TEvPEv'!O106,'RAW-TEvPEv'!W106,'RAW-TEvPEv'!AE106,'RAW-TEvPEv'!AM106,'RAW-TEvPEv'!AU106))</f>
        <v/>
      </c>
      <c r="H106" s="63" t="str">
        <f aca="false">IF('RAW-TEvPEv'!H106="","",AVERAGE('RAW-TEvPEv'!H106,'RAW-TEvPEv'!P106,'RAW-TEvPEv'!X106,'RAW-TEvPEv'!AF106,'RAW-TEvPEv'!AN106,'RAW-TEvPEv'!AV106))</f>
        <v/>
      </c>
      <c r="I106" s="63" t="str">
        <f aca="false">IF('RAW-TEvPEv'!I106="","",AVERAGE('RAW-TEvPEv'!I106,'RAW-TEvPEv'!Q106,'RAW-TEvPEv'!Y106,'RAW-TEvPEv'!AG106,'RAW-TEvPEv'!AO106,'RAW-TEvPEv'!AW106))</f>
        <v/>
      </c>
      <c r="J106" s="63" t="str">
        <f aca="false">IF('RAW-TEvPEv'!J106="","",AVERAGE('RAW-TEvPEv'!J106,'RAW-TEvPEv'!R106,'RAW-TEvPEv'!Z106,'RAW-TEvPEv'!AH106,'RAW-TEvPEv'!AP106,'RAW-TEvPEv'!AX106))</f>
        <v/>
      </c>
      <c r="K106" s="65"/>
    </row>
    <row r="107" customFormat="false" ht="15" hidden="false" customHeight="false" outlineLevel="0" collapsed="false">
      <c r="A107" s="63" t="n">
        <v>104</v>
      </c>
      <c r="B107" s="63" t="str">
        <f aca="false">IF(PLAYER!B107="","",PLAYER!B107)</f>
        <v/>
      </c>
      <c r="C107" s="63" t="str">
        <f aca="false">IF('RAW-TEvPEv'!C107="","",AVERAGE('RAW-TEvPEv'!C107,'RAW-TEvPEv'!K107,'RAW-TEvPEv'!S107,'RAW-TEvPEv'!AA107,'RAW-TEvPEv'!AI107,'RAW-TEvPEv'!AQ107))</f>
        <v/>
      </c>
      <c r="D107" s="63" t="str">
        <f aca="false">IF('RAW-TEvPEv'!D107="","",AVERAGE('RAW-TEvPEv'!D107,'RAW-TEvPEv'!L107,'RAW-TEvPEv'!T107,'RAW-TEvPEv'!AB107,'RAW-TEvPEv'!AJ107,'RAW-TEvPEv'!AR107))</f>
        <v/>
      </c>
      <c r="E107" s="63" t="str">
        <f aca="false">IF('RAW-TEvPEv'!E107="","",AVERAGE('RAW-TEvPEv'!E107,'RAW-TEvPEv'!M107,'RAW-TEvPEv'!U107,'RAW-TEvPEv'!AC107,'RAW-TEvPEv'!AK107,'RAW-TEvPEv'!AS107))</f>
        <v/>
      </c>
      <c r="F107" s="63" t="str">
        <f aca="false">IF('RAW-TEvPEv'!F107="","",AVERAGE('RAW-TEvPEv'!F107,'RAW-TEvPEv'!N107,'RAW-TEvPEv'!V107,'RAW-TEvPEv'!AD107,'RAW-TEvPEv'!AL107,'RAW-TEvPEv'!AT107))</f>
        <v/>
      </c>
      <c r="G107" s="63" t="str">
        <f aca="false">IF('RAW-TEvPEv'!G107="","",AVERAGE('RAW-TEvPEv'!G107,'RAW-TEvPEv'!O107,'RAW-TEvPEv'!W107,'RAW-TEvPEv'!AE107,'RAW-TEvPEv'!AM107,'RAW-TEvPEv'!AU107))</f>
        <v/>
      </c>
      <c r="H107" s="63" t="str">
        <f aca="false">IF('RAW-TEvPEv'!H107="","",AVERAGE('RAW-TEvPEv'!H107,'RAW-TEvPEv'!P107,'RAW-TEvPEv'!X107,'RAW-TEvPEv'!AF107,'RAW-TEvPEv'!AN107,'RAW-TEvPEv'!AV107))</f>
        <v/>
      </c>
      <c r="I107" s="63" t="str">
        <f aca="false">IF('RAW-TEvPEv'!I107="","",AVERAGE('RAW-TEvPEv'!I107,'RAW-TEvPEv'!Q107,'RAW-TEvPEv'!Y107,'RAW-TEvPEv'!AG107,'RAW-TEvPEv'!AO107,'RAW-TEvPEv'!AW107))</f>
        <v/>
      </c>
      <c r="J107" s="63" t="str">
        <f aca="false">IF('RAW-TEvPEv'!J107="","",AVERAGE('RAW-TEvPEv'!J107,'RAW-TEvPEv'!R107,'RAW-TEvPEv'!Z107,'RAW-TEvPEv'!AH107,'RAW-TEvPEv'!AP107,'RAW-TEvPEv'!AX107))</f>
        <v/>
      </c>
      <c r="K107" s="65"/>
    </row>
    <row r="108" customFormat="false" ht="15" hidden="false" customHeight="false" outlineLevel="0" collapsed="false">
      <c r="A108" s="63" t="n">
        <v>105</v>
      </c>
      <c r="B108" s="63" t="str">
        <f aca="false">IF(PLAYER!B108="","",PLAYER!B108)</f>
        <v/>
      </c>
      <c r="C108" s="63" t="str">
        <f aca="false">IF('RAW-TEvPEv'!C108="","",AVERAGE('RAW-TEvPEv'!C108,'RAW-TEvPEv'!K108,'RAW-TEvPEv'!S108,'RAW-TEvPEv'!AA108,'RAW-TEvPEv'!AI108,'RAW-TEvPEv'!AQ108))</f>
        <v/>
      </c>
      <c r="D108" s="63" t="str">
        <f aca="false">IF('RAW-TEvPEv'!D108="","",AVERAGE('RAW-TEvPEv'!D108,'RAW-TEvPEv'!L108,'RAW-TEvPEv'!T108,'RAW-TEvPEv'!AB108,'RAW-TEvPEv'!AJ108,'RAW-TEvPEv'!AR108))</f>
        <v/>
      </c>
      <c r="E108" s="63" t="str">
        <f aca="false">IF('RAW-TEvPEv'!E108="","",AVERAGE('RAW-TEvPEv'!E108,'RAW-TEvPEv'!M108,'RAW-TEvPEv'!U108,'RAW-TEvPEv'!AC108,'RAW-TEvPEv'!AK108,'RAW-TEvPEv'!AS108))</f>
        <v/>
      </c>
      <c r="F108" s="63" t="str">
        <f aca="false">IF('RAW-TEvPEv'!F108="","",AVERAGE('RAW-TEvPEv'!F108,'RAW-TEvPEv'!N108,'RAW-TEvPEv'!V108,'RAW-TEvPEv'!AD108,'RAW-TEvPEv'!AL108,'RAW-TEvPEv'!AT108))</f>
        <v/>
      </c>
      <c r="G108" s="63" t="str">
        <f aca="false">IF('RAW-TEvPEv'!G108="","",AVERAGE('RAW-TEvPEv'!G108,'RAW-TEvPEv'!O108,'RAW-TEvPEv'!W108,'RAW-TEvPEv'!AE108,'RAW-TEvPEv'!AM108,'RAW-TEvPEv'!AU108))</f>
        <v/>
      </c>
      <c r="H108" s="63" t="str">
        <f aca="false">IF('RAW-TEvPEv'!H108="","",AVERAGE('RAW-TEvPEv'!H108,'RAW-TEvPEv'!P108,'RAW-TEvPEv'!X108,'RAW-TEvPEv'!AF108,'RAW-TEvPEv'!AN108,'RAW-TEvPEv'!AV108))</f>
        <v/>
      </c>
      <c r="I108" s="63" t="str">
        <f aca="false">IF('RAW-TEvPEv'!I108="","",AVERAGE('RAW-TEvPEv'!I108,'RAW-TEvPEv'!Q108,'RAW-TEvPEv'!Y108,'RAW-TEvPEv'!AG108,'RAW-TEvPEv'!AO108,'RAW-TEvPEv'!AW108))</f>
        <v/>
      </c>
      <c r="J108" s="63" t="str">
        <f aca="false">IF('RAW-TEvPEv'!J108="","",AVERAGE('RAW-TEvPEv'!J108,'RAW-TEvPEv'!R108,'RAW-TEvPEv'!Z108,'RAW-TEvPEv'!AH108,'RAW-TEvPEv'!AP108,'RAW-TEvPEv'!AX108))</f>
        <v/>
      </c>
      <c r="K108" s="65"/>
    </row>
    <row r="109" customFormat="false" ht="15" hidden="false" customHeight="false" outlineLevel="0" collapsed="false">
      <c r="A109" s="63" t="n">
        <v>106</v>
      </c>
      <c r="B109" s="63" t="str">
        <f aca="false">IF(PLAYER!B109="","",PLAYER!B109)</f>
        <v/>
      </c>
      <c r="C109" s="63" t="str">
        <f aca="false">IF('RAW-TEvPEv'!C109="","",AVERAGE('RAW-TEvPEv'!C109,'RAW-TEvPEv'!K109,'RAW-TEvPEv'!S109,'RAW-TEvPEv'!AA109,'RAW-TEvPEv'!AI109,'RAW-TEvPEv'!AQ109))</f>
        <v/>
      </c>
      <c r="D109" s="63" t="str">
        <f aca="false">IF('RAW-TEvPEv'!D109="","",AVERAGE('RAW-TEvPEv'!D109,'RAW-TEvPEv'!L109,'RAW-TEvPEv'!T109,'RAW-TEvPEv'!AB109,'RAW-TEvPEv'!AJ109,'RAW-TEvPEv'!AR109))</f>
        <v/>
      </c>
      <c r="E109" s="63" t="str">
        <f aca="false">IF('RAW-TEvPEv'!E109="","",AVERAGE('RAW-TEvPEv'!E109,'RAW-TEvPEv'!M109,'RAW-TEvPEv'!U109,'RAW-TEvPEv'!AC109,'RAW-TEvPEv'!AK109,'RAW-TEvPEv'!AS109))</f>
        <v/>
      </c>
      <c r="F109" s="63" t="str">
        <f aca="false">IF('RAW-TEvPEv'!F109="","",AVERAGE('RAW-TEvPEv'!F109,'RAW-TEvPEv'!N109,'RAW-TEvPEv'!V109,'RAW-TEvPEv'!AD109,'RAW-TEvPEv'!AL109,'RAW-TEvPEv'!AT109))</f>
        <v/>
      </c>
      <c r="G109" s="63" t="str">
        <f aca="false">IF('RAW-TEvPEv'!G109="","",AVERAGE('RAW-TEvPEv'!G109,'RAW-TEvPEv'!O109,'RAW-TEvPEv'!W109,'RAW-TEvPEv'!AE109,'RAW-TEvPEv'!AM109,'RAW-TEvPEv'!AU109))</f>
        <v/>
      </c>
      <c r="H109" s="63" t="str">
        <f aca="false">IF('RAW-TEvPEv'!H109="","",AVERAGE('RAW-TEvPEv'!H109,'RAW-TEvPEv'!P109,'RAW-TEvPEv'!X109,'RAW-TEvPEv'!AF109,'RAW-TEvPEv'!AN109,'RAW-TEvPEv'!AV109))</f>
        <v/>
      </c>
      <c r="I109" s="63" t="str">
        <f aca="false">IF('RAW-TEvPEv'!I109="","",AVERAGE('RAW-TEvPEv'!I109,'RAW-TEvPEv'!Q109,'RAW-TEvPEv'!Y109,'RAW-TEvPEv'!AG109,'RAW-TEvPEv'!AO109,'RAW-TEvPEv'!AW109))</f>
        <v/>
      </c>
      <c r="J109" s="63" t="str">
        <f aca="false">IF('RAW-TEvPEv'!J109="","",AVERAGE('RAW-TEvPEv'!J109,'RAW-TEvPEv'!R109,'RAW-TEvPEv'!Z109,'RAW-TEvPEv'!AH109,'RAW-TEvPEv'!AP109,'RAW-TEvPEv'!AX109))</f>
        <v/>
      </c>
      <c r="K109" s="65"/>
    </row>
    <row r="110" customFormat="false" ht="15" hidden="false" customHeight="false" outlineLevel="0" collapsed="false">
      <c r="A110" s="63" t="n">
        <v>107</v>
      </c>
      <c r="B110" s="63" t="str">
        <f aca="false">IF(PLAYER!B110="","",PLAYER!B110)</f>
        <v/>
      </c>
      <c r="C110" s="63" t="str">
        <f aca="false">IF('RAW-TEvPEv'!C110="","",AVERAGE('RAW-TEvPEv'!C110,'RAW-TEvPEv'!K110,'RAW-TEvPEv'!S110,'RAW-TEvPEv'!AA110,'RAW-TEvPEv'!AI110,'RAW-TEvPEv'!AQ110))</f>
        <v/>
      </c>
      <c r="D110" s="63" t="str">
        <f aca="false">IF('RAW-TEvPEv'!D110="","",AVERAGE('RAW-TEvPEv'!D110,'RAW-TEvPEv'!L110,'RAW-TEvPEv'!T110,'RAW-TEvPEv'!AB110,'RAW-TEvPEv'!AJ110,'RAW-TEvPEv'!AR110))</f>
        <v/>
      </c>
      <c r="E110" s="63" t="str">
        <f aca="false">IF('RAW-TEvPEv'!E110="","",AVERAGE('RAW-TEvPEv'!E110,'RAW-TEvPEv'!M110,'RAW-TEvPEv'!U110,'RAW-TEvPEv'!AC110,'RAW-TEvPEv'!AK110,'RAW-TEvPEv'!AS110))</f>
        <v/>
      </c>
      <c r="F110" s="63" t="str">
        <f aca="false">IF('RAW-TEvPEv'!F110="","",AVERAGE('RAW-TEvPEv'!F110,'RAW-TEvPEv'!N110,'RAW-TEvPEv'!V110,'RAW-TEvPEv'!AD110,'RAW-TEvPEv'!AL110,'RAW-TEvPEv'!AT110))</f>
        <v/>
      </c>
      <c r="G110" s="63" t="str">
        <f aca="false">IF('RAW-TEvPEv'!G110="","",AVERAGE('RAW-TEvPEv'!G110,'RAW-TEvPEv'!O110,'RAW-TEvPEv'!W110,'RAW-TEvPEv'!AE110,'RAW-TEvPEv'!AM110,'RAW-TEvPEv'!AU110))</f>
        <v/>
      </c>
      <c r="H110" s="63" t="str">
        <f aca="false">IF('RAW-TEvPEv'!H110="","",AVERAGE('RAW-TEvPEv'!H110,'RAW-TEvPEv'!P110,'RAW-TEvPEv'!X110,'RAW-TEvPEv'!AF110,'RAW-TEvPEv'!AN110,'RAW-TEvPEv'!AV110))</f>
        <v/>
      </c>
      <c r="I110" s="63" t="str">
        <f aca="false">IF('RAW-TEvPEv'!I110="","",AVERAGE('RAW-TEvPEv'!I110,'RAW-TEvPEv'!Q110,'RAW-TEvPEv'!Y110,'RAW-TEvPEv'!AG110,'RAW-TEvPEv'!AO110,'RAW-TEvPEv'!AW110))</f>
        <v/>
      </c>
      <c r="J110" s="63" t="str">
        <f aca="false">IF('RAW-TEvPEv'!J110="","",AVERAGE('RAW-TEvPEv'!J110,'RAW-TEvPEv'!R110,'RAW-TEvPEv'!Z110,'RAW-TEvPEv'!AH110,'RAW-TEvPEv'!AP110,'RAW-TEvPEv'!AX110))</f>
        <v/>
      </c>
      <c r="K110" s="65"/>
    </row>
    <row r="111" customFormat="false" ht="15" hidden="false" customHeight="false" outlineLevel="0" collapsed="false">
      <c r="A111" s="63" t="n">
        <v>108</v>
      </c>
      <c r="B111" s="63" t="str">
        <f aca="false">IF(PLAYER!B111="","",PLAYER!B111)</f>
        <v/>
      </c>
      <c r="C111" s="63" t="str">
        <f aca="false">IF('RAW-TEvPEv'!C111="","",AVERAGE('RAW-TEvPEv'!C111,'RAW-TEvPEv'!K111,'RAW-TEvPEv'!S111,'RAW-TEvPEv'!AA111,'RAW-TEvPEv'!AI111,'RAW-TEvPEv'!AQ111))</f>
        <v/>
      </c>
      <c r="D111" s="63" t="str">
        <f aca="false">IF('RAW-TEvPEv'!D111="","",AVERAGE('RAW-TEvPEv'!D111,'RAW-TEvPEv'!L111,'RAW-TEvPEv'!T111,'RAW-TEvPEv'!AB111,'RAW-TEvPEv'!AJ111,'RAW-TEvPEv'!AR111))</f>
        <v/>
      </c>
      <c r="E111" s="63" t="str">
        <f aca="false">IF('RAW-TEvPEv'!E111="","",AVERAGE('RAW-TEvPEv'!E111,'RAW-TEvPEv'!M111,'RAW-TEvPEv'!U111,'RAW-TEvPEv'!AC111,'RAW-TEvPEv'!AK111,'RAW-TEvPEv'!AS111))</f>
        <v/>
      </c>
      <c r="F111" s="63" t="str">
        <f aca="false">IF('RAW-TEvPEv'!F111="","",AVERAGE('RAW-TEvPEv'!F111,'RAW-TEvPEv'!N111,'RAW-TEvPEv'!V111,'RAW-TEvPEv'!AD111,'RAW-TEvPEv'!AL111,'RAW-TEvPEv'!AT111))</f>
        <v/>
      </c>
      <c r="G111" s="63" t="str">
        <f aca="false">IF('RAW-TEvPEv'!G111="","",AVERAGE('RAW-TEvPEv'!G111,'RAW-TEvPEv'!O111,'RAW-TEvPEv'!W111,'RAW-TEvPEv'!AE111,'RAW-TEvPEv'!AM111,'RAW-TEvPEv'!AU111))</f>
        <v/>
      </c>
      <c r="H111" s="63" t="str">
        <f aca="false">IF('RAW-TEvPEv'!H111="","",AVERAGE('RAW-TEvPEv'!H111,'RAW-TEvPEv'!P111,'RAW-TEvPEv'!X111,'RAW-TEvPEv'!AF111,'RAW-TEvPEv'!AN111,'RAW-TEvPEv'!AV111))</f>
        <v/>
      </c>
      <c r="I111" s="63" t="str">
        <f aca="false">IF('RAW-TEvPEv'!I111="","",AVERAGE('RAW-TEvPEv'!I111,'RAW-TEvPEv'!Q111,'RAW-TEvPEv'!Y111,'RAW-TEvPEv'!AG111,'RAW-TEvPEv'!AO111,'RAW-TEvPEv'!AW111))</f>
        <v/>
      </c>
      <c r="J111" s="63" t="str">
        <f aca="false">IF('RAW-TEvPEv'!J111="","",AVERAGE('RAW-TEvPEv'!J111,'RAW-TEvPEv'!R111,'RAW-TEvPEv'!Z111,'RAW-TEvPEv'!AH111,'RAW-TEvPEv'!AP111,'RAW-TEvPEv'!AX111))</f>
        <v/>
      </c>
      <c r="K111" s="65"/>
    </row>
    <row r="112" customFormat="false" ht="15" hidden="false" customHeight="false" outlineLevel="0" collapsed="false">
      <c r="A112" s="63" t="n">
        <v>109</v>
      </c>
      <c r="B112" s="63" t="str">
        <f aca="false">IF(PLAYER!B112="","",PLAYER!B112)</f>
        <v/>
      </c>
      <c r="C112" s="63" t="str">
        <f aca="false">IF('RAW-TEvPEv'!C112="","",AVERAGE('RAW-TEvPEv'!C112,'RAW-TEvPEv'!K112,'RAW-TEvPEv'!S112,'RAW-TEvPEv'!AA112,'RAW-TEvPEv'!AI112,'RAW-TEvPEv'!AQ112))</f>
        <v/>
      </c>
      <c r="D112" s="63" t="str">
        <f aca="false">IF('RAW-TEvPEv'!D112="","",AVERAGE('RAW-TEvPEv'!D112,'RAW-TEvPEv'!L112,'RAW-TEvPEv'!T112,'RAW-TEvPEv'!AB112,'RAW-TEvPEv'!AJ112,'RAW-TEvPEv'!AR112))</f>
        <v/>
      </c>
      <c r="E112" s="63" t="str">
        <f aca="false">IF('RAW-TEvPEv'!E112="","",AVERAGE('RAW-TEvPEv'!E112,'RAW-TEvPEv'!M112,'RAW-TEvPEv'!U112,'RAW-TEvPEv'!AC112,'RAW-TEvPEv'!AK112,'RAW-TEvPEv'!AS112))</f>
        <v/>
      </c>
      <c r="F112" s="63" t="str">
        <f aca="false">IF('RAW-TEvPEv'!F112="","",AVERAGE('RAW-TEvPEv'!F112,'RAW-TEvPEv'!N112,'RAW-TEvPEv'!V112,'RAW-TEvPEv'!AD112,'RAW-TEvPEv'!AL112,'RAW-TEvPEv'!AT112))</f>
        <v/>
      </c>
      <c r="G112" s="63" t="str">
        <f aca="false">IF('RAW-TEvPEv'!G112="","",AVERAGE('RAW-TEvPEv'!G112,'RAW-TEvPEv'!O112,'RAW-TEvPEv'!W112,'RAW-TEvPEv'!AE112,'RAW-TEvPEv'!AM112,'RAW-TEvPEv'!AU112))</f>
        <v/>
      </c>
      <c r="H112" s="63" t="str">
        <f aca="false">IF('RAW-TEvPEv'!H112="","",AVERAGE('RAW-TEvPEv'!H112,'RAW-TEvPEv'!P112,'RAW-TEvPEv'!X112,'RAW-TEvPEv'!AF112,'RAW-TEvPEv'!AN112,'RAW-TEvPEv'!AV112))</f>
        <v/>
      </c>
      <c r="I112" s="63" t="str">
        <f aca="false">IF('RAW-TEvPEv'!I112="","",AVERAGE('RAW-TEvPEv'!I112,'RAW-TEvPEv'!Q112,'RAW-TEvPEv'!Y112,'RAW-TEvPEv'!AG112,'RAW-TEvPEv'!AO112,'RAW-TEvPEv'!AW112))</f>
        <v/>
      </c>
      <c r="J112" s="63" t="str">
        <f aca="false">IF('RAW-TEvPEv'!J112="","",AVERAGE('RAW-TEvPEv'!J112,'RAW-TEvPEv'!R112,'RAW-TEvPEv'!Z112,'RAW-TEvPEv'!AH112,'RAW-TEvPEv'!AP112,'RAW-TEvPEv'!AX112))</f>
        <v/>
      </c>
      <c r="K112" s="65"/>
    </row>
    <row r="113" customFormat="false" ht="15" hidden="false" customHeight="false" outlineLevel="0" collapsed="false">
      <c r="A113" s="63" t="n">
        <v>110</v>
      </c>
      <c r="B113" s="63" t="str">
        <f aca="false">IF(PLAYER!B113="","",PLAYER!B113)</f>
        <v/>
      </c>
      <c r="C113" s="63" t="str">
        <f aca="false">IF('RAW-TEvPEv'!C113="","",AVERAGE('RAW-TEvPEv'!C113,'RAW-TEvPEv'!K113,'RAW-TEvPEv'!S113,'RAW-TEvPEv'!AA113,'RAW-TEvPEv'!AI113,'RAW-TEvPEv'!AQ113))</f>
        <v/>
      </c>
      <c r="D113" s="63" t="str">
        <f aca="false">IF('RAW-TEvPEv'!D113="","",AVERAGE('RAW-TEvPEv'!D113,'RAW-TEvPEv'!L113,'RAW-TEvPEv'!T113,'RAW-TEvPEv'!AB113,'RAW-TEvPEv'!AJ113,'RAW-TEvPEv'!AR113))</f>
        <v/>
      </c>
      <c r="E113" s="63" t="str">
        <f aca="false">IF('RAW-TEvPEv'!E113="","",AVERAGE('RAW-TEvPEv'!E113,'RAW-TEvPEv'!M113,'RAW-TEvPEv'!U113,'RAW-TEvPEv'!AC113,'RAW-TEvPEv'!AK113,'RAW-TEvPEv'!AS113))</f>
        <v/>
      </c>
      <c r="F113" s="63" t="str">
        <f aca="false">IF('RAW-TEvPEv'!F113="","",AVERAGE('RAW-TEvPEv'!F113,'RAW-TEvPEv'!N113,'RAW-TEvPEv'!V113,'RAW-TEvPEv'!AD113,'RAW-TEvPEv'!AL113,'RAW-TEvPEv'!AT113))</f>
        <v/>
      </c>
      <c r="G113" s="63" t="str">
        <f aca="false">IF('RAW-TEvPEv'!G113="","",AVERAGE('RAW-TEvPEv'!G113,'RAW-TEvPEv'!O113,'RAW-TEvPEv'!W113,'RAW-TEvPEv'!AE113,'RAW-TEvPEv'!AM113,'RAW-TEvPEv'!AU113))</f>
        <v/>
      </c>
      <c r="H113" s="63" t="str">
        <f aca="false">IF('RAW-TEvPEv'!H113="","",AVERAGE('RAW-TEvPEv'!H113,'RAW-TEvPEv'!P113,'RAW-TEvPEv'!X113,'RAW-TEvPEv'!AF113,'RAW-TEvPEv'!AN113,'RAW-TEvPEv'!AV113))</f>
        <v/>
      </c>
      <c r="I113" s="63" t="str">
        <f aca="false">IF('RAW-TEvPEv'!I113="","",AVERAGE('RAW-TEvPEv'!I113,'RAW-TEvPEv'!Q113,'RAW-TEvPEv'!Y113,'RAW-TEvPEv'!AG113,'RAW-TEvPEv'!AO113,'RAW-TEvPEv'!AW113))</f>
        <v/>
      </c>
      <c r="J113" s="63" t="str">
        <f aca="false">IF('RAW-TEvPEv'!J113="","",AVERAGE('RAW-TEvPEv'!J113,'RAW-TEvPEv'!R113,'RAW-TEvPEv'!Z113,'RAW-TEvPEv'!AH113,'RAW-TEvPEv'!AP113,'RAW-TEvPEv'!AX113))</f>
        <v/>
      </c>
      <c r="K113" s="65"/>
    </row>
    <row r="114" customFormat="false" ht="15" hidden="false" customHeight="false" outlineLevel="0" collapsed="false">
      <c r="A114" s="63" t="n">
        <v>111</v>
      </c>
      <c r="B114" s="63" t="str">
        <f aca="false">IF(PLAYER!B114="","",PLAYER!B114)</f>
        <v/>
      </c>
      <c r="C114" s="63" t="str">
        <f aca="false">IF('RAW-TEvPEv'!C114="","",AVERAGE('RAW-TEvPEv'!C114,'RAW-TEvPEv'!K114,'RAW-TEvPEv'!S114,'RAW-TEvPEv'!AA114,'RAW-TEvPEv'!AI114,'RAW-TEvPEv'!AQ114))</f>
        <v/>
      </c>
      <c r="D114" s="63" t="str">
        <f aca="false">IF('RAW-TEvPEv'!D114="","",AVERAGE('RAW-TEvPEv'!D114,'RAW-TEvPEv'!L114,'RAW-TEvPEv'!T114,'RAW-TEvPEv'!AB114,'RAW-TEvPEv'!AJ114,'RAW-TEvPEv'!AR114))</f>
        <v/>
      </c>
      <c r="E114" s="63" t="str">
        <f aca="false">IF('RAW-TEvPEv'!E114="","",AVERAGE('RAW-TEvPEv'!E114,'RAW-TEvPEv'!M114,'RAW-TEvPEv'!U114,'RAW-TEvPEv'!AC114,'RAW-TEvPEv'!AK114,'RAW-TEvPEv'!AS114))</f>
        <v/>
      </c>
      <c r="F114" s="63" t="str">
        <f aca="false">IF('RAW-TEvPEv'!F114="","",AVERAGE('RAW-TEvPEv'!F114,'RAW-TEvPEv'!N114,'RAW-TEvPEv'!V114,'RAW-TEvPEv'!AD114,'RAW-TEvPEv'!AL114,'RAW-TEvPEv'!AT114))</f>
        <v/>
      </c>
      <c r="G114" s="63" t="str">
        <f aca="false">IF('RAW-TEvPEv'!G114="","",AVERAGE('RAW-TEvPEv'!G114,'RAW-TEvPEv'!O114,'RAW-TEvPEv'!W114,'RAW-TEvPEv'!AE114,'RAW-TEvPEv'!AM114,'RAW-TEvPEv'!AU114))</f>
        <v/>
      </c>
      <c r="H114" s="63" t="str">
        <f aca="false">IF('RAW-TEvPEv'!H114="","",AVERAGE('RAW-TEvPEv'!H114,'RAW-TEvPEv'!P114,'RAW-TEvPEv'!X114,'RAW-TEvPEv'!AF114,'RAW-TEvPEv'!AN114,'RAW-TEvPEv'!AV114))</f>
        <v/>
      </c>
      <c r="I114" s="63" t="str">
        <f aca="false">IF('RAW-TEvPEv'!I114="","",AVERAGE('RAW-TEvPEv'!I114,'RAW-TEvPEv'!Q114,'RAW-TEvPEv'!Y114,'RAW-TEvPEv'!AG114,'RAW-TEvPEv'!AO114,'RAW-TEvPEv'!AW114))</f>
        <v/>
      </c>
      <c r="J114" s="63" t="str">
        <f aca="false">IF('RAW-TEvPEv'!J114="","",AVERAGE('RAW-TEvPEv'!J114,'RAW-TEvPEv'!R114,'RAW-TEvPEv'!Z114,'RAW-TEvPEv'!AH114,'RAW-TEvPEv'!AP114,'RAW-TEvPEv'!AX114))</f>
        <v/>
      </c>
      <c r="K114" s="65"/>
    </row>
    <row r="115" customFormat="false" ht="15" hidden="false" customHeight="false" outlineLevel="0" collapsed="false">
      <c r="A115" s="63" t="n">
        <v>112</v>
      </c>
      <c r="B115" s="63" t="str">
        <f aca="false">IF(PLAYER!B115="","",PLAYER!B115)</f>
        <v/>
      </c>
      <c r="C115" s="63" t="str">
        <f aca="false">IF('RAW-TEvPEv'!C115="","",AVERAGE('RAW-TEvPEv'!C115,'RAW-TEvPEv'!K115,'RAW-TEvPEv'!S115,'RAW-TEvPEv'!AA115,'RAW-TEvPEv'!AI115,'RAW-TEvPEv'!AQ115))</f>
        <v/>
      </c>
      <c r="D115" s="63" t="str">
        <f aca="false">IF('RAW-TEvPEv'!D115="","",AVERAGE('RAW-TEvPEv'!D115,'RAW-TEvPEv'!L115,'RAW-TEvPEv'!T115,'RAW-TEvPEv'!AB115,'RAW-TEvPEv'!AJ115,'RAW-TEvPEv'!AR115))</f>
        <v/>
      </c>
      <c r="E115" s="63" t="str">
        <f aca="false">IF('RAW-TEvPEv'!E115="","",AVERAGE('RAW-TEvPEv'!E115,'RAW-TEvPEv'!M115,'RAW-TEvPEv'!U115,'RAW-TEvPEv'!AC115,'RAW-TEvPEv'!AK115,'RAW-TEvPEv'!AS115))</f>
        <v/>
      </c>
      <c r="F115" s="63" t="str">
        <f aca="false">IF('RAW-TEvPEv'!F115="","",AVERAGE('RAW-TEvPEv'!F115,'RAW-TEvPEv'!N115,'RAW-TEvPEv'!V115,'RAW-TEvPEv'!AD115,'RAW-TEvPEv'!AL115,'RAW-TEvPEv'!AT115))</f>
        <v/>
      </c>
      <c r="G115" s="63" t="str">
        <f aca="false">IF('RAW-TEvPEv'!G115="","",AVERAGE('RAW-TEvPEv'!G115,'RAW-TEvPEv'!O115,'RAW-TEvPEv'!W115,'RAW-TEvPEv'!AE115,'RAW-TEvPEv'!AM115,'RAW-TEvPEv'!AU115))</f>
        <v/>
      </c>
      <c r="H115" s="63" t="str">
        <f aca="false">IF('RAW-TEvPEv'!H115="","",AVERAGE('RAW-TEvPEv'!H115,'RAW-TEvPEv'!P115,'RAW-TEvPEv'!X115,'RAW-TEvPEv'!AF115,'RAW-TEvPEv'!AN115,'RAW-TEvPEv'!AV115))</f>
        <v/>
      </c>
      <c r="I115" s="63" t="str">
        <f aca="false">IF('RAW-TEvPEv'!I115="","",AVERAGE('RAW-TEvPEv'!I115,'RAW-TEvPEv'!Q115,'RAW-TEvPEv'!Y115,'RAW-TEvPEv'!AG115,'RAW-TEvPEv'!AO115,'RAW-TEvPEv'!AW115))</f>
        <v/>
      </c>
      <c r="J115" s="63" t="str">
        <f aca="false">IF('RAW-TEvPEv'!J115="","",AVERAGE('RAW-TEvPEv'!J115,'RAW-TEvPEv'!R115,'RAW-TEvPEv'!Z115,'RAW-TEvPEv'!AH115,'RAW-TEvPEv'!AP115,'RAW-TEvPEv'!AX115))</f>
        <v/>
      </c>
      <c r="K115" s="65"/>
    </row>
    <row r="116" customFormat="false" ht="15" hidden="false" customHeight="false" outlineLevel="0" collapsed="false">
      <c r="A116" s="63" t="n">
        <v>113</v>
      </c>
      <c r="B116" s="63" t="str">
        <f aca="false">IF(PLAYER!B116="","",PLAYER!B116)</f>
        <v/>
      </c>
      <c r="C116" s="63" t="str">
        <f aca="false">IF('RAW-TEvPEv'!C116="","",AVERAGE('RAW-TEvPEv'!C116,'RAW-TEvPEv'!K116,'RAW-TEvPEv'!S116,'RAW-TEvPEv'!AA116,'RAW-TEvPEv'!AI116,'RAW-TEvPEv'!AQ116))</f>
        <v/>
      </c>
      <c r="D116" s="63" t="str">
        <f aca="false">IF('RAW-TEvPEv'!D116="","",AVERAGE('RAW-TEvPEv'!D116,'RAW-TEvPEv'!L116,'RAW-TEvPEv'!T116,'RAW-TEvPEv'!AB116,'RAW-TEvPEv'!AJ116,'RAW-TEvPEv'!AR116))</f>
        <v/>
      </c>
      <c r="E116" s="63" t="str">
        <f aca="false">IF('RAW-TEvPEv'!E116="","",AVERAGE('RAW-TEvPEv'!E116,'RAW-TEvPEv'!M116,'RAW-TEvPEv'!U116,'RAW-TEvPEv'!AC116,'RAW-TEvPEv'!AK116,'RAW-TEvPEv'!AS116))</f>
        <v/>
      </c>
      <c r="F116" s="63" t="str">
        <f aca="false">IF('RAW-TEvPEv'!F116="","",AVERAGE('RAW-TEvPEv'!F116,'RAW-TEvPEv'!N116,'RAW-TEvPEv'!V116,'RAW-TEvPEv'!AD116,'RAW-TEvPEv'!AL116,'RAW-TEvPEv'!AT116))</f>
        <v/>
      </c>
      <c r="G116" s="63" t="str">
        <f aca="false">IF('RAW-TEvPEv'!G116="","",AVERAGE('RAW-TEvPEv'!G116,'RAW-TEvPEv'!O116,'RAW-TEvPEv'!W116,'RAW-TEvPEv'!AE116,'RAW-TEvPEv'!AM116,'RAW-TEvPEv'!AU116))</f>
        <v/>
      </c>
      <c r="H116" s="63" t="str">
        <f aca="false">IF('RAW-TEvPEv'!H116="","",AVERAGE('RAW-TEvPEv'!H116,'RAW-TEvPEv'!P116,'RAW-TEvPEv'!X116,'RAW-TEvPEv'!AF116,'RAW-TEvPEv'!AN116,'RAW-TEvPEv'!AV116))</f>
        <v/>
      </c>
      <c r="I116" s="63" t="str">
        <f aca="false">IF('RAW-TEvPEv'!I116="","",AVERAGE('RAW-TEvPEv'!I116,'RAW-TEvPEv'!Q116,'RAW-TEvPEv'!Y116,'RAW-TEvPEv'!AG116,'RAW-TEvPEv'!AO116,'RAW-TEvPEv'!AW116))</f>
        <v/>
      </c>
      <c r="J116" s="63" t="str">
        <f aca="false">IF('RAW-TEvPEv'!J116="","",AVERAGE('RAW-TEvPEv'!J116,'RAW-TEvPEv'!R116,'RAW-TEvPEv'!Z116,'RAW-TEvPEv'!AH116,'RAW-TEvPEv'!AP116,'RAW-TEvPEv'!AX116))</f>
        <v/>
      </c>
      <c r="K116" s="65"/>
    </row>
    <row r="117" customFormat="false" ht="15" hidden="false" customHeight="false" outlineLevel="0" collapsed="false">
      <c r="A117" s="63" t="n">
        <v>114</v>
      </c>
      <c r="B117" s="63" t="str">
        <f aca="false">IF(PLAYER!B117="","",PLAYER!B117)</f>
        <v/>
      </c>
      <c r="C117" s="63" t="str">
        <f aca="false">IF('RAW-TEvPEv'!C117="","",AVERAGE('RAW-TEvPEv'!C117,'RAW-TEvPEv'!K117,'RAW-TEvPEv'!S117,'RAW-TEvPEv'!AA117,'RAW-TEvPEv'!AI117,'RAW-TEvPEv'!AQ117))</f>
        <v/>
      </c>
      <c r="D117" s="63" t="str">
        <f aca="false">IF('RAW-TEvPEv'!D117="","",AVERAGE('RAW-TEvPEv'!D117,'RAW-TEvPEv'!L117,'RAW-TEvPEv'!T117,'RAW-TEvPEv'!AB117,'RAW-TEvPEv'!AJ117,'RAW-TEvPEv'!AR117))</f>
        <v/>
      </c>
      <c r="E117" s="63" t="str">
        <f aca="false">IF('RAW-TEvPEv'!E117="","",AVERAGE('RAW-TEvPEv'!E117,'RAW-TEvPEv'!M117,'RAW-TEvPEv'!U117,'RAW-TEvPEv'!AC117,'RAW-TEvPEv'!AK117,'RAW-TEvPEv'!AS117))</f>
        <v/>
      </c>
      <c r="F117" s="63" t="str">
        <f aca="false">IF('RAW-TEvPEv'!F117="","",AVERAGE('RAW-TEvPEv'!F117,'RAW-TEvPEv'!N117,'RAW-TEvPEv'!V117,'RAW-TEvPEv'!AD117,'RAW-TEvPEv'!AL117,'RAW-TEvPEv'!AT117))</f>
        <v/>
      </c>
      <c r="G117" s="63" t="str">
        <f aca="false">IF('RAW-TEvPEv'!G117="","",AVERAGE('RAW-TEvPEv'!G117,'RAW-TEvPEv'!O117,'RAW-TEvPEv'!W117,'RAW-TEvPEv'!AE117,'RAW-TEvPEv'!AM117,'RAW-TEvPEv'!AU117))</f>
        <v/>
      </c>
      <c r="H117" s="63" t="str">
        <f aca="false">IF('RAW-TEvPEv'!H117="","",AVERAGE('RAW-TEvPEv'!H117,'RAW-TEvPEv'!P117,'RAW-TEvPEv'!X117,'RAW-TEvPEv'!AF117,'RAW-TEvPEv'!AN117,'RAW-TEvPEv'!AV117))</f>
        <v/>
      </c>
      <c r="I117" s="63" t="str">
        <f aca="false">IF('RAW-TEvPEv'!I117="","",AVERAGE('RAW-TEvPEv'!I117,'RAW-TEvPEv'!Q117,'RAW-TEvPEv'!Y117,'RAW-TEvPEv'!AG117,'RAW-TEvPEv'!AO117,'RAW-TEvPEv'!AW117))</f>
        <v/>
      </c>
      <c r="J117" s="63" t="str">
        <f aca="false">IF('RAW-TEvPEv'!J117="","",AVERAGE('RAW-TEvPEv'!J117,'RAW-TEvPEv'!R117,'RAW-TEvPEv'!Z117,'RAW-TEvPEv'!AH117,'RAW-TEvPEv'!AP117,'RAW-TEvPEv'!AX117))</f>
        <v/>
      </c>
      <c r="K117" s="65"/>
    </row>
    <row r="118" customFormat="false" ht="15" hidden="false" customHeight="false" outlineLevel="0" collapsed="false">
      <c r="A118" s="63" t="n">
        <v>115</v>
      </c>
      <c r="B118" s="63" t="str">
        <f aca="false">IF(PLAYER!B118="","",PLAYER!B118)</f>
        <v/>
      </c>
      <c r="C118" s="63" t="str">
        <f aca="false">IF('RAW-TEvPEv'!C118="","",AVERAGE('RAW-TEvPEv'!C118,'RAW-TEvPEv'!K118,'RAW-TEvPEv'!S118,'RAW-TEvPEv'!AA118,'RAW-TEvPEv'!AI118,'RAW-TEvPEv'!AQ118))</f>
        <v/>
      </c>
      <c r="D118" s="63" t="str">
        <f aca="false">IF('RAW-TEvPEv'!D118="","",AVERAGE('RAW-TEvPEv'!D118,'RAW-TEvPEv'!L118,'RAW-TEvPEv'!T118,'RAW-TEvPEv'!AB118,'RAW-TEvPEv'!AJ118,'RAW-TEvPEv'!AR118))</f>
        <v/>
      </c>
      <c r="E118" s="63" t="str">
        <f aca="false">IF('RAW-TEvPEv'!E118="","",AVERAGE('RAW-TEvPEv'!E118,'RAW-TEvPEv'!M118,'RAW-TEvPEv'!U118,'RAW-TEvPEv'!AC118,'RAW-TEvPEv'!AK118,'RAW-TEvPEv'!AS118))</f>
        <v/>
      </c>
      <c r="F118" s="63" t="str">
        <f aca="false">IF('RAW-TEvPEv'!F118="","",AVERAGE('RAW-TEvPEv'!F118,'RAW-TEvPEv'!N118,'RAW-TEvPEv'!V118,'RAW-TEvPEv'!AD118,'RAW-TEvPEv'!AL118,'RAW-TEvPEv'!AT118))</f>
        <v/>
      </c>
      <c r="G118" s="63" t="str">
        <f aca="false">IF('RAW-TEvPEv'!G118="","",AVERAGE('RAW-TEvPEv'!G118,'RAW-TEvPEv'!O118,'RAW-TEvPEv'!W118,'RAW-TEvPEv'!AE118,'RAW-TEvPEv'!AM118,'RAW-TEvPEv'!AU118))</f>
        <v/>
      </c>
      <c r="H118" s="63" t="str">
        <f aca="false">IF('RAW-TEvPEv'!H118="","",AVERAGE('RAW-TEvPEv'!H118,'RAW-TEvPEv'!P118,'RAW-TEvPEv'!X118,'RAW-TEvPEv'!AF118,'RAW-TEvPEv'!AN118,'RAW-TEvPEv'!AV118))</f>
        <v/>
      </c>
      <c r="I118" s="63" t="str">
        <f aca="false">IF('RAW-TEvPEv'!I118="","",AVERAGE('RAW-TEvPEv'!I118,'RAW-TEvPEv'!Q118,'RAW-TEvPEv'!Y118,'RAW-TEvPEv'!AG118,'RAW-TEvPEv'!AO118,'RAW-TEvPEv'!AW118))</f>
        <v/>
      </c>
      <c r="J118" s="63" t="str">
        <f aca="false">IF('RAW-TEvPEv'!J118="","",AVERAGE('RAW-TEvPEv'!J118,'RAW-TEvPEv'!R118,'RAW-TEvPEv'!Z118,'RAW-TEvPEv'!AH118,'RAW-TEvPEv'!AP118,'RAW-TEvPEv'!AX118))</f>
        <v/>
      </c>
      <c r="K118" s="65"/>
    </row>
    <row r="119" customFormat="false" ht="15" hidden="false" customHeight="false" outlineLevel="0" collapsed="false">
      <c r="A119" s="63" t="n">
        <v>116</v>
      </c>
      <c r="B119" s="63" t="str">
        <f aca="false">IF(PLAYER!B119="","",PLAYER!B119)</f>
        <v/>
      </c>
      <c r="C119" s="63" t="str">
        <f aca="false">IF('RAW-TEvPEv'!C119="","",AVERAGE('RAW-TEvPEv'!C119,'RAW-TEvPEv'!K119,'RAW-TEvPEv'!S119,'RAW-TEvPEv'!AA119,'RAW-TEvPEv'!AI119,'RAW-TEvPEv'!AQ119))</f>
        <v/>
      </c>
      <c r="D119" s="63" t="str">
        <f aca="false">IF('RAW-TEvPEv'!D119="","",AVERAGE('RAW-TEvPEv'!D119,'RAW-TEvPEv'!L119,'RAW-TEvPEv'!T119,'RAW-TEvPEv'!AB119,'RAW-TEvPEv'!AJ119,'RAW-TEvPEv'!AR119))</f>
        <v/>
      </c>
      <c r="E119" s="63" t="str">
        <f aca="false">IF('RAW-TEvPEv'!E119="","",AVERAGE('RAW-TEvPEv'!E119,'RAW-TEvPEv'!M119,'RAW-TEvPEv'!U119,'RAW-TEvPEv'!AC119,'RAW-TEvPEv'!AK119,'RAW-TEvPEv'!AS119))</f>
        <v/>
      </c>
      <c r="F119" s="63" t="str">
        <f aca="false">IF('RAW-TEvPEv'!F119="","",AVERAGE('RAW-TEvPEv'!F119,'RAW-TEvPEv'!N119,'RAW-TEvPEv'!V119,'RAW-TEvPEv'!AD119,'RAW-TEvPEv'!AL119,'RAW-TEvPEv'!AT119))</f>
        <v/>
      </c>
      <c r="G119" s="63" t="str">
        <f aca="false">IF('RAW-TEvPEv'!G119="","",AVERAGE('RAW-TEvPEv'!G119,'RAW-TEvPEv'!O119,'RAW-TEvPEv'!W119,'RAW-TEvPEv'!AE119,'RAW-TEvPEv'!AM119,'RAW-TEvPEv'!AU119))</f>
        <v/>
      </c>
      <c r="H119" s="63" t="str">
        <f aca="false">IF('RAW-TEvPEv'!H119="","",AVERAGE('RAW-TEvPEv'!H119,'RAW-TEvPEv'!P119,'RAW-TEvPEv'!X119,'RAW-TEvPEv'!AF119,'RAW-TEvPEv'!AN119,'RAW-TEvPEv'!AV119))</f>
        <v/>
      </c>
      <c r="I119" s="63" t="str">
        <f aca="false">IF('RAW-TEvPEv'!I119="","",AVERAGE('RAW-TEvPEv'!I119,'RAW-TEvPEv'!Q119,'RAW-TEvPEv'!Y119,'RAW-TEvPEv'!AG119,'RAW-TEvPEv'!AO119,'RAW-TEvPEv'!AW119))</f>
        <v/>
      </c>
      <c r="J119" s="63" t="str">
        <f aca="false">IF('RAW-TEvPEv'!J119="","",AVERAGE('RAW-TEvPEv'!J119,'RAW-TEvPEv'!R119,'RAW-TEvPEv'!Z119,'RAW-TEvPEv'!AH119,'RAW-TEvPEv'!AP119,'RAW-TEvPEv'!AX119))</f>
        <v/>
      </c>
      <c r="K119" s="65"/>
    </row>
    <row r="120" customFormat="false" ht="15" hidden="false" customHeight="false" outlineLevel="0" collapsed="false">
      <c r="A120" s="63" t="n">
        <v>117</v>
      </c>
      <c r="B120" s="63" t="str">
        <f aca="false">IF(PLAYER!B120="","",PLAYER!B120)</f>
        <v/>
      </c>
      <c r="C120" s="63" t="str">
        <f aca="false">IF('RAW-TEvPEv'!C120="","",AVERAGE('RAW-TEvPEv'!C120,'RAW-TEvPEv'!K120,'RAW-TEvPEv'!S120,'RAW-TEvPEv'!AA120,'RAW-TEvPEv'!AI120,'RAW-TEvPEv'!AQ120))</f>
        <v/>
      </c>
      <c r="D120" s="63" t="str">
        <f aca="false">IF('RAW-TEvPEv'!D120="","",AVERAGE('RAW-TEvPEv'!D120,'RAW-TEvPEv'!L120,'RAW-TEvPEv'!T120,'RAW-TEvPEv'!AB120,'RAW-TEvPEv'!AJ120,'RAW-TEvPEv'!AR120))</f>
        <v/>
      </c>
      <c r="E120" s="63" t="str">
        <f aca="false">IF('RAW-TEvPEv'!E120="","",AVERAGE('RAW-TEvPEv'!E120,'RAW-TEvPEv'!M120,'RAW-TEvPEv'!U120,'RAW-TEvPEv'!AC120,'RAW-TEvPEv'!AK120,'RAW-TEvPEv'!AS120))</f>
        <v/>
      </c>
      <c r="F120" s="63" t="str">
        <f aca="false">IF('RAW-TEvPEv'!F120="","",AVERAGE('RAW-TEvPEv'!F120,'RAW-TEvPEv'!N120,'RAW-TEvPEv'!V120,'RAW-TEvPEv'!AD120,'RAW-TEvPEv'!AL120,'RAW-TEvPEv'!AT120))</f>
        <v/>
      </c>
      <c r="G120" s="63" t="str">
        <f aca="false">IF('RAW-TEvPEv'!G120="","",AVERAGE('RAW-TEvPEv'!G120,'RAW-TEvPEv'!O120,'RAW-TEvPEv'!W120,'RAW-TEvPEv'!AE120,'RAW-TEvPEv'!AM120,'RAW-TEvPEv'!AU120))</f>
        <v/>
      </c>
      <c r="H120" s="63" t="str">
        <f aca="false">IF('RAW-TEvPEv'!H120="","",AVERAGE('RAW-TEvPEv'!H120,'RAW-TEvPEv'!P120,'RAW-TEvPEv'!X120,'RAW-TEvPEv'!AF120,'RAW-TEvPEv'!AN120,'RAW-TEvPEv'!AV120))</f>
        <v/>
      </c>
      <c r="I120" s="63" t="str">
        <f aca="false">IF('RAW-TEvPEv'!I120="","",AVERAGE('RAW-TEvPEv'!I120,'RAW-TEvPEv'!Q120,'RAW-TEvPEv'!Y120,'RAW-TEvPEv'!AG120,'RAW-TEvPEv'!AO120,'RAW-TEvPEv'!AW120))</f>
        <v/>
      </c>
      <c r="J120" s="63" t="str">
        <f aca="false">IF('RAW-TEvPEv'!J120="","",AVERAGE('RAW-TEvPEv'!J120,'RAW-TEvPEv'!R120,'RAW-TEvPEv'!Z120,'RAW-TEvPEv'!AH120,'RAW-TEvPEv'!AP120,'RAW-TEvPEv'!AX120))</f>
        <v/>
      </c>
      <c r="K120" s="65"/>
    </row>
    <row r="121" customFormat="false" ht="15" hidden="false" customHeight="false" outlineLevel="0" collapsed="false">
      <c r="A121" s="63" t="n">
        <v>118</v>
      </c>
      <c r="B121" s="63" t="str">
        <f aca="false">IF(PLAYER!B121="","",PLAYER!B121)</f>
        <v/>
      </c>
      <c r="C121" s="63" t="str">
        <f aca="false">IF('RAW-TEvPEv'!C121="","",AVERAGE('RAW-TEvPEv'!C121,'RAW-TEvPEv'!K121,'RAW-TEvPEv'!S121,'RAW-TEvPEv'!AA121,'RAW-TEvPEv'!AI121,'RAW-TEvPEv'!AQ121))</f>
        <v/>
      </c>
      <c r="D121" s="63" t="str">
        <f aca="false">IF('RAW-TEvPEv'!D121="","",AVERAGE('RAW-TEvPEv'!D121,'RAW-TEvPEv'!L121,'RAW-TEvPEv'!T121,'RAW-TEvPEv'!AB121,'RAW-TEvPEv'!AJ121,'RAW-TEvPEv'!AR121))</f>
        <v/>
      </c>
      <c r="E121" s="63" t="str">
        <f aca="false">IF('RAW-TEvPEv'!E121="","",AVERAGE('RAW-TEvPEv'!E121,'RAW-TEvPEv'!M121,'RAW-TEvPEv'!U121,'RAW-TEvPEv'!AC121,'RAW-TEvPEv'!AK121,'RAW-TEvPEv'!AS121))</f>
        <v/>
      </c>
      <c r="F121" s="63" t="str">
        <f aca="false">IF('RAW-TEvPEv'!F121="","",AVERAGE('RAW-TEvPEv'!F121,'RAW-TEvPEv'!N121,'RAW-TEvPEv'!V121,'RAW-TEvPEv'!AD121,'RAW-TEvPEv'!AL121,'RAW-TEvPEv'!AT121))</f>
        <v/>
      </c>
      <c r="G121" s="63" t="str">
        <f aca="false">IF('RAW-TEvPEv'!G121="","",AVERAGE('RAW-TEvPEv'!G121,'RAW-TEvPEv'!O121,'RAW-TEvPEv'!W121,'RAW-TEvPEv'!AE121,'RAW-TEvPEv'!AM121,'RAW-TEvPEv'!AU121))</f>
        <v/>
      </c>
      <c r="H121" s="63" t="str">
        <f aca="false">IF('RAW-TEvPEv'!H121="","",AVERAGE('RAW-TEvPEv'!H121,'RAW-TEvPEv'!P121,'RAW-TEvPEv'!X121,'RAW-TEvPEv'!AF121,'RAW-TEvPEv'!AN121,'RAW-TEvPEv'!AV121))</f>
        <v/>
      </c>
      <c r="I121" s="63" t="str">
        <f aca="false">IF('RAW-TEvPEv'!I121="","",AVERAGE('RAW-TEvPEv'!I121,'RAW-TEvPEv'!Q121,'RAW-TEvPEv'!Y121,'RAW-TEvPEv'!AG121,'RAW-TEvPEv'!AO121,'RAW-TEvPEv'!AW121))</f>
        <v/>
      </c>
      <c r="J121" s="63" t="str">
        <f aca="false">IF('RAW-TEvPEv'!J121="","",AVERAGE('RAW-TEvPEv'!J121,'RAW-TEvPEv'!R121,'RAW-TEvPEv'!Z121,'RAW-TEvPEv'!AH121,'RAW-TEvPEv'!AP121,'RAW-TEvPEv'!AX121))</f>
        <v/>
      </c>
      <c r="K121" s="65"/>
    </row>
    <row r="122" customFormat="false" ht="15" hidden="false" customHeight="false" outlineLevel="0" collapsed="false">
      <c r="A122" s="63" t="n">
        <v>119</v>
      </c>
      <c r="B122" s="63" t="str">
        <f aca="false">IF(PLAYER!B122="","",PLAYER!B122)</f>
        <v/>
      </c>
      <c r="C122" s="63" t="str">
        <f aca="false">IF('RAW-TEvPEv'!C122="","",AVERAGE('RAW-TEvPEv'!C122,'RAW-TEvPEv'!K122,'RAW-TEvPEv'!S122,'RAW-TEvPEv'!AA122,'RAW-TEvPEv'!AI122,'RAW-TEvPEv'!AQ122))</f>
        <v/>
      </c>
      <c r="D122" s="63" t="str">
        <f aca="false">IF('RAW-TEvPEv'!D122="","",AVERAGE('RAW-TEvPEv'!D122,'RAW-TEvPEv'!L122,'RAW-TEvPEv'!T122,'RAW-TEvPEv'!AB122,'RAW-TEvPEv'!AJ122,'RAW-TEvPEv'!AR122))</f>
        <v/>
      </c>
      <c r="E122" s="63" t="str">
        <f aca="false">IF('RAW-TEvPEv'!E122="","",AVERAGE('RAW-TEvPEv'!E122,'RAW-TEvPEv'!M122,'RAW-TEvPEv'!U122,'RAW-TEvPEv'!AC122,'RAW-TEvPEv'!AK122,'RAW-TEvPEv'!AS122))</f>
        <v/>
      </c>
      <c r="F122" s="63" t="str">
        <f aca="false">IF('RAW-TEvPEv'!F122="","",AVERAGE('RAW-TEvPEv'!F122,'RAW-TEvPEv'!N122,'RAW-TEvPEv'!V122,'RAW-TEvPEv'!AD122,'RAW-TEvPEv'!AL122,'RAW-TEvPEv'!AT122))</f>
        <v/>
      </c>
      <c r="G122" s="63" t="str">
        <f aca="false">IF('RAW-TEvPEv'!G122="","",AVERAGE('RAW-TEvPEv'!G122,'RAW-TEvPEv'!O122,'RAW-TEvPEv'!W122,'RAW-TEvPEv'!AE122,'RAW-TEvPEv'!AM122,'RAW-TEvPEv'!AU122))</f>
        <v/>
      </c>
      <c r="H122" s="63" t="str">
        <f aca="false">IF('RAW-TEvPEv'!H122="","",AVERAGE('RAW-TEvPEv'!H122,'RAW-TEvPEv'!P122,'RAW-TEvPEv'!X122,'RAW-TEvPEv'!AF122,'RAW-TEvPEv'!AN122,'RAW-TEvPEv'!AV122))</f>
        <v/>
      </c>
      <c r="I122" s="63" t="str">
        <f aca="false">IF('RAW-TEvPEv'!I122="","",AVERAGE('RAW-TEvPEv'!I122,'RAW-TEvPEv'!Q122,'RAW-TEvPEv'!Y122,'RAW-TEvPEv'!AG122,'RAW-TEvPEv'!AO122,'RAW-TEvPEv'!AW122))</f>
        <v/>
      </c>
      <c r="J122" s="63" t="str">
        <f aca="false">IF('RAW-TEvPEv'!J122="","",AVERAGE('RAW-TEvPEv'!J122,'RAW-TEvPEv'!R122,'RAW-TEvPEv'!Z122,'RAW-TEvPEv'!AH122,'RAW-TEvPEv'!AP122,'RAW-TEvPEv'!AX122))</f>
        <v/>
      </c>
      <c r="K122" s="65"/>
    </row>
    <row r="123" customFormat="false" ht="15" hidden="false" customHeight="false" outlineLevel="0" collapsed="false">
      <c r="A123" s="63" t="n">
        <v>120</v>
      </c>
      <c r="B123" s="63" t="str">
        <f aca="false">IF(PLAYER!B123="","",PLAYER!B123)</f>
        <v/>
      </c>
      <c r="C123" s="63" t="str">
        <f aca="false">IF('RAW-TEvPEv'!C123="","",AVERAGE('RAW-TEvPEv'!C123,'RAW-TEvPEv'!K123,'RAW-TEvPEv'!S123,'RAW-TEvPEv'!AA123,'RAW-TEvPEv'!AI123,'RAW-TEvPEv'!AQ123))</f>
        <v/>
      </c>
      <c r="D123" s="63" t="str">
        <f aca="false">IF('RAW-TEvPEv'!D123="","",AVERAGE('RAW-TEvPEv'!D123,'RAW-TEvPEv'!L123,'RAW-TEvPEv'!T123,'RAW-TEvPEv'!AB123,'RAW-TEvPEv'!AJ123,'RAW-TEvPEv'!AR123))</f>
        <v/>
      </c>
      <c r="E123" s="63" t="str">
        <f aca="false">IF('RAW-TEvPEv'!E123="","",AVERAGE('RAW-TEvPEv'!E123,'RAW-TEvPEv'!M123,'RAW-TEvPEv'!U123,'RAW-TEvPEv'!AC123,'RAW-TEvPEv'!AK123,'RAW-TEvPEv'!AS123))</f>
        <v/>
      </c>
      <c r="F123" s="63" t="str">
        <f aca="false">IF('RAW-TEvPEv'!F123="","",AVERAGE('RAW-TEvPEv'!F123,'RAW-TEvPEv'!N123,'RAW-TEvPEv'!V123,'RAW-TEvPEv'!AD123,'RAW-TEvPEv'!AL123,'RAW-TEvPEv'!AT123))</f>
        <v/>
      </c>
      <c r="G123" s="63" t="str">
        <f aca="false">IF('RAW-TEvPEv'!G123="","",AVERAGE('RAW-TEvPEv'!G123,'RAW-TEvPEv'!O123,'RAW-TEvPEv'!W123,'RAW-TEvPEv'!AE123,'RAW-TEvPEv'!AM123,'RAW-TEvPEv'!AU123))</f>
        <v/>
      </c>
      <c r="H123" s="63" t="str">
        <f aca="false">IF('RAW-TEvPEv'!H123="","",AVERAGE('RAW-TEvPEv'!H123,'RAW-TEvPEv'!P123,'RAW-TEvPEv'!X123,'RAW-TEvPEv'!AF123,'RAW-TEvPEv'!AN123,'RAW-TEvPEv'!AV123))</f>
        <v/>
      </c>
      <c r="I123" s="63" t="str">
        <f aca="false">IF('RAW-TEvPEv'!I123="","",AVERAGE('RAW-TEvPEv'!I123,'RAW-TEvPEv'!Q123,'RAW-TEvPEv'!Y123,'RAW-TEvPEv'!AG123,'RAW-TEvPEv'!AO123,'RAW-TEvPEv'!AW123))</f>
        <v/>
      </c>
      <c r="J123" s="63" t="str">
        <f aca="false">IF('RAW-TEvPEv'!J123="","",AVERAGE('RAW-TEvPEv'!J123,'RAW-TEvPEv'!R123,'RAW-TEvPEv'!Z123,'RAW-TEvPEv'!AH123,'RAW-TEvPEv'!AP123,'RAW-TEvPEv'!AX123))</f>
        <v/>
      </c>
      <c r="K123" s="65"/>
    </row>
    <row r="124" customFormat="false" ht="15" hidden="false" customHeight="false" outlineLevel="0" collapsed="false">
      <c r="A124" s="63" t="n">
        <v>121</v>
      </c>
      <c r="B124" s="63" t="str">
        <f aca="false">IF(PLAYER!B124="","",PLAYER!B124)</f>
        <v/>
      </c>
      <c r="C124" s="63" t="str">
        <f aca="false">IF('RAW-TEvPEv'!C124="","",AVERAGE('RAW-TEvPEv'!C124,'RAW-TEvPEv'!K124,'RAW-TEvPEv'!S124,'RAW-TEvPEv'!AA124,'RAW-TEvPEv'!AI124,'RAW-TEvPEv'!AQ124))</f>
        <v/>
      </c>
      <c r="D124" s="63" t="str">
        <f aca="false">IF('RAW-TEvPEv'!D124="","",AVERAGE('RAW-TEvPEv'!D124,'RAW-TEvPEv'!L124,'RAW-TEvPEv'!T124,'RAW-TEvPEv'!AB124,'RAW-TEvPEv'!AJ124,'RAW-TEvPEv'!AR124))</f>
        <v/>
      </c>
      <c r="E124" s="63" t="str">
        <f aca="false">IF('RAW-TEvPEv'!E124="","",AVERAGE('RAW-TEvPEv'!E124,'RAW-TEvPEv'!M124,'RAW-TEvPEv'!U124,'RAW-TEvPEv'!AC124,'RAW-TEvPEv'!AK124,'RAW-TEvPEv'!AS124))</f>
        <v/>
      </c>
      <c r="F124" s="63" t="str">
        <f aca="false">IF('RAW-TEvPEv'!F124="","",AVERAGE('RAW-TEvPEv'!F124,'RAW-TEvPEv'!N124,'RAW-TEvPEv'!V124,'RAW-TEvPEv'!AD124,'RAW-TEvPEv'!AL124,'RAW-TEvPEv'!AT124))</f>
        <v/>
      </c>
      <c r="G124" s="63" t="str">
        <f aca="false">IF('RAW-TEvPEv'!G124="","",AVERAGE('RAW-TEvPEv'!G124,'RAW-TEvPEv'!O124,'RAW-TEvPEv'!W124,'RAW-TEvPEv'!AE124,'RAW-TEvPEv'!AM124,'RAW-TEvPEv'!AU124))</f>
        <v/>
      </c>
      <c r="H124" s="63" t="str">
        <f aca="false">IF('RAW-TEvPEv'!H124="","",AVERAGE('RAW-TEvPEv'!H124,'RAW-TEvPEv'!P124,'RAW-TEvPEv'!X124,'RAW-TEvPEv'!AF124,'RAW-TEvPEv'!AN124,'RAW-TEvPEv'!AV124))</f>
        <v/>
      </c>
      <c r="I124" s="63" t="str">
        <f aca="false">IF('RAW-TEvPEv'!I124="","",AVERAGE('RAW-TEvPEv'!I124,'RAW-TEvPEv'!Q124,'RAW-TEvPEv'!Y124,'RAW-TEvPEv'!AG124,'RAW-TEvPEv'!AO124,'RAW-TEvPEv'!AW124))</f>
        <v/>
      </c>
      <c r="J124" s="63" t="str">
        <f aca="false">IF('RAW-TEvPEv'!J124="","",AVERAGE('RAW-TEvPEv'!J124,'RAW-TEvPEv'!R124,'RAW-TEvPEv'!Z124,'RAW-TEvPEv'!AH124,'RAW-TEvPEv'!AP124,'RAW-TEvPEv'!AX124))</f>
        <v/>
      </c>
      <c r="K124" s="65"/>
    </row>
    <row r="125" customFormat="false" ht="15" hidden="false" customHeight="false" outlineLevel="0" collapsed="false">
      <c r="A125" s="63" t="n">
        <v>122</v>
      </c>
      <c r="B125" s="63" t="str">
        <f aca="false">IF(PLAYER!B125="","",PLAYER!B125)</f>
        <v/>
      </c>
      <c r="C125" s="63" t="str">
        <f aca="false">IF('RAW-TEvPEv'!C125="","",AVERAGE('RAW-TEvPEv'!C125,'RAW-TEvPEv'!K125,'RAW-TEvPEv'!S125,'RAW-TEvPEv'!AA125,'RAW-TEvPEv'!AI125,'RAW-TEvPEv'!AQ125))</f>
        <v/>
      </c>
      <c r="D125" s="63" t="str">
        <f aca="false">IF('RAW-TEvPEv'!D125="","",AVERAGE('RAW-TEvPEv'!D125,'RAW-TEvPEv'!L125,'RAW-TEvPEv'!T125,'RAW-TEvPEv'!AB125,'RAW-TEvPEv'!AJ125,'RAW-TEvPEv'!AR125))</f>
        <v/>
      </c>
      <c r="E125" s="63" t="str">
        <f aca="false">IF('RAW-TEvPEv'!E125="","",AVERAGE('RAW-TEvPEv'!E125,'RAW-TEvPEv'!M125,'RAW-TEvPEv'!U125,'RAW-TEvPEv'!AC125,'RAW-TEvPEv'!AK125,'RAW-TEvPEv'!AS125))</f>
        <v/>
      </c>
      <c r="F125" s="63" t="str">
        <f aca="false">IF('RAW-TEvPEv'!F125="","",AVERAGE('RAW-TEvPEv'!F125,'RAW-TEvPEv'!N125,'RAW-TEvPEv'!V125,'RAW-TEvPEv'!AD125,'RAW-TEvPEv'!AL125,'RAW-TEvPEv'!AT125))</f>
        <v/>
      </c>
      <c r="G125" s="63" t="str">
        <f aca="false">IF('RAW-TEvPEv'!G125="","",AVERAGE('RAW-TEvPEv'!G125,'RAW-TEvPEv'!O125,'RAW-TEvPEv'!W125,'RAW-TEvPEv'!AE125,'RAW-TEvPEv'!AM125,'RAW-TEvPEv'!AU125))</f>
        <v/>
      </c>
      <c r="H125" s="63" t="str">
        <f aca="false">IF('RAW-TEvPEv'!H125="","",AVERAGE('RAW-TEvPEv'!H125,'RAW-TEvPEv'!P125,'RAW-TEvPEv'!X125,'RAW-TEvPEv'!AF125,'RAW-TEvPEv'!AN125,'RAW-TEvPEv'!AV125))</f>
        <v/>
      </c>
      <c r="I125" s="63" t="str">
        <f aca="false">IF('RAW-TEvPEv'!I125="","",AVERAGE('RAW-TEvPEv'!I125,'RAW-TEvPEv'!Q125,'RAW-TEvPEv'!Y125,'RAW-TEvPEv'!AG125,'RAW-TEvPEv'!AO125,'RAW-TEvPEv'!AW125))</f>
        <v/>
      </c>
      <c r="J125" s="63" t="str">
        <f aca="false">IF('RAW-TEvPEv'!J125="","",AVERAGE('RAW-TEvPEv'!J125,'RAW-TEvPEv'!R125,'RAW-TEvPEv'!Z125,'RAW-TEvPEv'!AH125,'RAW-TEvPEv'!AP125,'RAW-TEvPEv'!AX125))</f>
        <v/>
      </c>
      <c r="K125" s="65"/>
    </row>
    <row r="126" customFormat="false" ht="15" hidden="false" customHeight="false" outlineLevel="0" collapsed="false">
      <c r="A126" s="63" t="n">
        <v>123</v>
      </c>
      <c r="B126" s="63" t="str">
        <f aca="false">IF(PLAYER!B126="","",PLAYER!B126)</f>
        <v/>
      </c>
      <c r="C126" s="63" t="str">
        <f aca="false">IF('RAW-TEvPEv'!C126="","",AVERAGE('RAW-TEvPEv'!C126,'RAW-TEvPEv'!K126,'RAW-TEvPEv'!S126,'RAW-TEvPEv'!AA126,'RAW-TEvPEv'!AI126,'RAW-TEvPEv'!AQ126))</f>
        <v/>
      </c>
      <c r="D126" s="63" t="str">
        <f aca="false">IF('RAW-TEvPEv'!D126="","",AVERAGE('RAW-TEvPEv'!D126,'RAW-TEvPEv'!L126,'RAW-TEvPEv'!T126,'RAW-TEvPEv'!AB126,'RAW-TEvPEv'!AJ126,'RAW-TEvPEv'!AR126))</f>
        <v/>
      </c>
      <c r="E126" s="63" t="str">
        <f aca="false">IF('RAW-TEvPEv'!E126="","",AVERAGE('RAW-TEvPEv'!E126,'RAW-TEvPEv'!M126,'RAW-TEvPEv'!U126,'RAW-TEvPEv'!AC126,'RAW-TEvPEv'!AK126,'RAW-TEvPEv'!AS126))</f>
        <v/>
      </c>
      <c r="F126" s="63" t="str">
        <f aca="false">IF('RAW-TEvPEv'!F126="","",AVERAGE('RAW-TEvPEv'!F126,'RAW-TEvPEv'!N126,'RAW-TEvPEv'!V126,'RAW-TEvPEv'!AD126,'RAW-TEvPEv'!AL126,'RAW-TEvPEv'!AT126))</f>
        <v/>
      </c>
      <c r="G126" s="63" t="str">
        <f aca="false">IF('RAW-TEvPEv'!G126="","",AVERAGE('RAW-TEvPEv'!G126,'RAW-TEvPEv'!O126,'RAW-TEvPEv'!W126,'RAW-TEvPEv'!AE126,'RAW-TEvPEv'!AM126,'RAW-TEvPEv'!AU126))</f>
        <v/>
      </c>
      <c r="H126" s="63" t="str">
        <f aca="false">IF('RAW-TEvPEv'!H126="","",AVERAGE('RAW-TEvPEv'!H126,'RAW-TEvPEv'!P126,'RAW-TEvPEv'!X126,'RAW-TEvPEv'!AF126,'RAW-TEvPEv'!AN126,'RAW-TEvPEv'!AV126))</f>
        <v/>
      </c>
      <c r="I126" s="63" t="str">
        <f aca="false">IF('RAW-TEvPEv'!I126="","",AVERAGE('RAW-TEvPEv'!I126,'RAW-TEvPEv'!Q126,'RAW-TEvPEv'!Y126,'RAW-TEvPEv'!AG126,'RAW-TEvPEv'!AO126,'RAW-TEvPEv'!AW126))</f>
        <v/>
      </c>
      <c r="J126" s="63" t="str">
        <f aca="false">IF('RAW-TEvPEv'!J126="","",AVERAGE('RAW-TEvPEv'!J126,'RAW-TEvPEv'!R126,'RAW-TEvPEv'!Z126,'RAW-TEvPEv'!AH126,'RAW-TEvPEv'!AP126,'RAW-TEvPEv'!AX126))</f>
        <v/>
      </c>
      <c r="K126" s="65"/>
    </row>
    <row r="127" customFormat="false" ht="15" hidden="false" customHeight="false" outlineLevel="0" collapsed="false">
      <c r="A127" s="63" t="n">
        <v>124</v>
      </c>
      <c r="B127" s="63" t="str">
        <f aca="false">IF(PLAYER!B127="","",PLAYER!B127)</f>
        <v/>
      </c>
      <c r="C127" s="63" t="str">
        <f aca="false">IF('RAW-TEvPEv'!C127="","",AVERAGE('RAW-TEvPEv'!C127,'RAW-TEvPEv'!K127,'RAW-TEvPEv'!S127,'RAW-TEvPEv'!AA127,'RAW-TEvPEv'!AI127,'RAW-TEvPEv'!AQ127))</f>
        <v/>
      </c>
      <c r="D127" s="63" t="str">
        <f aca="false">IF('RAW-TEvPEv'!D127="","",AVERAGE('RAW-TEvPEv'!D127,'RAW-TEvPEv'!L127,'RAW-TEvPEv'!T127,'RAW-TEvPEv'!AB127,'RAW-TEvPEv'!AJ127,'RAW-TEvPEv'!AR127))</f>
        <v/>
      </c>
      <c r="E127" s="63" t="str">
        <f aca="false">IF('RAW-TEvPEv'!E127="","",AVERAGE('RAW-TEvPEv'!E127,'RAW-TEvPEv'!M127,'RAW-TEvPEv'!U127,'RAW-TEvPEv'!AC127,'RAW-TEvPEv'!AK127,'RAW-TEvPEv'!AS127))</f>
        <v/>
      </c>
      <c r="F127" s="63" t="str">
        <f aca="false">IF('RAW-TEvPEv'!F127="","",AVERAGE('RAW-TEvPEv'!F127,'RAW-TEvPEv'!N127,'RAW-TEvPEv'!V127,'RAW-TEvPEv'!AD127,'RAW-TEvPEv'!AL127,'RAW-TEvPEv'!AT127))</f>
        <v/>
      </c>
      <c r="G127" s="63" t="str">
        <f aca="false">IF('RAW-TEvPEv'!G127="","",AVERAGE('RAW-TEvPEv'!G127,'RAW-TEvPEv'!O127,'RAW-TEvPEv'!W127,'RAW-TEvPEv'!AE127,'RAW-TEvPEv'!AM127,'RAW-TEvPEv'!AU127))</f>
        <v/>
      </c>
      <c r="H127" s="63" t="str">
        <f aca="false">IF('RAW-TEvPEv'!H127="","",AVERAGE('RAW-TEvPEv'!H127,'RAW-TEvPEv'!P127,'RAW-TEvPEv'!X127,'RAW-TEvPEv'!AF127,'RAW-TEvPEv'!AN127,'RAW-TEvPEv'!AV127))</f>
        <v/>
      </c>
      <c r="I127" s="63" t="str">
        <f aca="false">IF('RAW-TEvPEv'!I127="","",AVERAGE('RAW-TEvPEv'!I127,'RAW-TEvPEv'!Q127,'RAW-TEvPEv'!Y127,'RAW-TEvPEv'!AG127,'RAW-TEvPEv'!AO127,'RAW-TEvPEv'!AW127))</f>
        <v/>
      </c>
      <c r="J127" s="63" t="str">
        <f aca="false">IF('RAW-TEvPEv'!J127="","",AVERAGE('RAW-TEvPEv'!J127,'RAW-TEvPEv'!R127,'RAW-TEvPEv'!Z127,'RAW-TEvPEv'!AH127,'RAW-TEvPEv'!AP127,'RAW-TEvPEv'!AX127))</f>
        <v/>
      </c>
      <c r="K127" s="65"/>
    </row>
    <row r="128" customFormat="false" ht="15" hidden="false" customHeight="false" outlineLevel="0" collapsed="false">
      <c r="A128" s="63" t="n">
        <v>125</v>
      </c>
      <c r="B128" s="63" t="str">
        <f aca="false">IF(PLAYER!B128="","",PLAYER!B128)</f>
        <v/>
      </c>
      <c r="C128" s="63" t="str">
        <f aca="false">IF('RAW-TEvPEv'!C128="","",AVERAGE('RAW-TEvPEv'!C128,'RAW-TEvPEv'!K128,'RAW-TEvPEv'!S128,'RAW-TEvPEv'!AA128,'RAW-TEvPEv'!AI128,'RAW-TEvPEv'!AQ128))</f>
        <v/>
      </c>
      <c r="D128" s="63" t="str">
        <f aca="false">IF('RAW-TEvPEv'!D128="","",AVERAGE('RAW-TEvPEv'!D128,'RAW-TEvPEv'!L128,'RAW-TEvPEv'!T128,'RAW-TEvPEv'!AB128,'RAW-TEvPEv'!AJ128,'RAW-TEvPEv'!AR128))</f>
        <v/>
      </c>
      <c r="E128" s="63" t="str">
        <f aca="false">IF('RAW-TEvPEv'!E128="","",AVERAGE('RAW-TEvPEv'!E128,'RAW-TEvPEv'!M128,'RAW-TEvPEv'!U128,'RAW-TEvPEv'!AC128,'RAW-TEvPEv'!AK128,'RAW-TEvPEv'!AS128))</f>
        <v/>
      </c>
      <c r="F128" s="63" t="str">
        <f aca="false">IF('RAW-TEvPEv'!F128="","",AVERAGE('RAW-TEvPEv'!F128,'RAW-TEvPEv'!N128,'RAW-TEvPEv'!V128,'RAW-TEvPEv'!AD128,'RAW-TEvPEv'!AL128,'RAW-TEvPEv'!AT128))</f>
        <v/>
      </c>
      <c r="G128" s="63" t="str">
        <f aca="false">IF('RAW-TEvPEv'!G128="","",AVERAGE('RAW-TEvPEv'!G128,'RAW-TEvPEv'!O128,'RAW-TEvPEv'!W128,'RAW-TEvPEv'!AE128,'RAW-TEvPEv'!AM128,'RAW-TEvPEv'!AU128))</f>
        <v/>
      </c>
      <c r="H128" s="63" t="str">
        <f aca="false">IF('RAW-TEvPEv'!H128="","",AVERAGE('RAW-TEvPEv'!H128,'RAW-TEvPEv'!P128,'RAW-TEvPEv'!X128,'RAW-TEvPEv'!AF128,'RAW-TEvPEv'!AN128,'RAW-TEvPEv'!AV128))</f>
        <v/>
      </c>
      <c r="I128" s="63" t="str">
        <f aca="false">IF('RAW-TEvPEv'!I128="","",AVERAGE('RAW-TEvPEv'!I128,'RAW-TEvPEv'!Q128,'RAW-TEvPEv'!Y128,'RAW-TEvPEv'!AG128,'RAW-TEvPEv'!AO128,'RAW-TEvPEv'!AW128))</f>
        <v/>
      </c>
      <c r="J128" s="63" t="str">
        <f aca="false">IF('RAW-TEvPEv'!J128="","",AVERAGE('RAW-TEvPEv'!J128,'RAW-TEvPEv'!R128,'RAW-TEvPEv'!Z128,'RAW-TEvPEv'!AH128,'RAW-TEvPEv'!AP128,'RAW-TEvPEv'!AX128))</f>
        <v/>
      </c>
      <c r="K128" s="65"/>
    </row>
    <row r="129" customFormat="false" ht="15" hidden="false" customHeight="false" outlineLevel="0" collapsed="false">
      <c r="A129" s="63" t="n">
        <v>126</v>
      </c>
      <c r="B129" s="63" t="str">
        <f aca="false">IF(PLAYER!B129="","",PLAYER!B129)</f>
        <v/>
      </c>
      <c r="C129" s="63" t="str">
        <f aca="false">IF('RAW-TEvPEv'!C129="","",AVERAGE('RAW-TEvPEv'!C129,'RAW-TEvPEv'!K129,'RAW-TEvPEv'!S129,'RAW-TEvPEv'!AA129,'RAW-TEvPEv'!AI129,'RAW-TEvPEv'!AQ129))</f>
        <v/>
      </c>
      <c r="D129" s="63" t="str">
        <f aca="false">IF('RAW-TEvPEv'!D129="","",AVERAGE('RAW-TEvPEv'!D129,'RAW-TEvPEv'!L129,'RAW-TEvPEv'!T129,'RAW-TEvPEv'!AB129,'RAW-TEvPEv'!AJ129,'RAW-TEvPEv'!AR129))</f>
        <v/>
      </c>
      <c r="E129" s="63" t="str">
        <f aca="false">IF('RAW-TEvPEv'!E129="","",AVERAGE('RAW-TEvPEv'!E129,'RAW-TEvPEv'!M129,'RAW-TEvPEv'!U129,'RAW-TEvPEv'!AC129,'RAW-TEvPEv'!AK129,'RAW-TEvPEv'!AS129))</f>
        <v/>
      </c>
      <c r="F129" s="63" t="str">
        <f aca="false">IF('RAW-TEvPEv'!F129="","",AVERAGE('RAW-TEvPEv'!F129,'RAW-TEvPEv'!N129,'RAW-TEvPEv'!V129,'RAW-TEvPEv'!AD129,'RAW-TEvPEv'!AL129,'RAW-TEvPEv'!AT129))</f>
        <v/>
      </c>
      <c r="G129" s="63" t="str">
        <f aca="false">IF('RAW-TEvPEv'!G129="","",AVERAGE('RAW-TEvPEv'!G129,'RAW-TEvPEv'!O129,'RAW-TEvPEv'!W129,'RAW-TEvPEv'!AE129,'RAW-TEvPEv'!AM129,'RAW-TEvPEv'!AU129))</f>
        <v/>
      </c>
      <c r="H129" s="63" t="str">
        <f aca="false">IF('RAW-TEvPEv'!H129="","",AVERAGE('RAW-TEvPEv'!H129,'RAW-TEvPEv'!P129,'RAW-TEvPEv'!X129,'RAW-TEvPEv'!AF129,'RAW-TEvPEv'!AN129,'RAW-TEvPEv'!AV129))</f>
        <v/>
      </c>
      <c r="I129" s="63" t="str">
        <f aca="false">IF('RAW-TEvPEv'!I129="","",AVERAGE('RAW-TEvPEv'!I129,'RAW-TEvPEv'!Q129,'RAW-TEvPEv'!Y129,'RAW-TEvPEv'!AG129,'RAW-TEvPEv'!AO129,'RAW-TEvPEv'!AW129))</f>
        <v/>
      </c>
      <c r="J129" s="63" t="str">
        <f aca="false">IF('RAW-TEvPEv'!J129="","",AVERAGE('RAW-TEvPEv'!J129,'RAW-TEvPEv'!R129,'RAW-TEvPEv'!Z129,'RAW-TEvPEv'!AH129,'RAW-TEvPEv'!AP129,'RAW-TEvPEv'!AX129))</f>
        <v/>
      </c>
      <c r="K129" s="65"/>
    </row>
    <row r="130" customFormat="false" ht="15" hidden="false" customHeight="false" outlineLevel="0" collapsed="false">
      <c r="A130" s="63" t="n">
        <v>127</v>
      </c>
      <c r="B130" s="63" t="str">
        <f aca="false">IF(PLAYER!B130="","",PLAYER!B130)</f>
        <v/>
      </c>
      <c r="C130" s="63" t="str">
        <f aca="false">IF('RAW-TEvPEv'!C130="","",AVERAGE('RAW-TEvPEv'!C130,'RAW-TEvPEv'!K130,'RAW-TEvPEv'!S130,'RAW-TEvPEv'!AA130,'RAW-TEvPEv'!AI130,'RAW-TEvPEv'!AQ130))</f>
        <v/>
      </c>
      <c r="D130" s="63" t="str">
        <f aca="false">IF('RAW-TEvPEv'!D130="","",AVERAGE('RAW-TEvPEv'!D130,'RAW-TEvPEv'!L130,'RAW-TEvPEv'!T130,'RAW-TEvPEv'!AB130,'RAW-TEvPEv'!AJ130,'RAW-TEvPEv'!AR130))</f>
        <v/>
      </c>
      <c r="E130" s="63" t="str">
        <f aca="false">IF('RAW-TEvPEv'!E130="","",AVERAGE('RAW-TEvPEv'!E130,'RAW-TEvPEv'!M130,'RAW-TEvPEv'!U130,'RAW-TEvPEv'!AC130,'RAW-TEvPEv'!AK130,'RAW-TEvPEv'!AS130))</f>
        <v/>
      </c>
      <c r="F130" s="63" t="str">
        <f aca="false">IF('RAW-TEvPEv'!F130="","",AVERAGE('RAW-TEvPEv'!F130,'RAW-TEvPEv'!N130,'RAW-TEvPEv'!V130,'RAW-TEvPEv'!AD130,'RAW-TEvPEv'!AL130,'RAW-TEvPEv'!AT130))</f>
        <v/>
      </c>
      <c r="G130" s="63" t="str">
        <f aca="false">IF('RAW-TEvPEv'!G130="","",AVERAGE('RAW-TEvPEv'!G130,'RAW-TEvPEv'!O130,'RAW-TEvPEv'!W130,'RAW-TEvPEv'!AE130,'RAW-TEvPEv'!AM130,'RAW-TEvPEv'!AU130))</f>
        <v/>
      </c>
      <c r="H130" s="63" t="str">
        <f aca="false">IF('RAW-TEvPEv'!H130="","",AVERAGE('RAW-TEvPEv'!H130,'RAW-TEvPEv'!P130,'RAW-TEvPEv'!X130,'RAW-TEvPEv'!AF130,'RAW-TEvPEv'!AN130,'RAW-TEvPEv'!AV130))</f>
        <v/>
      </c>
      <c r="I130" s="63" t="str">
        <f aca="false">IF('RAW-TEvPEv'!I130="","",AVERAGE('RAW-TEvPEv'!I130,'RAW-TEvPEv'!Q130,'RAW-TEvPEv'!Y130,'RAW-TEvPEv'!AG130,'RAW-TEvPEv'!AO130,'RAW-TEvPEv'!AW130))</f>
        <v/>
      </c>
      <c r="J130" s="63" t="str">
        <f aca="false">IF('RAW-TEvPEv'!J130="","",AVERAGE('RAW-TEvPEv'!J130,'RAW-TEvPEv'!R130,'RAW-TEvPEv'!Z130,'RAW-TEvPEv'!AH130,'RAW-TEvPEv'!AP130,'RAW-TEvPEv'!AX130))</f>
        <v/>
      </c>
      <c r="K130" s="65"/>
    </row>
    <row r="131" customFormat="false" ht="15" hidden="false" customHeight="false" outlineLevel="0" collapsed="false">
      <c r="A131" s="63" t="n">
        <v>128</v>
      </c>
      <c r="B131" s="63" t="str">
        <f aca="false">IF(PLAYER!B131="","",PLAYER!B131)</f>
        <v/>
      </c>
      <c r="C131" s="63" t="str">
        <f aca="false">IF('RAW-TEvPEv'!C131="","",AVERAGE('RAW-TEvPEv'!C131,'RAW-TEvPEv'!K131,'RAW-TEvPEv'!S131,'RAW-TEvPEv'!AA131,'RAW-TEvPEv'!AI131,'RAW-TEvPEv'!AQ131))</f>
        <v/>
      </c>
      <c r="D131" s="63" t="str">
        <f aca="false">IF('RAW-TEvPEv'!D131="","",AVERAGE('RAW-TEvPEv'!D131,'RAW-TEvPEv'!L131,'RAW-TEvPEv'!T131,'RAW-TEvPEv'!AB131,'RAW-TEvPEv'!AJ131,'RAW-TEvPEv'!AR131))</f>
        <v/>
      </c>
      <c r="E131" s="63" t="str">
        <f aca="false">IF('RAW-TEvPEv'!E131="","",AVERAGE('RAW-TEvPEv'!E131,'RAW-TEvPEv'!M131,'RAW-TEvPEv'!U131,'RAW-TEvPEv'!AC131,'RAW-TEvPEv'!AK131,'RAW-TEvPEv'!AS131))</f>
        <v/>
      </c>
      <c r="F131" s="63" t="str">
        <f aca="false">IF('RAW-TEvPEv'!F131="","",AVERAGE('RAW-TEvPEv'!F131,'RAW-TEvPEv'!N131,'RAW-TEvPEv'!V131,'RAW-TEvPEv'!AD131,'RAW-TEvPEv'!AL131,'RAW-TEvPEv'!AT131))</f>
        <v/>
      </c>
      <c r="G131" s="63" t="str">
        <f aca="false">IF('RAW-TEvPEv'!G131="","",AVERAGE('RAW-TEvPEv'!G131,'RAW-TEvPEv'!O131,'RAW-TEvPEv'!W131,'RAW-TEvPEv'!AE131,'RAW-TEvPEv'!AM131,'RAW-TEvPEv'!AU131))</f>
        <v/>
      </c>
      <c r="H131" s="63" t="str">
        <f aca="false">IF('RAW-TEvPEv'!H131="","",AVERAGE('RAW-TEvPEv'!H131,'RAW-TEvPEv'!P131,'RAW-TEvPEv'!X131,'RAW-TEvPEv'!AF131,'RAW-TEvPEv'!AN131,'RAW-TEvPEv'!AV131))</f>
        <v/>
      </c>
      <c r="I131" s="63" t="str">
        <f aca="false">IF('RAW-TEvPEv'!I131="","",AVERAGE('RAW-TEvPEv'!I131,'RAW-TEvPEv'!Q131,'RAW-TEvPEv'!Y131,'RAW-TEvPEv'!AG131,'RAW-TEvPEv'!AO131,'RAW-TEvPEv'!AW131))</f>
        <v/>
      </c>
      <c r="J131" s="63" t="str">
        <f aca="false">IF('RAW-TEvPEv'!J131="","",AVERAGE('RAW-TEvPEv'!J131,'RAW-TEvPEv'!R131,'RAW-TEvPEv'!Z131,'RAW-TEvPEv'!AH131,'RAW-TEvPEv'!AP131,'RAW-TEvPEv'!AX131))</f>
        <v/>
      </c>
      <c r="K131" s="65"/>
    </row>
    <row r="132" customFormat="false" ht="15" hidden="false" customHeight="false" outlineLevel="0" collapsed="false">
      <c r="A132" s="63" t="n">
        <v>129</v>
      </c>
      <c r="B132" s="63" t="str">
        <f aca="false">IF(PLAYER!B132="","",PLAYER!B132)</f>
        <v/>
      </c>
      <c r="C132" s="63" t="str">
        <f aca="false">IF('RAW-TEvPEv'!C132="","",AVERAGE('RAW-TEvPEv'!C132,'RAW-TEvPEv'!K132,'RAW-TEvPEv'!S132,'RAW-TEvPEv'!AA132,'RAW-TEvPEv'!AI132,'RAW-TEvPEv'!AQ132))</f>
        <v/>
      </c>
      <c r="D132" s="63" t="str">
        <f aca="false">IF('RAW-TEvPEv'!D132="","",AVERAGE('RAW-TEvPEv'!D132,'RAW-TEvPEv'!L132,'RAW-TEvPEv'!T132,'RAW-TEvPEv'!AB132,'RAW-TEvPEv'!AJ132,'RAW-TEvPEv'!AR132))</f>
        <v/>
      </c>
      <c r="E132" s="63" t="str">
        <f aca="false">IF('RAW-TEvPEv'!E132="","",AVERAGE('RAW-TEvPEv'!E132,'RAW-TEvPEv'!M132,'RAW-TEvPEv'!U132,'RAW-TEvPEv'!AC132,'RAW-TEvPEv'!AK132,'RAW-TEvPEv'!AS132))</f>
        <v/>
      </c>
      <c r="F132" s="63" t="str">
        <f aca="false">IF('RAW-TEvPEv'!F132="","",AVERAGE('RAW-TEvPEv'!F132,'RAW-TEvPEv'!N132,'RAW-TEvPEv'!V132,'RAW-TEvPEv'!AD132,'RAW-TEvPEv'!AL132,'RAW-TEvPEv'!AT132))</f>
        <v/>
      </c>
      <c r="G132" s="63" t="str">
        <f aca="false">IF('RAW-TEvPEv'!G132="","",AVERAGE('RAW-TEvPEv'!G132,'RAW-TEvPEv'!O132,'RAW-TEvPEv'!W132,'RAW-TEvPEv'!AE132,'RAW-TEvPEv'!AM132,'RAW-TEvPEv'!AU132))</f>
        <v/>
      </c>
      <c r="H132" s="63" t="str">
        <f aca="false">IF('RAW-TEvPEv'!H132="","",AVERAGE('RAW-TEvPEv'!H132,'RAW-TEvPEv'!P132,'RAW-TEvPEv'!X132,'RAW-TEvPEv'!AF132,'RAW-TEvPEv'!AN132,'RAW-TEvPEv'!AV132))</f>
        <v/>
      </c>
      <c r="I132" s="63" t="str">
        <f aca="false">IF('RAW-TEvPEv'!I132="","",AVERAGE('RAW-TEvPEv'!I132,'RAW-TEvPEv'!Q132,'RAW-TEvPEv'!Y132,'RAW-TEvPEv'!AG132,'RAW-TEvPEv'!AO132,'RAW-TEvPEv'!AW132))</f>
        <v/>
      </c>
      <c r="J132" s="63" t="str">
        <f aca="false">IF('RAW-TEvPEv'!J132="","",AVERAGE('RAW-TEvPEv'!J132,'RAW-TEvPEv'!R132,'RAW-TEvPEv'!Z132,'RAW-TEvPEv'!AH132,'RAW-TEvPEv'!AP132,'RAW-TEvPEv'!AX132))</f>
        <v/>
      </c>
      <c r="K132" s="65"/>
    </row>
    <row r="133" customFormat="false" ht="15" hidden="false" customHeight="false" outlineLevel="0" collapsed="false">
      <c r="A133" s="63" t="n">
        <v>130</v>
      </c>
      <c r="B133" s="63" t="str">
        <f aca="false">IF(PLAYER!B133="","",PLAYER!B133)</f>
        <v/>
      </c>
      <c r="C133" s="63" t="str">
        <f aca="false">IF('RAW-TEvPEv'!C133="","",AVERAGE('RAW-TEvPEv'!C133,'RAW-TEvPEv'!K133,'RAW-TEvPEv'!S133,'RAW-TEvPEv'!AA133,'RAW-TEvPEv'!AI133,'RAW-TEvPEv'!AQ133))</f>
        <v/>
      </c>
      <c r="D133" s="63" t="str">
        <f aca="false">IF('RAW-TEvPEv'!D133="","",AVERAGE('RAW-TEvPEv'!D133,'RAW-TEvPEv'!L133,'RAW-TEvPEv'!T133,'RAW-TEvPEv'!AB133,'RAW-TEvPEv'!AJ133,'RAW-TEvPEv'!AR133))</f>
        <v/>
      </c>
      <c r="E133" s="63" t="str">
        <f aca="false">IF('RAW-TEvPEv'!E133="","",AVERAGE('RAW-TEvPEv'!E133,'RAW-TEvPEv'!M133,'RAW-TEvPEv'!U133,'RAW-TEvPEv'!AC133,'RAW-TEvPEv'!AK133,'RAW-TEvPEv'!AS133))</f>
        <v/>
      </c>
      <c r="F133" s="63" t="str">
        <f aca="false">IF('RAW-TEvPEv'!F133="","",AVERAGE('RAW-TEvPEv'!F133,'RAW-TEvPEv'!N133,'RAW-TEvPEv'!V133,'RAW-TEvPEv'!AD133,'RAW-TEvPEv'!AL133,'RAW-TEvPEv'!AT133))</f>
        <v/>
      </c>
      <c r="G133" s="63" t="str">
        <f aca="false">IF('RAW-TEvPEv'!G133="","",AVERAGE('RAW-TEvPEv'!G133,'RAW-TEvPEv'!O133,'RAW-TEvPEv'!W133,'RAW-TEvPEv'!AE133,'RAW-TEvPEv'!AM133,'RAW-TEvPEv'!AU133))</f>
        <v/>
      </c>
      <c r="H133" s="63" t="str">
        <f aca="false">IF('RAW-TEvPEv'!H133="","",AVERAGE('RAW-TEvPEv'!H133,'RAW-TEvPEv'!P133,'RAW-TEvPEv'!X133,'RAW-TEvPEv'!AF133,'RAW-TEvPEv'!AN133,'RAW-TEvPEv'!AV133))</f>
        <v/>
      </c>
      <c r="I133" s="63" t="str">
        <f aca="false">IF('RAW-TEvPEv'!I133="","",AVERAGE('RAW-TEvPEv'!I133,'RAW-TEvPEv'!Q133,'RAW-TEvPEv'!Y133,'RAW-TEvPEv'!AG133,'RAW-TEvPEv'!AO133,'RAW-TEvPEv'!AW133))</f>
        <v/>
      </c>
      <c r="J133" s="63" t="str">
        <f aca="false">IF('RAW-TEvPEv'!J133="","",AVERAGE('RAW-TEvPEv'!J133,'RAW-TEvPEv'!R133,'RAW-TEvPEv'!Z133,'RAW-TEvPEv'!AH133,'RAW-TEvPEv'!AP133,'RAW-TEvPEv'!AX133))</f>
        <v/>
      </c>
      <c r="K133" s="65"/>
    </row>
    <row r="134" customFormat="false" ht="15" hidden="false" customHeight="false" outlineLevel="0" collapsed="false">
      <c r="A134" s="63" t="n">
        <v>131</v>
      </c>
      <c r="B134" s="63" t="str">
        <f aca="false">IF(PLAYER!B134="","",PLAYER!B134)</f>
        <v/>
      </c>
      <c r="C134" s="63" t="str">
        <f aca="false">IF('RAW-TEvPEv'!C134="","",AVERAGE('RAW-TEvPEv'!C134,'RAW-TEvPEv'!K134,'RAW-TEvPEv'!S134,'RAW-TEvPEv'!AA134,'RAW-TEvPEv'!AI134,'RAW-TEvPEv'!AQ134))</f>
        <v/>
      </c>
      <c r="D134" s="63" t="str">
        <f aca="false">IF('RAW-TEvPEv'!D134="","",AVERAGE('RAW-TEvPEv'!D134,'RAW-TEvPEv'!L134,'RAW-TEvPEv'!T134,'RAW-TEvPEv'!AB134,'RAW-TEvPEv'!AJ134,'RAW-TEvPEv'!AR134))</f>
        <v/>
      </c>
      <c r="E134" s="63" t="str">
        <f aca="false">IF('RAW-TEvPEv'!E134="","",AVERAGE('RAW-TEvPEv'!E134,'RAW-TEvPEv'!M134,'RAW-TEvPEv'!U134,'RAW-TEvPEv'!AC134,'RAW-TEvPEv'!AK134,'RAW-TEvPEv'!AS134))</f>
        <v/>
      </c>
      <c r="F134" s="63" t="str">
        <f aca="false">IF('RAW-TEvPEv'!F134="","",AVERAGE('RAW-TEvPEv'!F134,'RAW-TEvPEv'!N134,'RAW-TEvPEv'!V134,'RAW-TEvPEv'!AD134,'RAW-TEvPEv'!AL134,'RAW-TEvPEv'!AT134))</f>
        <v/>
      </c>
      <c r="G134" s="63" t="str">
        <f aca="false">IF('RAW-TEvPEv'!G134="","",AVERAGE('RAW-TEvPEv'!G134,'RAW-TEvPEv'!O134,'RAW-TEvPEv'!W134,'RAW-TEvPEv'!AE134,'RAW-TEvPEv'!AM134,'RAW-TEvPEv'!AU134))</f>
        <v/>
      </c>
      <c r="H134" s="63" t="str">
        <f aca="false">IF('RAW-TEvPEv'!H134="","",AVERAGE('RAW-TEvPEv'!H134,'RAW-TEvPEv'!P134,'RAW-TEvPEv'!X134,'RAW-TEvPEv'!AF134,'RAW-TEvPEv'!AN134,'RAW-TEvPEv'!AV134))</f>
        <v/>
      </c>
      <c r="I134" s="63" t="str">
        <f aca="false">IF('RAW-TEvPEv'!I134="","",AVERAGE('RAW-TEvPEv'!I134,'RAW-TEvPEv'!Q134,'RAW-TEvPEv'!Y134,'RAW-TEvPEv'!AG134,'RAW-TEvPEv'!AO134,'RAW-TEvPEv'!AW134))</f>
        <v/>
      </c>
      <c r="J134" s="63" t="str">
        <f aca="false">IF('RAW-TEvPEv'!J134="","",AVERAGE('RAW-TEvPEv'!J134,'RAW-TEvPEv'!R134,'RAW-TEvPEv'!Z134,'RAW-TEvPEv'!AH134,'RAW-TEvPEv'!AP134,'RAW-TEvPEv'!AX134))</f>
        <v/>
      </c>
      <c r="K134" s="65"/>
    </row>
    <row r="135" customFormat="false" ht="15" hidden="false" customHeight="false" outlineLevel="0" collapsed="false">
      <c r="A135" s="63" t="n">
        <v>132</v>
      </c>
      <c r="B135" s="63" t="str">
        <f aca="false">IF(PLAYER!B135="","",PLAYER!B135)</f>
        <v/>
      </c>
      <c r="C135" s="63" t="str">
        <f aca="false">IF('RAW-TEvPEv'!C135="","",AVERAGE('RAW-TEvPEv'!C135,'RAW-TEvPEv'!K135,'RAW-TEvPEv'!S135,'RAW-TEvPEv'!AA135,'RAW-TEvPEv'!AI135,'RAW-TEvPEv'!AQ135))</f>
        <v/>
      </c>
      <c r="D135" s="63" t="str">
        <f aca="false">IF('RAW-TEvPEv'!D135="","",AVERAGE('RAW-TEvPEv'!D135,'RAW-TEvPEv'!L135,'RAW-TEvPEv'!T135,'RAW-TEvPEv'!AB135,'RAW-TEvPEv'!AJ135,'RAW-TEvPEv'!AR135))</f>
        <v/>
      </c>
      <c r="E135" s="63" t="str">
        <f aca="false">IF('RAW-TEvPEv'!E135="","",AVERAGE('RAW-TEvPEv'!E135,'RAW-TEvPEv'!M135,'RAW-TEvPEv'!U135,'RAW-TEvPEv'!AC135,'RAW-TEvPEv'!AK135,'RAW-TEvPEv'!AS135))</f>
        <v/>
      </c>
      <c r="F135" s="63" t="str">
        <f aca="false">IF('RAW-TEvPEv'!F135="","",AVERAGE('RAW-TEvPEv'!F135,'RAW-TEvPEv'!N135,'RAW-TEvPEv'!V135,'RAW-TEvPEv'!AD135,'RAW-TEvPEv'!AL135,'RAW-TEvPEv'!AT135))</f>
        <v/>
      </c>
      <c r="G135" s="63" t="str">
        <f aca="false">IF('RAW-TEvPEv'!G135="","",AVERAGE('RAW-TEvPEv'!G135,'RAW-TEvPEv'!O135,'RAW-TEvPEv'!W135,'RAW-TEvPEv'!AE135,'RAW-TEvPEv'!AM135,'RAW-TEvPEv'!AU135))</f>
        <v/>
      </c>
      <c r="H135" s="63" t="str">
        <f aca="false">IF('RAW-TEvPEv'!H135="","",AVERAGE('RAW-TEvPEv'!H135,'RAW-TEvPEv'!P135,'RAW-TEvPEv'!X135,'RAW-TEvPEv'!AF135,'RAW-TEvPEv'!AN135,'RAW-TEvPEv'!AV135))</f>
        <v/>
      </c>
      <c r="I135" s="63" t="str">
        <f aca="false">IF('RAW-TEvPEv'!I135="","",AVERAGE('RAW-TEvPEv'!I135,'RAW-TEvPEv'!Q135,'RAW-TEvPEv'!Y135,'RAW-TEvPEv'!AG135,'RAW-TEvPEv'!AO135,'RAW-TEvPEv'!AW135))</f>
        <v/>
      </c>
      <c r="J135" s="63" t="str">
        <f aca="false">IF('RAW-TEvPEv'!J135="","",AVERAGE('RAW-TEvPEv'!J135,'RAW-TEvPEv'!R135,'RAW-TEvPEv'!Z135,'RAW-TEvPEv'!AH135,'RAW-TEvPEv'!AP135,'RAW-TEvPEv'!AX135))</f>
        <v/>
      </c>
      <c r="K135" s="65"/>
    </row>
    <row r="136" customFormat="false" ht="15" hidden="false" customHeight="false" outlineLevel="0" collapsed="false">
      <c r="A136" s="63" t="n">
        <v>133</v>
      </c>
      <c r="B136" s="63" t="str">
        <f aca="false">IF(PLAYER!B136="","",PLAYER!B136)</f>
        <v/>
      </c>
      <c r="C136" s="63" t="str">
        <f aca="false">IF('RAW-TEvPEv'!C136="","",AVERAGE('RAW-TEvPEv'!C136,'RAW-TEvPEv'!K136,'RAW-TEvPEv'!S136,'RAW-TEvPEv'!AA136,'RAW-TEvPEv'!AI136,'RAW-TEvPEv'!AQ136))</f>
        <v/>
      </c>
      <c r="D136" s="63" t="str">
        <f aca="false">IF('RAW-TEvPEv'!D136="","",AVERAGE('RAW-TEvPEv'!D136,'RAW-TEvPEv'!L136,'RAW-TEvPEv'!T136,'RAW-TEvPEv'!AB136,'RAW-TEvPEv'!AJ136,'RAW-TEvPEv'!AR136))</f>
        <v/>
      </c>
      <c r="E136" s="63" t="str">
        <f aca="false">IF('RAW-TEvPEv'!E136="","",AVERAGE('RAW-TEvPEv'!E136,'RAW-TEvPEv'!M136,'RAW-TEvPEv'!U136,'RAW-TEvPEv'!AC136,'RAW-TEvPEv'!AK136,'RAW-TEvPEv'!AS136))</f>
        <v/>
      </c>
      <c r="F136" s="63" t="str">
        <f aca="false">IF('RAW-TEvPEv'!F136="","",AVERAGE('RAW-TEvPEv'!F136,'RAW-TEvPEv'!N136,'RAW-TEvPEv'!V136,'RAW-TEvPEv'!AD136,'RAW-TEvPEv'!AL136,'RAW-TEvPEv'!AT136))</f>
        <v/>
      </c>
      <c r="G136" s="63" t="str">
        <f aca="false">IF('RAW-TEvPEv'!G136="","",AVERAGE('RAW-TEvPEv'!G136,'RAW-TEvPEv'!O136,'RAW-TEvPEv'!W136,'RAW-TEvPEv'!AE136,'RAW-TEvPEv'!AM136,'RAW-TEvPEv'!AU136))</f>
        <v/>
      </c>
      <c r="H136" s="63" t="str">
        <f aca="false">IF('RAW-TEvPEv'!H136="","",AVERAGE('RAW-TEvPEv'!H136,'RAW-TEvPEv'!P136,'RAW-TEvPEv'!X136,'RAW-TEvPEv'!AF136,'RAW-TEvPEv'!AN136,'RAW-TEvPEv'!AV136))</f>
        <v/>
      </c>
      <c r="I136" s="63" t="str">
        <f aca="false">IF('RAW-TEvPEv'!I136="","",AVERAGE('RAW-TEvPEv'!I136,'RAW-TEvPEv'!Q136,'RAW-TEvPEv'!Y136,'RAW-TEvPEv'!AG136,'RAW-TEvPEv'!AO136,'RAW-TEvPEv'!AW136))</f>
        <v/>
      </c>
      <c r="J136" s="63" t="str">
        <f aca="false">IF('RAW-TEvPEv'!J136="","",AVERAGE('RAW-TEvPEv'!J136,'RAW-TEvPEv'!R136,'RAW-TEvPEv'!Z136,'RAW-TEvPEv'!AH136,'RAW-TEvPEv'!AP136,'RAW-TEvPEv'!AX136))</f>
        <v/>
      </c>
      <c r="K136" s="65"/>
    </row>
    <row r="137" customFormat="false" ht="15" hidden="false" customHeight="false" outlineLevel="0" collapsed="false">
      <c r="A137" s="63" t="n">
        <v>134</v>
      </c>
      <c r="B137" s="63" t="str">
        <f aca="false">IF(PLAYER!B137="","",PLAYER!B137)</f>
        <v/>
      </c>
      <c r="C137" s="63" t="str">
        <f aca="false">IF('RAW-TEvPEv'!C137="","",AVERAGE('RAW-TEvPEv'!C137,'RAW-TEvPEv'!K137,'RAW-TEvPEv'!S137,'RAW-TEvPEv'!AA137,'RAW-TEvPEv'!AI137,'RAW-TEvPEv'!AQ137))</f>
        <v/>
      </c>
      <c r="D137" s="63" t="str">
        <f aca="false">IF('RAW-TEvPEv'!D137="","",AVERAGE('RAW-TEvPEv'!D137,'RAW-TEvPEv'!L137,'RAW-TEvPEv'!T137,'RAW-TEvPEv'!AB137,'RAW-TEvPEv'!AJ137,'RAW-TEvPEv'!AR137))</f>
        <v/>
      </c>
      <c r="E137" s="63" t="str">
        <f aca="false">IF('RAW-TEvPEv'!E137="","",AVERAGE('RAW-TEvPEv'!E137,'RAW-TEvPEv'!M137,'RAW-TEvPEv'!U137,'RAW-TEvPEv'!AC137,'RAW-TEvPEv'!AK137,'RAW-TEvPEv'!AS137))</f>
        <v/>
      </c>
      <c r="F137" s="63" t="str">
        <f aca="false">IF('RAW-TEvPEv'!F137="","",AVERAGE('RAW-TEvPEv'!F137,'RAW-TEvPEv'!N137,'RAW-TEvPEv'!V137,'RAW-TEvPEv'!AD137,'RAW-TEvPEv'!AL137,'RAW-TEvPEv'!AT137))</f>
        <v/>
      </c>
      <c r="G137" s="63" t="str">
        <f aca="false">IF('RAW-TEvPEv'!G137="","",AVERAGE('RAW-TEvPEv'!G137,'RAW-TEvPEv'!O137,'RAW-TEvPEv'!W137,'RAW-TEvPEv'!AE137,'RAW-TEvPEv'!AM137,'RAW-TEvPEv'!AU137))</f>
        <v/>
      </c>
      <c r="H137" s="63" t="str">
        <f aca="false">IF('RAW-TEvPEv'!H137="","",AVERAGE('RAW-TEvPEv'!H137,'RAW-TEvPEv'!P137,'RAW-TEvPEv'!X137,'RAW-TEvPEv'!AF137,'RAW-TEvPEv'!AN137,'RAW-TEvPEv'!AV137))</f>
        <v/>
      </c>
      <c r="I137" s="63" t="str">
        <f aca="false">IF('RAW-TEvPEv'!I137="","",AVERAGE('RAW-TEvPEv'!I137,'RAW-TEvPEv'!Q137,'RAW-TEvPEv'!Y137,'RAW-TEvPEv'!AG137,'RAW-TEvPEv'!AO137,'RAW-TEvPEv'!AW137))</f>
        <v/>
      </c>
      <c r="J137" s="63" t="str">
        <f aca="false">IF('RAW-TEvPEv'!J137="","",AVERAGE('RAW-TEvPEv'!J137,'RAW-TEvPEv'!R137,'RAW-TEvPEv'!Z137,'RAW-TEvPEv'!AH137,'RAW-TEvPEv'!AP137,'RAW-TEvPEv'!AX137))</f>
        <v/>
      </c>
      <c r="K137" s="65"/>
    </row>
    <row r="138" customFormat="false" ht="15" hidden="false" customHeight="false" outlineLevel="0" collapsed="false">
      <c r="A138" s="63" t="n">
        <v>135</v>
      </c>
      <c r="B138" s="63" t="str">
        <f aca="false">IF(PLAYER!B138="","",PLAYER!B138)</f>
        <v/>
      </c>
      <c r="C138" s="63" t="str">
        <f aca="false">IF('RAW-TEvPEv'!C138="","",AVERAGE('RAW-TEvPEv'!C138,'RAW-TEvPEv'!K138,'RAW-TEvPEv'!S138,'RAW-TEvPEv'!AA138,'RAW-TEvPEv'!AI138,'RAW-TEvPEv'!AQ138))</f>
        <v/>
      </c>
      <c r="D138" s="63" t="str">
        <f aca="false">IF('RAW-TEvPEv'!D138="","",AVERAGE('RAW-TEvPEv'!D138,'RAW-TEvPEv'!L138,'RAW-TEvPEv'!T138,'RAW-TEvPEv'!AB138,'RAW-TEvPEv'!AJ138,'RAW-TEvPEv'!AR138))</f>
        <v/>
      </c>
      <c r="E138" s="63" t="str">
        <f aca="false">IF('RAW-TEvPEv'!E138="","",AVERAGE('RAW-TEvPEv'!E138,'RAW-TEvPEv'!M138,'RAW-TEvPEv'!U138,'RAW-TEvPEv'!AC138,'RAW-TEvPEv'!AK138,'RAW-TEvPEv'!AS138))</f>
        <v/>
      </c>
      <c r="F138" s="63" t="str">
        <f aca="false">IF('RAW-TEvPEv'!F138="","",AVERAGE('RAW-TEvPEv'!F138,'RAW-TEvPEv'!N138,'RAW-TEvPEv'!V138,'RAW-TEvPEv'!AD138,'RAW-TEvPEv'!AL138,'RAW-TEvPEv'!AT138))</f>
        <v/>
      </c>
      <c r="G138" s="63" t="str">
        <f aca="false">IF('RAW-TEvPEv'!G138="","",AVERAGE('RAW-TEvPEv'!G138,'RAW-TEvPEv'!O138,'RAW-TEvPEv'!W138,'RAW-TEvPEv'!AE138,'RAW-TEvPEv'!AM138,'RAW-TEvPEv'!AU138))</f>
        <v/>
      </c>
      <c r="H138" s="63" t="str">
        <f aca="false">IF('RAW-TEvPEv'!H138="","",AVERAGE('RAW-TEvPEv'!H138,'RAW-TEvPEv'!P138,'RAW-TEvPEv'!X138,'RAW-TEvPEv'!AF138,'RAW-TEvPEv'!AN138,'RAW-TEvPEv'!AV138))</f>
        <v/>
      </c>
      <c r="I138" s="63" t="str">
        <f aca="false">IF('RAW-TEvPEv'!I138="","",AVERAGE('RAW-TEvPEv'!I138,'RAW-TEvPEv'!Q138,'RAW-TEvPEv'!Y138,'RAW-TEvPEv'!AG138,'RAW-TEvPEv'!AO138,'RAW-TEvPEv'!AW138))</f>
        <v/>
      </c>
      <c r="J138" s="63" t="str">
        <f aca="false">IF('RAW-TEvPEv'!J138="","",AVERAGE('RAW-TEvPEv'!J138,'RAW-TEvPEv'!R138,'RAW-TEvPEv'!Z138,'RAW-TEvPEv'!AH138,'RAW-TEvPEv'!AP138,'RAW-TEvPEv'!AX138))</f>
        <v/>
      </c>
      <c r="K138" s="65"/>
    </row>
    <row r="139" customFormat="false" ht="15" hidden="false" customHeight="false" outlineLevel="0" collapsed="false">
      <c r="A139" s="63" t="n">
        <v>136</v>
      </c>
      <c r="B139" s="63" t="str">
        <f aca="false">IF(PLAYER!B139="","",PLAYER!B139)</f>
        <v/>
      </c>
      <c r="C139" s="63" t="str">
        <f aca="false">IF('RAW-TEvPEv'!C139="","",AVERAGE('RAW-TEvPEv'!C139,'RAW-TEvPEv'!K139,'RAW-TEvPEv'!S139,'RAW-TEvPEv'!AA139,'RAW-TEvPEv'!AI139,'RAW-TEvPEv'!AQ139))</f>
        <v/>
      </c>
      <c r="D139" s="63" t="str">
        <f aca="false">IF('RAW-TEvPEv'!D139="","",AVERAGE('RAW-TEvPEv'!D139,'RAW-TEvPEv'!L139,'RAW-TEvPEv'!T139,'RAW-TEvPEv'!AB139,'RAW-TEvPEv'!AJ139,'RAW-TEvPEv'!AR139))</f>
        <v/>
      </c>
      <c r="E139" s="63" t="str">
        <f aca="false">IF('RAW-TEvPEv'!E139="","",AVERAGE('RAW-TEvPEv'!E139,'RAW-TEvPEv'!M139,'RAW-TEvPEv'!U139,'RAW-TEvPEv'!AC139,'RAW-TEvPEv'!AK139,'RAW-TEvPEv'!AS139))</f>
        <v/>
      </c>
      <c r="F139" s="63" t="str">
        <f aca="false">IF('RAW-TEvPEv'!F139="","",AVERAGE('RAW-TEvPEv'!F139,'RAW-TEvPEv'!N139,'RAW-TEvPEv'!V139,'RAW-TEvPEv'!AD139,'RAW-TEvPEv'!AL139,'RAW-TEvPEv'!AT139))</f>
        <v/>
      </c>
      <c r="G139" s="63" t="str">
        <f aca="false">IF('RAW-TEvPEv'!G139="","",AVERAGE('RAW-TEvPEv'!G139,'RAW-TEvPEv'!O139,'RAW-TEvPEv'!W139,'RAW-TEvPEv'!AE139,'RAW-TEvPEv'!AM139,'RAW-TEvPEv'!AU139))</f>
        <v/>
      </c>
      <c r="H139" s="63" t="str">
        <f aca="false">IF('RAW-TEvPEv'!H139="","",AVERAGE('RAW-TEvPEv'!H139,'RAW-TEvPEv'!P139,'RAW-TEvPEv'!X139,'RAW-TEvPEv'!AF139,'RAW-TEvPEv'!AN139,'RAW-TEvPEv'!AV139))</f>
        <v/>
      </c>
      <c r="I139" s="63" t="str">
        <f aca="false">IF('RAW-TEvPEv'!I139="","",AVERAGE('RAW-TEvPEv'!I139,'RAW-TEvPEv'!Q139,'RAW-TEvPEv'!Y139,'RAW-TEvPEv'!AG139,'RAW-TEvPEv'!AO139,'RAW-TEvPEv'!AW139))</f>
        <v/>
      </c>
      <c r="J139" s="63" t="str">
        <f aca="false">IF('RAW-TEvPEv'!J139="","",AVERAGE('RAW-TEvPEv'!J139,'RAW-TEvPEv'!R139,'RAW-TEvPEv'!Z139,'RAW-TEvPEv'!AH139,'RAW-TEvPEv'!AP139,'RAW-TEvPEv'!AX139))</f>
        <v/>
      </c>
      <c r="K139" s="65"/>
    </row>
    <row r="140" customFormat="false" ht="15" hidden="false" customHeight="false" outlineLevel="0" collapsed="false">
      <c r="A140" s="63" t="n">
        <v>137</v>
      </c>
      <c r="B140" s="63" t="str">
        <f aca="false">IF(PLAYER!B140="","",PLAYER!B140)</f>
        <v/>
      </c>
      <c r="C140" s="63" t="str">
        <f aca="false">IF('RAW-TEvPEv'!C140="","",AVERAGE('RAW-TEvPEv'!C140,'RAW-TEvPEv'!K140,'RAW-TEvPEv'!S140,'RAW-TEvPEv'!AA140,'RAW-TEvPEv'!AI140,'RAW-TEvPEv'!AQ140))</f>
        <v/>
      </c>
      <c r="D140" s="63" t="str">
        <f aca="false">IF('RAW-TEvPEv'!D140="","",AVERAGE('RAW-TEvPEv'!D140,'RAW-TEvPEv'!L140,'RAW-TEvPEv'!T140,'RAW-TEvPEv'!AB140,'RAW-TEvPEv'!AJ140,'RAW-TEvPEv'!AR140))</f>
        <v/>
      </c>
      <c r="E140" s="63" t="str">
        <f aca="false">IF('RAW-TEvPEv'!E140="","",AVERAGE('RAW-TEvPEv'!E140,'RAW-TEvPEv'!M140,'RAW-TEvPEv'!U140,'RAW-TEvPEv'!AC140,'RAW-TEvPEv'!AK140,'RAW-TEvPEv'!AS140))</f>
        <v/>
      </c>
      <c r="F140" s="63" t="str">
        <f aca="false">IF('RAW-TEvPEv'!F140="","",AVERAGE('RAW-TEvPEv'!F140,'RAW-TEvPEv'!N140,'RAW-TEvPEv'!V140,'RAW-TEvPEv'!AD140,'RAW-TEvPEv'!AL140,'RAW-TEvPEv'!AT140))</f>
        <v/>
      </c>
      <c r="G140" s="63" t="str">
        <f aca="false">IF('RAW-TEvPEv'!G140="","",AVERAGE('RAW-TEvPEv'!G140,'RAW-TEvPEv'!O140,'RAW-TEvPEv'!W140,'RAW-TEvPEv'!AE140,'RAW-TEvPEv'!AM140,'RAW-TEvPEv'!AU140))</f>
        <v/>
      </c>
      <c r="H140" s="63" t="str">
        <f aca="false">IF('RAW-TEvPEv'!H140="","",AVERAGE('RAW-TEvPEv'!H140,'RAW-TEvPEv'!P140,'RAW-TEvPEv'!X140,'RAW-TEvPEv'!AF140,'RAW-TEvPEv'!AN140,'RAW-TEvPEv'!AV140))</f>
        <v/>
      </c>
      <c r="I140" s="63" t="str">
        <f aca="false">IF('RAW-TEvPEv'!I140="","",AVERAGE('RAW-TEvPEv'!I140,'RAW-TEvPEv'!Q140,'RAW-TEvPEv'!Y140,'RAW-TEvPEv'!AG140,'RAW-TEvPEv'!AO140,'RAW-TEvPEv'!AW140))</f>
        <v/>
      </c>
      <c r="J140" s="63" t="str">
        <f aca="false">IF('RAW-TEvPEv'!J140="","",AVERAGE('RAW-TEvPEv'!J140,'RAW-TEvPEv'!R140,'RAW-TEvPEv'!Z140,'RAW-TEvPEv'!AH140,'RAW-TEvPEv'!AP140,'RAW-TEvPEv'!AX140))</f>
        <v/>
      </c>
      <c r="K140" s="65"/>
    </row>
    <row r="141" customFormat="false" ht="15" hidden="false" customHeight="false" outlineLevel="0" collapsed="false">
      <c r="A141" s="63" t="n">
        <v>138</v>
      </c>
      <c r="B141" s="63" t="str">
        <f aca="false">IF(PLAYER!B141="","",PLAYER!B141)</f>
        <v/>
      </c>
      <c r="C141" s="63" t="str">
        <f aca="false">IF('RAW-TEvPEv'!C141="","",AVERAGE('RAW-TEvPEv'!C141,'RAW-TEvPEv'!K141,'RAW-TEvPEv'!S141,'RAW-TEvPEv'!AA141,'RAW-TEvPEv'!AI141,'RAW-TEvPEv'!AQ141))</f>
        <v/>
      </c>
      <c r="D141" s="63" t="str">
        <f aca="false">IF('RAW-TEvPEv'!D141="","",AVERAGE('RAW-TEvPEv'!D141,'RAW-TEvPEv'!L141,'RAW-TEvPEv'!T141,'RAW-TEvPEv'!AB141,'RAW-TEvPEv'!AJ141,'RAW-TEvPEv'!AR141))</f>
        <v/>
      </c>
      <c r="E141" s="63" t="str">
        <f aca="false">IF('RAW-TEvPEv'!E141="","",AVERAGE('RAW-TEvPEv'!E141,'RAW-TEvPEv'!M141,'RAW-TEvPEv'!U141,'RAW-TEvPEv'!AC141,'RAW-TEvPEv'!AK141,'RAW-TEvPEv'!AS141))</f>
        <v/>
      </c>
      <c r="F141" s="63" t="str">
        <f aca="false">IF('RAW-TEvPEv'!F141="","",AVERAGE('RAW-TEvPEv'!F141,'RAW-TEvPEv'!N141,'RAW-TEvPEv'!V141,'RAW-TEvPEv'!AD141,'RAW-TEvPEv'!AL141,'RAW-TEvPEv'!AT141))</f>
        <v/>
      </c>
      <c r="G141" s="63" t="str">
        <f aca="false">IF('RAW-TEvPEv'!G141="","",AVERAGE('RAW-TEvPEv'!G141,'RAW-TEvPEv'!O141,'RAW-TEvPEv'!W141,'RAW-TEvPEv'!AE141,'RAW-TEvPEv'!AM141,'RAW-TEvPEv'!AU141))</f>
        <v/>
      </c>
      <c r="H141" s="63" t="str">
        <f aca="false">IF('RAW-TEvPEv'!H141="","",AVERAGE('RAW-TEvPEv'!H141,'RAW-TEvPEv'!P141,'RAW-TEvPEv'!X141,'RAW-TEvPEv'!AF141,'RAW-TEvPEv'!AN141,'RAW-TEvPEv'!AV141))</f>
        <v/>
      </c>
      <c r="I141" s="63" t="str">
        <f aca="false">IF('RAW-TEvPEv'!I141="","",AVERAGE('RAW-TEvPEv'!I141,'RAW-TEvPEv'!Q141,'RAW-TEvPEv'!Y141,'RAW-TEvPEv'!AG141,'RAW-TEvPEv'!AO141,'RAW-TEvPEv'!AW141))</f>
        <v/>
      </c>
      <c r="J141" s="63" t="str">
        <f aca="false">IF('RAW-TEvPEv'!J141="","",AVERAGE('RAW-TEvPEv'!J141,'RAW-TEvPEv'!R141,'RAW-TEvPEv'!Z141,'RAW-TEvPEv'!AH141,'RAW-TEvPEv'!AP141,'RAW-TEvPEv'!AX141))</f>
        <v/>
      </c>
      <c r="K141" s="65"/>
    </row>
    <row r="142" customFormat="false" ht="15" hidden="false" customHeight="false" outlineLevel="0" collapsed="false">
      <c r="A142" s="63" t="n">
        <v>139</v>
      </c>
      <c r="B142" s="63" t="str">
        <f aca="false">IF(PLAYER!B142="","",PLAYER!B142)</f>
        <v/>
      </c>
      <c r="C142" s="63" t="str">
        <f aca="false">IF('RAW-TEvPEv'!C142="","",AVERAGE('RAW-TEvPEv'!C142,'RAW-TEvPEv'!K142,'RAW-TEvPEv'!S142,'RAW-TEvPEv'!AA142,'RAW-TEvPEv'!AI142,'RAW-TEvPEv'!AQ142))</f>
        <v/>
      </c>
      <c r="D142" s="63" t="str">
        <f aca="false">IF('RAW-TEvPEv'!D142="","",AVERAGE('RAW-TEvPEv'!D142,'RAW-TEvPEv'!L142,'RAW-TEvPEv'!T142,'RAW-TEvPEv'!AB142,'RAW-TEvPEv'!AJ142,'RAW-TEvPEv'!AR142))</f>
        <v/>
      </c>
      <c r="E142" s="63" t="str">
        <f aca="false">IF('RAW-TEvPEv'!E142="","",AVERAGE('RAW-TEvPEv'!E142,'RAW-TEvPEv'!M142,'RAW-TEvPEv'!U142,'RAW-TEvPEv'!AC142,'RAW-TEvPEv'!AK142,'RAW-TEvPEv'!AS142))</f>
        <v/>
      </c>
      <c r="F142" s="63" t="str">
        <f aca="false">IF('RAW-TEvPEv'!F142="","",AVERAGE('RAW-TEvPEv'!F142,'RAW-TEvPEv'!N142,'RAW-TEvPEv'!V142,'RAW-TEvPEv'!AD142,'RAW-TEvPEv'!AL142,'RAW-TEvPEv'!AT142))</f>
        <v/>
      </c>
      <c r="G142" s="63" t="str">
        <f aca="false">IF('RAW-TEvPEv'!G142="","",AVERAGE('RAW-TEvPEv'!G142,'RAW-TEvPEv'!O142,'RAW-TEvPEv'!W142,'RAW-TEvPEv'!AE142,'RAW-TEvPEv'!AM142,'RAW-TEvPEv'!AU142))</f>
        <v/>
      </c>
      <c r="H142" s="63" t="str">
        <f aca="false">IF('RAW-TEvPEv'!H142="","",AVERAGE('RAW-TEvPEv'!H142,'RAW-TEvPEv'!P142,'RAW-TEvPEv'!X142,'RAW-TEvPEv'!AF142,'RAW-TEvPEv'!AN142,'RAW-TEvPEv'!AV142))</f>
        <v/>
      </c>
      <c r="I142" s="63" t="str">
        <f aca="false">IF('RAW-TEvPEv'!I142="","",AVERAGE('RAW-TEvPEv'!I142,'RAW-TEvPEv'!Q142,'RAW-TEvPEv'!Y142,'RAW-TEvPEv'!AG142,'RAW-TEvPEv'!AO142,'RAW-TEvPEv'!AW142))</f>
        <v/>
      </c>
      <c r="J142" s="63" t="str">
        <f aca="false">IF('RAW-TEvPEv'!J142="","",AVERAGE('RAW-TEvPEv'!J142,'RAW-TEvPEv'!R142,'RAW-TEvPEv'!Z142,'RAW-TEvPEv'!AH142,'RAW-TEvPEv'!AP142,'RAW-TEvPEv'!AX142))</f>
        <v/>
      </c>
      <c r="K142" s="65"/>
    </row>
    <row r="143" customFormat="false" ht="15" hidden="false" customHeight="false" outlineLevel="0" collapsed="false">
      <c r="A143" s="63" t="n">
        <v>140</v>
      </c>
      <c r="B143" s="63" t="str">
        <f aca="false">IF(PLAYER!B143="","",PLAYER!B143)</f>
        <v/>
      </c>
      <c r="C143" s="63" t="str">
        <f aca="false">IF('RAW-TEvPEv'!C143="","",AVERAGE('RAW-TEvPEv'!C143,'RAW-TEvPEv'!K143,'RAW-TEvPEv'!S143,'RAW-TEvPEv'!AA143,'RAW-TEvPEv'!AI143,'RAW-TEvPEv'!AQ143))</f>
        <v/>
      </c>
      <c r="D143" s="63" t="str">
        <f aca="false">IF('RAW-TEvPEv'!D143="","",AVERAGE('RAW-TEvPEv'!D143,'RAW-TEvPEv'!L143,'RAW-TEvPEv'!T143,'RAW-TEvPEv'!AB143,'RAW-TEvPEv'!AJ143,'RAW-TEvPEv'!AR143))</f>
        <v/>
      </c>
      <c r="E143" s="63" t="str">
        <f aca="false">IF('RAW-TEvPEv'!E143="","",AVERAGE('RAW-TEvPEv'!E143,'RAW-TEvPEv'!M143,'RAW-TEvPEv'!U143,'RAW-TEvPEv'!AC143,'RAW-TEvPEv'!AK143,'RAW-TEvPEv'!AS143))</f>
        <v/>
      </c>
      <c r="F143" s="63" t="str">
        <f aca="false">IF('RAW-TEvPEv'!F143="","",AVERAGE('RAW-TEvPEv'!F143,'RAW-TEvPEv'!N143,'RAW-TEvPEv'!V143,'RAW-TEvPEv'!AD143,'RAW-TEvPEv'!AL143,'RAW-TEvPEv'!AT143))</f>
        <v/>
      </c>
      <c r="G143" s="63" t="str">
        <f aca="false">IF('RAW-TEvPEv'!G143="","",AVERAGE('RAW-TEvPEv'!G143,'RAW-TEvPEv'!O143,'RAW-TEvPEv'!W143,'RAW-TEvPEv'!AE143,'RAW-TEvPEv'!AM143,'RAW-TEvPEv'!AU143))</f>
        <v/>
      </c>
      <c r="H143" s="63" t="str">
        <f aca="false">IF('RAW-TEvPEv'!H143="","",AVERAGE('RAW-TEvPEv'!H143,'RAW-TEvPEv'!P143,'RAW-TEvPEv'!X143,'RAW-TEvPEv'!AF143,'RAW-TEvPEv'!AN143,'RAW-TEvPEv'!AV143))</f>
        <v/>
      </c>
      <c r="I143" s="63" t="str">
        <f aca="false">IF('RAW-TEvPEv'!I143="","",AVERAGE('RAW-TEvPEv'!I143,'RAW-TEvPEv'!Q143,'RAW-TEvPEv'!Y143,'RAW-TEvPEv'!AG143,'RAW-TEvPEv'!AO143,'RAW-TEvPEv'!AW143))</f>
        <v/>
      </c>
      <c r="J143" s="63" t="str">
        <f aca="false">IF('RAW-TEvPEv'!J143="","",AVERAGE('RAW-TEvPEv'!J143,'RAW-TEvPEv'!R143,'RAW-TEvPEv'!Z143,'RAW-TEvPEv'!AH143,'RAW-TEvPEv'!AP143,'RAW-TEvPEv'!AX143))</f>
        <v/>
      </c>
      <c r="K143" s="65"/>
    </row>
    <row r="144" customFormat="false" ht="15" hidden="false" customHeight="false" outlineLevel="0" collapsed="false">
      <c r="A144" s="63" t="n">
        <v>141</v>
      </c>
      <c r="B144" s="63" t="str">
        <f aca="false">IF(PLAYER!B144="","",PLAYER!B144)</f>
        <v/>
      </c>
      <c r="C144" s="63" t="str">
        <f aca="false">IF('RAW-TEvPEv'!C144="","",AVERAGE('RAW-TEvPEv'!C144,'RAW-TEvPEv'!K144,'RAW-TEvPEv'!S144,'RAW-TEvPEv'!AA144,'RAW-TEvPEv'!AI144,'RAW-TEvPEv'!AQ144))</f>
        <v/>
      </c>
      <c r="D144" s="63" t="str">
        <f aca="false">IF('RAW-TEvPEv'!D144="","",AVERAGE('RAW-TEvPEv'!D144,'RAW-TEvPEv'!L144,'RAW-TEvPEv'!T144,'RAW-TEvPEv'!AB144,'RAW-TEvPEv'!AJ144,'RAW-TEvPEv'!AR144))</f>
        <v/>
      </c>
      <c r="E144" s="63" t="str">
        <f aca="false">IF('RAW-TEvPEv'!E144="","",AVERAGE('RAW-TEvPEv'!E144,'RAW-TEvPEv'!M144,'RAW-TEvPEv'!U144,'RAW-TEvPEv'!AC144,'RAW-TEvPEv'!AK144,'RAW-TEvPEv'!AS144))</f>
        <v/>
      </c>
      <c r="F144" s="63" t="str">
        <f aca="false">IF('RAW-TEvPEv'!F144="","",AVERAGE('RAW-TEvPEv'!F144,'RAW-TEvPEv'!N144,'RAW-TEvPEv'!V144,'RAW-TEvPEv'!AD144,'RAW-TEvPEv'!AL144,'RAW-TEvPEv'!AT144))</f>
        <v/>
      </c>
      <c r="G144" s="63" t="str">
        <f aca="false">IF('RAW-TEvPEv'!G144="","",AVERAGE('RAW-TEvPEv'!G144,'RAW-TEvPEv'!O144,'RAW-TEvPEv'!W144,'RAW-TEvPEv'!AE144,'RAW-TEvPEv'!AM144,'RAW-TEvPEv'!AU144))</f>
        <v/>
      </c>
      <c r="H144" s="63" t="str">
        <f aca="false">IF('RAW-TEvPEv'!H144="","",AVERAGE('RAW-TEvPEv'!H144,'RAW-TEvPEv'!P144,'RAW-TEvPEv'!X144,'RAW-TEvPEv'!AF144,'RAW-TEvPEv'!AN144,'RAW-TEvPEv'!AV144))</f>
        <v/>
      </c>
      <c r="I144" s="63" t="str">
        <f aca="false">IF('RAW-TEvPEv'!I144="","",AVERAGE('RAW-TEvPEv'!I144,'RAW-TEvPEv'!Q144,'RAW-TEvPEv'!Y144,'RAW-TEvPEv'!AG144,'RAW-TEvPEv'!AO144,'RAW-TEvPEv'!AW144))</f>
        <v/>
      </c>
      <c r="J144" s="63" t="str">
        <f aca="false">IF('RAW-TEvPEv'!J144="","",AVERAGE('RAW-TEvPEv'!J144,'RAW-TEvPEv'!R144,'RAW-TEvPEv'!Z144,'RAW-TEvPEv'!AH144,'RAW-TEvPEv'!AP144,'RAW-TEvPEv'!AX144))</f>
        <v/>
      </c>
      <c r="K144" s="65"/>
    </row>
    <row r="145" customFormat="false" ht="15" hidden="false" customHeight="false" outlineLevel="0" collapsed="false">
      <c r="A145" s="63" t="n">
        <v>142</v>
      </c>
      <c r="B145" s="63" t="str">
        <f aca="false">IF(PLAYER!B145="","",PLAYER!B145)</f>
        <v/>
      </c>
      <c r="C145" s="63" t="str">
        <f aca="false">IF('RAW-TEvPEv'!C145="","",AVERAGE('RAW-TEvPEv'!C145,'RAW-TEvPEv'!K145,'RAW-TEvPEv'!S145,'RAW-TEvPEv'!AA145,'RAW-TEvPEv'!AI145,'RAW-TEvPEv'!AQ145))</f>
        <v/>
      </c>
      <c r="D145" s="63" t="str">
        <f aca="false">IF('RAW-TEvPEv'!D145="","",AVERAGE('RAW-TEvPEv'!D145,'RAW-TEvPEv'!L145,'RAW-TEvPEv'!T145,'RAW-TEvPEv'!AB145,'RAW-TEvPEv'!AJ145,'RAW-TEvPEv'!AR145))</f>
        <v/>
      </c>
      <c r="E145" s="63" t="str">
        <f aca="false">IF('RAW-TEvPEv'!E145="","",AVERAGE('RAW-TEvPEv'!E145,'RAW-TEvPEv'!M145,'RAW-TEvPEv'!U145,'RAW-TEvPEv'!AC145,'RAW-TEvPEv'!AK145,'RAW-TEvPEv'!AS145))</f>
        <v/>
      </c>
      <c r="F145" s="63" t="str">
        <f aca="false">IF('RAW-TEvPEv'!F145="","",AVERAGE('RAW-TEvPEv'!F145,'RAW-TEvPEv'!N145,'RAW-TEvPEv'!V145,'RAW-TEvPEv'!AD145,'RAW-TEvPEv'!AL145,'RAW-TEvPEv'!AT145))</f>
        <v/>
      </c>
      <c r="G145" s="63" t="str">
        <f aca="false">IF('RAW-TEvPEv'!G145="","",AVERAGE('RAW-TEvPEv'!G145,'RAW-TEvPEv'!O145,'RAW-TEvPEv'!W145,'RAW-TEvPEv'!AE145,'RAW-TEvPEv'!AM145,'RAW-TEvPEv'!AU145))</f>
        <v/>
      </c>
      <c r="H145" s="63" t="str">
        <f aca="false">IF('RAW-TEvPEv'!H145="","",AVERAGE('RAW-TEvPEv'!H145,'RAW-TEvPEv'!P145,'RAW-TEvPEv'!X145,'RAW-TEvPEv'!AF145,'RAW-TEvPEv'!AN145,'RAW-TEvPEv'!AV145))</f>
        <v/>
      </c>
      <c r="I145" s="63" t="str">
        <f aca="false">IF('RAW-TEvPEv'!I145="","",AVERAGE('RAW-TEvPEv'!I145,'RAW-TEvPEv'!Q145,'RAW-TEvPEv'!Y145,'RAW-TEvPEv'!AG145,'RAW-TEvPEv'!AO145,'RAW-TEvPEv'!AW145))</f>
        <v/>
      </c>
      <c r="J145" s="63" t="str">
        <f aca="false">IF('RAW-TEvPEv'!J145="","",AVERAGE('RAW-TEvPEv'!J145,'RAW-TEvPEv'!R145,'RAW-TEvPEv'!Z145,'RAW-TEvPEv'!AH145,'RAW-TEvPEv'!AP145,'RAW-TEvPEv'!AX145))</f>
        <v/>
      </c>
      <c r="K145" s="65"/>
    </row>
    <row r="146" customFormat="false" ht="15" hidden="false" customHeight="false" outlineLevel="0" collapsed="false">
      <c r="A146" s="63" t="n">
        <v>143</v>
      </c>
      <c r="B146" s="63" t="str">
        <f aca="false">IF(PLAYER!B146="","",PLAYER!B146)</f>
        <v/>
      </c>
      <c r="C146" s="63" t="str">
        <f aca="false">IF('RAW-TEvPEv'!C146="","",AVERAGE('RAW-TEvPEv'!C146,'RAW-TEvPEv'!K146,'RAW-TEvPEv'!S146,'RAW-TEvPEv'!AA146,'RAW-TEvPEv'!AI146,'RAW-TEvPEv'!AQ146))</f>
        <v/>
      </c>
      <c r="D146" s="63" t="str">
        <f aca="false">IF('RAW-TEvPEv'!D146="","",AVERAGE('RAW-TEvPEv'!D146,'RAW-TEvPEv'!L146,'RAW-TEvPEv'!T146,'RAW-TEvPEv'!AB146,'RAW-TEvPEv'!AJ146,'RAW-TEvPEv'!AR146))</f>
        <v/>
      </c>
      <c r="E146" s="63" t="str">
        <f aca="false">IF('RAW-TEvPEv'!E146="","",AVERAGE('RAW-TEvPEv'!E146,'RAW-TEvPEv'!M146,'RAW-TEvPEv'!U146,'RAW-TEvPEv'!AC146,'RAW-TEvPEv'!AK146,'RAW-TEvPEv'!AS146))</f>
        <v/>
      </c>
      <c r="F146" s="63" t="str">
        <f aca="false">IF('RAW-TEvPEv'!F146="","",AVERAGE('RAW-TEvPEv'!F146,'RAW-TEvPEv'!N146,'RAW-TEvPEv'!V146,'RAW-TEvPEv'!AD146,'RAW-TEvPEv'!AL146,'RAW-TEvPEv'!AT146))</f>
        <v/>
      </c>
      <c r="G146" s="63" t="str">
        <f aca="false">IF('RAW-TEvPEv'!G146="","",AVERAGE('RAW-TEvPEv'!G146,'RAW-TEvPEv'!O146,'RAW-TEvPEv'!W146,'RAW-TEvPEv'!AE146,'RAW-TEvPEv'!AM146,'RAW-TEvPEv'!AU146))</f>
        <v/>
      </c>
      <c r="H146" s="63" t="str">
        <f aca="false">IF('RAW-TEvPEv'!H146="","",AVERAGE('RAW-TEvPEv'!H146,'RAW-TEvPEv'!P146,'RAW-TEvPEv'!X146,'RAW-TEvPEv'!AF146,'RAW-TEvPEv'!AN146,'RAW-TEvPEv'!AV146))</f>
        <v/>
      </c>
      <c r="I146" s="63" t="str">
        <f aca="false">IF('RAW-TEvPEv'!I146="","",AVERAGE('RAW-TEvPEv'!I146,'RAW-TEvPEv'!Q146,'RAW-TEvPEv'!Y146,'RAW-TEvPEv'!AG146,'RAW-TEvPEv'!AO146,'RAW-TEvPEv'!AW146))</f>
        <v/>
      </c>
      <c r="J146" s="63" t="str">
        <f aca="false">IF('RAW-TEvPEv'!J146="","",AVERAGE('RAW-TEvPEv'!J146,'RAW-TEvPEv'!R146,'RAW-TEvPEv'!Z146,'RAW-TEvPEv'!AH146,'RAW-TEvPEv'!AP146,'RAW-TEvPEv'!AX146))</f>
        <v/>
      </c>
      <c r="K146" s="65"/>
    </row>
    <row r="147" customFormat="false" ht="15" hidden="false" customHeight="false" outlineLevel="0" collapsed="false">
      <c r="A147" s="63" t="n">
        <v>144</v>
      </c>
      <c r="B147" s="63" t="str">
        <f aca="false">IF(PLAYER!B147="","",PLAYER!B147)</f>
        <v/>
      </c>
      <c r="C147" s="63" t="str">
        <f aca="false">IF('RAW-TEvPEv'!C147="","",AVERAGE('RAW-TEvPEv'!C147,'RAW-TEvPEv'!K147,'RAW-TEvPEv'!S147,'RAW-TEvPEv'!AA147,'RAW-TEvPEv'!AI147,'RAW-TEvPEv'!AQ147))</f>
        <v/>
      </c>
      <c r="D147" s="63" t="str">
        <f aca="false">IF('RAW-TEvPEv'!D147="","",AVERAGE('RAW-TEvPEv'!D147,'RAW-TEvPEv'!L147,'RAW-TEvPEv'!T147,'RAW-TEvPEv'!AB147,'RAW-TEvPEv'!AJ147,'RAW-TEvPEv'!AR147))</f>
        <v/>
      </c>
      <c r="E147" s="63" t="str">
        <f aca="false">IF('RAW-TEvPEv'!E147="","",AVERAGE('RAW-TEvPEv'!E147,'RAW-TEvPEv'!M147,'RAW-TEvPEv'!U147,'RAW-TEvPEv'!AC147,'RAW-TEvPEv'!AK147,'RAW-TEvPEv'!AS147))</f>
        <v/>
      </c>
      <c r="F147" s="63" t="str">
        <f aca="false">IF('RAW-TEvPEv'!F147="","",AVERAGE('RAW-TEvPEv'!F147,'RAW-TEvPEv'!N147,'RAW-TEvPEv'!V147,'RAW-TEvPEv'!AD147,'RAW-TEvPEv'!AL147,'RAW-TEvPEv'!AT147))</f>
        <v/>
      </c>
      <c r="G147" s="63" t="str">
        <f aca="false">IF('RAW-TEvPEv'!G147="","",AVERAGE('RAW-TEvPEv'!G147,'RAW-TEvPEv'!O147,'RAW-TEvPEv'!W147,'RAW-TEvPEv'!AE147,'RAW-TEvPEv'!AM147,'RAW-TEvPEv'!AU147))</f>
        <v/>
      </c>
      <c r="H147" s="63" t="str">
        <f aca="false">IF('RAW-TEvPEv'!H147="","",AVERAGE('RAW-TEvPEv'!H147,'RAW-TEvPEv'!P147,'RAW-TEvPEv'!X147,'RAW-TEvPEv'!AF147,'RAW-TEvPEv'!AN147,'RAW-TEvPEv'!AV147))</f>
        <v/>
      </c>
      <c r="I147" s="63" t="str">
        <f aca="false">IF('RAW-TEvPEv'!I147="","",AVERAGE('RAW-TEvPEv'!I147,'RAW-TEvPEv'!Q147,'RAW-TEvPEv'!Y147,'RAW-TEvPEv'!AG147,'RAW-TEvPEv'!AO147,'RAW-TEvPEv'!AW147))</f>
        <v/>
      </c>
      <c r="J147" s="63" t="str">
        <f aca="false">IF('RAW-TEvPEv'!J147="","",AVERAGE('RAW-TEvPEv'!J147,'RAW-TEvPEv'!R147,'RAW-TEvPEv'!Z147,'RAW-TEvPEv'!AH147,'RAW-TEvPEv'!AP147,'RAW-TEvPEv'!AX147))</f>
        <v/>
      </c>
      <c r="K147" s="65"/>
    </row>
    <row r="148" customFormat="false" ht="15" hidden="false" customHeight="false" outlineLevel="0" collapsed="false">
      <c r="A148" s="63" t="n">
        <v>145</v>
      </c>
      <c r="B148" s="63" t="str">
        <f aca="false">IF(PLAYER!B148="","",PLAYER!B148)</f>
        <v/>
      </c>
      <c r="C148" s="63" t="str">
        <f aca="false">IF('RAW-TEvPEv'!C148="","",AVERAGE('RAW-TEvPEv'!C148,'RAW-TEvPEv'!K148,'RAW-TEvPEv'!S148,'RAW-TEvPEv'!AA148,'RAW-TEvPEv'!AI148,'RAW-TEvPEv'!AQ148))</f>
        <v/>
      </c>
      <c r="D148" s="63" t="str">
        <f aca="false">IF('RAW-TEvPEv'!D148="","",AVERAGE('RAW-TEvPEv'!D148,'RAW-TEvPEv'!L148,'RAW-TEvPEv'!T148,'RAW-TEvPEv'!AB148,'RAW-TEvPEv'!AJ148,'RAW-TEvPEv'!AR148))</f>
        <v/>
      </c>
      <c r="E148" s="63" t="str">
        <f aca="false">IF('RAW-TEvPEv'!E148="","",AVERAGE('RAW-TEvPEv'!E148,'RAW-TEvPEv'!M148,'RAW-TEvPEv'!U148,'RAW-TEvPEv'!AC148,'RAW-TEvPEv'!AK148,'RAW-TEvPEv'!AS148))</f>
        <v/>
      </c>
      <c r="F148" s="63" t="str">
        <f aca="false">IF('RAW-TEvPEv'!F148="","",AVERAGE('RAW-TEvPEv'!F148,'RAW-TEvPEv'!N148,'RAW-TEvPEv'!V148,'RAW-TEvPEv'!AD148,'RAW-TEvPEv'!AL148,'RAW-TEvPEv'!AT148))</f>
        <v/>
      </c>
      <c r="G148" s="63" t="str">
        <f aca="false">IF('RAW-TEvPEv'!G148="","",AVERAGE('RAW-TEvPEv'!G148,'RAW-TEvPEv'!O148,'RAW-TEvPEv'!W148,'RAW-TEvPEv'!AE148,'RAW-TEvPEv'!AM148,'RAW-TEvPEv'!AU148))</f>
        <v/>
      </c>
      <c r="H148" s="63" t="str">
        <f aca="false">IF('RAW-TEvPEv'!H148="","",AVERAGE('RAW-TEvPEv'!H148,'RAW-TEvPEv'!P148,'RAW-TEvPEv'!X148,'RAW-TEvPEv'!AF148,'RAW-TEvPEv'!AN148,'RAW-TEvPEv'!AV148))</f>
        <v/>
      </c>
      <c r="I148" s="63" t="str">
        <f aca="false">IF('RAW-TEvPEv'!I148="","",AVERAGE('RAW-TEvPEv'!I148,'RAW-TEvPEv'!Q148,'RAW-TEvPEv'!Y148,'RAW-TEvPEv'!AG148,'RAW-TEvPEv'!AO148,'RAW-TEvPEv'!AW148))</f>
        <v/>
      </c>
      <c r="J148" s="63" t="str">
        <f aca="false">IF('RAW-TEvPEv'!J148="","",AVERAGE('RAW-TEvPEv'!J148,'RAW-TEvPEv'!R148,'RAW-TEvPEv'!Z148,'RAW-TEvPEv'!AH148,'RAW-TEvPEv'!AP148,'RAW-TEvPEv'!AX148))</f>
        <v/>
      </c>
      <c r="K148" s="65"/>
    </row>
    <row r="149" customFormat="false" ht="15" hidden="false" customHeight="false" outlineLevel="0" collapsed="false">
      <c r="A149" s="63" t="n">
        <v>146</v>
      </c>
      <c r="B149" s="63" t="str">
        <f aca="false">IF(PLAYER!B149="","",PLAYER!B149)</f>
        <v/>
      </c>
      <c r="C149" s="63" t="str">
        <f aca="false">IF('RAW-TEvPEv'!C149="","",AVERAGE('RAW-TEvPEv'!C149,'RAW-TEvPEv'!K149,'RAW-TEvPEv'!S149,'RAW-TEvPEv'!AA149,'RAW-TEvPEv'!AI149,'RAW-TEvPEv'!AQ149))</f>
        <v/>
      </c>
      <c r="D149" s="63" t="str">
        <f aca="false">IF('RAW-TEvPEv'!D149="","",AVERAGE('RAW-TEvPEv'!D149,'RAW-TEvPEv'!L149,'RAW-TEvPEv'!T149,'RAW-TEvPEv'!AB149,'RAW-TEvPEv'!AJ149,'RAW-TEvPEv'!AR149))</f>
        <v/>
      </c>
      <c r="E149" s="63" t="str">
        <f aca="false">IF('RAW-TEvPEv'!E149="","",AVERAGE('RAW-TEvPEv'!E149,'RAW-TEvPEv'!M149,'RAW-TEvPEv'!U149,'RAW-TEvPEv'!AC149,'RAW-TEvPEv'!AK149,'RAW-TEvPEv'!AS149))</f>
        <v/>
      </c>
      <c r="F149" s="63" t="str">
        <f aca="false">IF('RAW-TEvPEv'!F149="","",AVERAGE('RAW-TEvPEv'!F149,'RAW-TEvPEv'!N149,'RAW-TEvPEv'!V149,'RAW-TEvPEv'!AD149,'RAW-TEvPEv'!AL149,'RAW-TEvPEv'!AT149))</f>
        <v/>
      </c>
      <c r="G149" s="63" t="str">
        <f aca="false">IF('RAW-TEvPEv'!G149="","",AVERAGE('RAW-TEvPEv'!G149,'RAW-TEvPEv'!O149,'RAW-TEvPEv'!W149,'RAW-TEvPEv'!AE149,'RAW-TEvPEv'!AM149,'RAW-TEvPEv'!AU149))</f>
        <v/>
      </c>
      <c r="H149" s="63" t="str">
        <f aca="false">IF('RAW-TEvPEv'!H149="","",AVERAGE('RAW-TEvPEv'!H149,'RAW-TEvPEv'!P149,'RAW-TEvPEv'!X149,'RAW-TEvPEv'!AF149,'RAW-TEvPEv'!AN149,'RAW-TEvPEv'!AV149))</f>
        <v/>
      </c>
      <c r="I149" s="63" t="str">
        <f aca="false">IF('RAW-TEvPEv'!I149="","",AVERAGE('RAW-TEvPEv'!I149,'RAW-TEvPEv'!Q149,'RAW-TEvPEv'!Y149,'RAW-TEvPEv'!AG149,'RAW-TEvPEv'!AO149,'RAW-TEvPEv'!AW149))</f>
        <v/>
      </c>
      <c r="J149" s="63" t="str">
        <f aca="false">IF('RAW-TEvPEv'!J149="","",AVERAGE('RAW-TEvPEv'!J149,'RAW-TEvPEv'!R149,'RAW-TEvPEv'!Z149,'RAW-TEvPEv'!AH149,'RAW-TEvPEv'!AP149,'RAW-TEvPEv'!AX149))</f>
        <v/>
      </c>
      <c r="K149" s="65"/>
    </row>
    <row r="150" customFormat="false" ht="15" hidden="false" customHeight="false" outlineLevel="0" collapsed="false">
      <c r="A150" s="63" t="n">
        <v>147</v>
      </c>
      <c r="B150" s="63" t="str">
        <f aca="false">IF(PLAYER!B150="","",PLAYER!B150)</f>
        <v/>
      </c>
      <c r="C150" s="63" t="str">
        <f aca="false">IF('RAW-TEvPEv'!C150="","",AVERAGE('RAW-TEvPEv'!C150,'RAW-TEvPEv'!K150,'RAW-TEvPEv'!S150,'RAW-TEvPEv'!AA150,'RAW-TEvPEv'!AI150,'RAW-TEvPEv'!AQ150))</f>
        <v/>
      </c>
      <c r="D150" s="63" t="str">
        <f aca="false">IF('RAW-TEvPEv'!D150="","",AVERAGE('RAW-TEvPEv'!D150,'RAW-TEvPEv'!L150,'RAW-TEvPEv'!T150,'RAW-TEvPEv'!AB150,'RAW-TEvPEv'!AJ150,'RAW-TEvPEv'!AR150))</f>
        <v/>
      </c>
      <c r="E150" s="63" t="str">
        <f aca="false">IF('RAW-TEvPEv'!E150="","",AVERAGE('RAW-TEvPEv'!E150,'RAW-TEvPEv'!M150,'RAW-TEvPEv'!U150,'RAW-TEvPEv'!AC150,'RAW-TEvPEv'!AK150,'RAW-TEvPEv'!AS150))</f>
        <v/>
      </c>
      <c r="F150" s="63" t="str">
        <f aca="false">IF('RAW-TEvPEv'!F150="","",AVERAGE('RAW-TEvPEv'!F150,'RAW-TEvPEv'!N150,'RAW-TEvPEv'!V150,'RAW-TEvPEv'!AD150,'RAW-TEvPEv'!AL150,'RAW-TEvPEv'!AT150))</f>
        <v/>
      </c>
      <c r="G150" s="63" t="str">
        <f aca="false">IF('RAW-TEvPEv'!G150="","",AVERAGE('RAW-TEvPEv'!G150,'RAW-TEvPEv'!O150,'RAW-TEvPEv'!W150,'RAW-TEvPEv'!AE150,'RAW-TEvPEv'!AM150,'RAW-TEvPEv'!AU150))</f>
        <v/>
      </c>
      <c r="H150" s="63" t="str">
        <f aca="false">IF('RAW-TEvPEv'!H150="","",AVERAGE('RAW-TEvPEv'!H150,'RAW-TEvPEv'!P150,'RAW-TEvPEv'!X150,'RAW-TEvPEv'!AF150,'RAW-TEvPEv'!AN150,'RAW-TEvPEv'!AV150))</f>
        <v/>
      </c>
      <c r="I150" s="63" t="str">
        <f aca="false">IF('RAW-TEvPEv'!I150="","",AVERAGE('RAW-TEvPEv'!I150,'RAW-TEvPEv'!Q150,'RAW-TEvPEv'!Y150,'RAW-TEvPEv'!AG150,'RAW-TEvPEv'!AO150,'RAW-TEvPEv'!AW150))</f>
        <v/>
      </c>
      <c r="J150" s="63" t="str">
        <f aca="false">IF('RAW-TEvPEv'!J150="","",AVERAGE('RAW-TEvPEv'!J150,'RAW-TEvPEv'!R150,'RAW-TEvPEv'!Z150,'RAW-TEvPEv'!AH150,'RAW-TEvPEv'!AP150,'RAW-TEvPEv'!AX150))</f>
        <v/>
      </c>
      <c r="K150" s="65"/>
    </row>
    <row r="151" customFormat="false" ht="15" hidden="false" customHeight="false" outlineLevel="0" collapsed="false">
      <c r="A151" s="63" t="n">
        <v>148</v>
      </c>
      <c r="B151" s="63" t="str">
        <f aca="false">IF(PLAYER!B151="","",PLAYER!B151)</f>
        <v/>
      </c>
      <c r="C151" s="63" t="str">
        <f aca="false">IF('RAW-TEvPEv'!C151="","",AVERAGE('RAW-TEvPEv'!C151,'RAW-TEvPEv'!K151,'RAW-TEvPEv'!S151,'RAW-TEvPEv'!AA151,'RAW-TEvPEv'!AI151,'RAW-TEvPEv'!AQ151))</f>
        <v/>
      </c>
      <c r="D151" s="63" t="str">
        <f aca="false">IF('RAW-TEvPEv'!D151="","",AVERAGE('RAW-TEvPEv'!D151,'RAW-TEvPEv'!L151,'RAW-TEvPEv'!T151,'RAW-TEvPEv'!AB151,'RAW-TEvPEv'!AJ151,'RAW-TEvPEv'!AR151))</f>
        <v/>
      </c>
      <c r="E151" s="63" t="str">
        <f aca="false">IF('RAW-TEvPEv'!E151="","",AVERAGE('RAW-TEvPEv'!E151,'RAW-TEvPEv'!M151,'RAW-TEvPEv'!U151,'RAW-TEvPEv'!AC151,'RAW-TEvPEv'!AK151,'RAW-TEvPEv'!AS151))</f>
        <v/>
      </c>
      <c r="F151" s="63" t="str">
        <f aca="false">IF('RAW-TEvPEv'!F151="","",AVERAGE('RAW-TEvPEv'!F151,'RAW-TEvPEv'!N151,'RAW-TEvPEv'!V151,'RAW-TEvPEv'!AD151,'RAW-TEvPEv'!AL151,'RAW-TEvPEv'!AT151))</f>
        <v/>
      </c>
      <c r="G151" s="63" t="str">
        <f aca="false">IF('RAW-TEvPEv'!G151="","",AVERAGE('RAW-TEvPEv'!G151,'RAW-TEvPEv'!O151,'RAW-TEvPEv'!W151,'RAW-TEvPEv'!AE151,'RAW-TEvPEv'!AM151,'RAW-TEvPEv'!AU151))</f>
        <v/>
      </c>
      <c r="H151" s="63" t="str">
        <f aca="false">IF('RAW-TEvPEv'!H151="","",AVERAGE('RAW-TEvPEv'!H151,'RAW-TEvPEv'!P151,'RAW-TEvPEv'!X151,'RAW-TEvPEv'!AF151,'RAW-TEvPEv'!AN151,'RAW-TEvPEv'!AV151))</f>
        <v/>
      </c>
      <c r="I151" s="63" t="str">
        <f aca="false">IF('RAW-TEvPEv'!I151="","",AVERAGE('RAW-TEvPEv'!I151,'RAW-TEvPEv'!Q151,'RAW-TEvPEv'!Y151,'RAW-TEvPEv'!AG151,'RAW-TEvPEv'!AO151,'RAW-TEvPEv'!AW151))</f>
        <v/>
      </c>
      <c r="J151" s="63" t="str">
        <f aca="false">IF('RAW-TEvPEv'!J151="","",AVERAGE('RAW-TEvPEv'!J151,'RAW-TEvPEv'!R151,'RAW-TEvPEv'!Z151,'RAW-TEvPEv'!AH151,'RAW-TEvPEv'!AP151,'RAW-TEvPEv'!AX151))</f>
        <v/>
      </c>
      <c r="K151" s="65"/>
    </row>
    <row r="152" customFormat="false" ht="15" hidden="false" customHeight="false" outlineLevel="0" collapsed="false">
      <c r="A152" s="63" t="n">
        <v>149</v>
      </c>
      <c r="B152" s="63" t="str">
        <f aca="false">IF(PLAYER!B152="","",PLAYER!B152)</f>
        <v/>
      </c>
      <c r="C152" s="63" t="str">
        <f aca="false">IF('RAW-TEvPEv'!C152="","",AVERAGE('RAW-TEvPEv'!C152,'RAW-TEvPEv'!K152,'RAW-TEvPEv'!S152,'RAW-TEvPEv'!AA152,'RAW-TEvPEv'!AI152,'RAW-TEvPEv'!AQ152))</f>
        <v/>
      </c>
      <c r="D152" s="63" t="str">
        <f aca="false">IF('RAW-TEvPEv'!D152="","",AVERAGE('RAW-TEvPEv'!D152,'RAW-TEvPEv'!L152,'RAW-TEvPEv'!T152,'RAW-TEvPEv'!AB152,'RAW-TEvPEv'!AJ152,'RAW-TEvPEv'!AR152))</f>
        <v/>
      </c>
      <c r="E152" s="63" t="str">
        <f aca="false">IF('RAW-TEvPEv'!E152="","",AVERAGE('RAW-TEvPEv'!E152,'RAW-TEvPEv'!M152,'RAW-TEvPEv'!U152,'RAW-TEvPEv'!AC152,'RAW-TEvPEv'!AK152,'RAW-TEvPEv'!AS152))</f>
        <v/>
      </c>
      <c r="F152" s="63" t="str">
        <f aca="false">IF('RAW-TEvPEv'!F152="","",AVERAGE('RAW-TEvPEv'!F152,'RAW-TEvPEv'!N152,'RAW-TEvPEv'!V152,'RAW-TEvPEv'!AD152,'RAW-TEvPEv'!AL152,'RAW-TEvPEv'!AT152))</f>
        <v/>
      </c>
      <c r="G152" s="63" t="str">
        <f aca="false">IF('RAW-TEvPEv'!G152="","",AVERAGE('RAW-TEvPEv'!G152,'RAW-TEvPEv'!O152,'RAW-TEvPEv'!W152,'RAW-TEvPEv'!AE152,'RAW-TEvPEv'!AM152,'RAW-TEvPEv'!AU152))</f>
        <v/>
      </c>
      <c r="H152" s="63" t="str">
        <f aca="false">IF('RAW-TEvPEv'!H152="","",AVERAGE('RAW-TEvPEv'!H152,'RAW-TEvPEv'!P152,'RAW-TEvPEv'!X152,'RAW-TEvPEv'!AF152,'RAW-TEvPEv'!AN152,'RAW-TEvPEv'!AV152))</f>
        <v/>
      </c>
      <c r="I152" s="63" t="str">
        <f aca="false">IF('RAW-TEvPEv'!I152="","",AVERAGE('RAW-TEvPEv'!I152,'RAW-TEvPEv'!Q152,'RAW-TEvPEv'!Y152,'RAW-TEvPEv'!AG152,'RAW-TEvPEv'!AO152,'RAW-TEvPEv'!AW152))</f>
        <v/>
      </c>
      <c r="J152" s="63" t="str">
        <f aca="false">IF('RAW-TEvPEv'!J152="","",AVERAGE('RAW-TEvPEv'!J152,'RAW-TEvPEv'!R152,'RAW-TEvPEv'!Z152,'RAW-TEvPEv'!AH152,'RAW-TEvPEv'!AP152,'RAW-TEvPEv'!AX152))</f>
        <v/>
      </c>
      <c r="K152" s="65"/>
    </row>
    <row r="153" customFormat="false" ht="15" hidden="false" customHeight="false" outlineLevel="0" collapsed="false">
      <c r="A153" s="63" t="n">
        <v>150</v>
      </c>
      <c r="B153" s="63" t="str">
        <f aca="false">IF(PLAYER!B153="","",PLAYER!B153)</f>
        <v/>
      </c>
      <c r="C153" s="63" t="str">
        <f aca="false">IF('RAW-TEvPEv'!C153="","",AVERAGE('RAW-TEvPEv'!C153,'RAW-TEvPEv'!K153,'RAW-TEvPEv'!S153,'RAW-TEvPEv'!AA153,'RAW-TEvPEv'!AI153,'RAW-TEvPEv'!AQ153))</f>
        <v/>
      </c>
      <c r="D153" s="63" t="str">
        <f aca="false">IF('RAW-TEvPEv'!D153="","",AVERAGE('RAW-TEvPEv'!D153,'RAW-TEvPEv'!L153,'RAW-TEvPEv'!T153,'RAW-TEvPEv'!AB153,'RAW-TEvPEv'!AJ153,'RAW-TEvPEv'!AR153))</f>
        <v/>
      </c>
      <c r="E153" s="63" t="str">
        <f aca="false">IF('RAW-TEvPEv'!E153="","",AVERAGE('RAW-TEvPEv'!E153,'RAW-TEvPEv'!M153,'RAW-TEvPEv'!U153,'RAW-TEvPEv'!AC153,'RAW-TEvPEv'!AK153,'RAW-TEvPEv'!AS153))</f>
        <v/>
      </c>
      <c r="F153" s="63" t="str">
        <f aca="false">IF('RAW-TEvPEv'!F153="","",AVERAGE('RAW-TEvPEv'!F153,'RAW-TEvPEv'!N153,'RAW-TEvPEv'!V153,'RAW-TEvPEv'!AD153,'RAW-TEvPEv'!AL153,'RAW-TEvPEv'!AT153))</f>
        <v/>
      </c>
      <c r="G153" s="63" t="str">
        <f aca="false">IF('RAW-TEvPEv'!G153="","",AVERAGE('RAW-TEvPEv'!G153,'RAW-TEvPEv'!O153,'RAW-TEvPEv'!W153,'RAW-TEvPEv'!AE153,'RAW-TEvPEv'!AM153,'RAW-TEvPEv'!AU153))</f>
        <v/>
      </c>
      <c r="H153" s="63" t="str">
        <f aca="false">IF('RAW-TEvPEv'!H153="","",AVERAGE('RAW-TEvPEv'!H153,'RAW-TEvPEv'!P153,'RAW-TEvPEv'!X153,'RAW-TEvPEv'!AF153,'RAW-TEvPEv'!AN153,'RAW-TEvPEv'!AV153))</f>
        <v/>
      </c>
      <c r="I153" s="63" t="str">
        <f aca="false">IF('RAW-TEvPEv'!I153="","",AVERAGE('RAW-TEvPEv'!I153,'RAW-TEvPEv'!Q153,'RAW-TEvPEv'!Y153,'RAW-TEvPEv'!AG153,'RAW-TEvPEv'!AO153,'RAW-TEvPEv'!AW153))</f>
        <v/>
      </c>
      <c r="J153" s="63" t="str">
        <f aca="false">IF('RAW-TEvPEv'!J153="","",AVERAGE('RAW-TEvPEv'!J153,'RAW-TEvPEv'!R153,'RAW-TEvPEv'!Z153,'RAW-TEvPEv'!AH153,'RAW-TEvPEv'!AP153,'RAW-TEvPEv'!AX153))</f>
        <v/>
      </c>
      <c r="K153" s="65"/>
    </row>
    <row r="154" customFormat="false" ht="15" hidden="false" customHeight="false" outlineLevel="0" collapsed="false">
      <c r="A154" s="63" t="n">
        <v>151</v>
      </c>
      <c r="B154" s="63" t="str">
        <f aca="false">IF(PLAYER!B154="","",PLAYER!B154)</f>
        <v/>
      </c>
      <c r="C154" s="63" t="str">
        <f aca="false">IF('RAW-TEvPEv'!C154="","",AVERAGE('RAW-TEvPEv'!C154,'RAW-TEvPEv'!K154,'RAW-TEvPEv'!S154,'RAW-TEvPEv'!AA154,'RAW-TEvPEv'!AI154,'RAW-TEvPEv'!AQ154))</f>
        <v/>
      </c>
      <c r="D154" s="63" t="str">
        <f aca="false">IF('RAW-TEvPEv'!D154="","",AVERAGE('RAW-TEvPEv'!D154,'RAW-TEvPEv'!L154,'RAW-TEvPEv'!T154,'RAW-TEvPEv'!AB154,'RAW-TEvPEv'!AJ154,'RAW-TEvPEv'!AR154))</f>
        <v/>
      </c>
      <c r="E154" s="63" t="str">
        <f aca="false">IF('RAW-TEvPEv'!E154="","",AVERAGE('RAW-TEvPEv'!E154,'RAW-TEvPEv'!M154,'RAW-TEvPEv'!U154,'RAW-TEvPEv'!AC154,'RAW-TEvPEv'!AK154,'RAW-TEvPEv'!AS154))</f>
        <v/>
      </c>
      <c r="F154" s="63" t="str">
        <f aca="false">IF('RAW-TEvPEv'!F154="","",AVERAGE('RAW-TEvPEv'!F154,'RAW-TEvPEv'!N154,'RAW-TEvPEv'!V154,'RAW-TEvPEv'!AD154,'RAW-TEvPEv'!AL154,'RAW-TEvPEv'!AT154))</f>
        <v/>
      </c>
      <c r="G154" s="63" t="str">
        <f aca="false">IF('RAW-TEvPEv'!G154="","",AVERAGE('RAW-TEvPEv'!G154,'RAW-TEvPEv'!O154,'RAW-TEvPEv'!W154,'RAW-TEvPEv'!AE154,'RAW-TEvPEv'!AM154,'RAW-TEvPEv'!AU154))</f>
        <v/>
      </c>
      <c r="H154" s="63" t="str">
        <f aca="false">IF('RAW-TEvPEv'!H154="","",AVERAGE('RAW-TEvPEv'!H154,'RAW-TEvPEv'!P154,'RAW-TEvPEv'!X154,'RAW-TEvPEv'!AF154,'RAW-TEvPEv'!AN154,'RAW-TEvPEv'!AV154))</f>
        <v/>
      </c>
      <c r="I154" s="63" t="str">
        <f aca="false">IF('RAW-TEvPEv'!I154="","",AVERAGE('RAW-TEvPEv'!I154,'RAW-TEvPEv'!Q154,'RAW-TEvPEv'!Y154,'RAW-TEvPEv'!AG154,'RAW-TEvPEv'!AO154,'RAW-TEvPEv'!AW154))</f>
        <v/>
      </c>
      <c r="J154" s="63" t="str">
        <f aca="false">IF('RAW-TEvPEv'!J154="","",AVERAGE('RAW-TEvPEv'!J154,'RAW-TEvPEv'!R154,'RAW-TEvPEv'!Z154,'RAW-TEvPEv'!AH154,'RAW-TEvPEv'!AP154,'RAW-TEvPEv'!AX154))</f>
        <v/>
      </c>
      <c r="K154" s="65"/>
    </row>
    <row r="155" customFormat="false" ht="15" hidden="false" customHeight="false" outlineLevel="0" collapsed="false">
      <c r="A155" s="63" t="n">
        <v>152</v>
      </c>
      <c r="B155" s="63" t="str">
        <f aca="false">IF(PLAYER!B155="","",PLAYER!B155)</f>
        <v/>
      </c>
      <c r="C155" s="63" t="str">
        <f aca="false">IF('RAW-TEvPEv'!C155="","",AVERAGE('RAW-TEvPEv'!C155,'RAW-TEvPEv'!K155,'RAW-TEvPEv'!S155,'RAW-TEvPEv'!AA155,'RAW-TEvPEv'!AI155,'RAW-TEvPEv'!AQ155))</f>
        <v/>
      </c>
      <c r="D155" s="63" t="str">
        <f aca="false">IF('RAW-TEvPEv'!D155="","",AVERAGE('RAW-TEvPEv'!D155,'RAW-TEvPEv'!L155,'RAW-TEvPEv'!T155,'RAW-TEvPEv'!AB155,'RAW-TEvPEv'!AJ155,'RAW-TEvPEv'!AR155))</f>
        <v/>
      </c>
      <c r="E155" s="63" t="str">
        <f aca="false">IF('RAW-TEvPEv'!E155="","",AVERAGE('RAW-TEvPEv'!E155,'RAW-TEvPEv'!M155,'RAW-TEvPEv'!U155,'RAW-TEvPEv'!AC155,'RAW-TEvPEv'!AK155,'RAW-TEvPEv'!AS155))</f>
        <v/>
      </c>
      <c r="F155" s="63" t="str">
        <f aca="false">IF('RAW-TEvPEv'!F155="","",AVERAGE('RAW-TEvPEv'!F155,'RAW-TEvPEv'!N155,'RAW-TEvPEv'!V155,'RAW-TEvPEv'!AD155,'RAW-TEvPEv'!AL155,'RAW-TEvPEv'!AT155))</f>
        <v/>
      </c>
      <c r="G155" s="63" t="str">
        <f aca="false">IF('RAW-TEvPEv'!G155="","",AVERAGE('RAW-TEvPEv'!G155,'RAW-TEvPEv'!O155,'RAW-TEvPEv'!W155,'RAW-TEvPEv'!AE155,'RAW-TEvPEv'!AM155,'RAW-TEvPEv'!AU155))</f>
        <v/>
      </c>
      <c r="H155" s="63" t="str">
        <f aca="false">IF('RAW-TEvPEv'!H155="","",AVERAGE('RAW-TEvPEv'!H155,'RAW-TEvPEv'!P155,'RAW-TEvPEv'!X155,'RAW-TEvPEv'!AF155,'RAW-TEvPEv'!AN155,'RAW-TEvPEv'!AV155))</f>
        <v/>
      </c>
      <c r="I155" s="63" t="str">
        <f aca="false">IF('RAW-TEvPEv'!I155="","",AVERAGE('RAW-TEvPEv'!I155,'RAW-TEvPEv'!Q155,'RAW-TEvPEv'!Y155,'RAW-TEvPEv'!AG155,'RAW-TEvPEv'!AO155,'RAW-TEvPEv'!AW155))</f>
        <v/>
      </c>
      <c r="J155" s="63" t="str">
        <f aca="false">IF('RAW-TEvPEv'!J155="","",AVERAGE('RAW-TEvPEv'!J155,'RAW-TEvPEv'!R155,'RAW-TEvPEv'!Z155,'RAW-TEvPEv'!AH155,'RAW-TEvPEv'!AP155,'RAW-TEvPEv'!AX155))</f>
        <v/>
      </c>
      <c r="K155" s="65"/>
    </row>
    <row r="156" customFormat="false" ht="15" hidden="false" customHeight="false" outlineLevel="0" collapsed="false">
      <c r="A156" s="63" t="n">
        <v>153</v>
      </c>
      <c r="B156" s="63" t="str">
        <f aca="false">IF(PLAYER!B156="","",PLAYER!B156)</f>
        <v/>
      </c>
      <c r="C156" s="63" t="str">
        <f aca="false">IF('RAW-TEvPEv'!C156="","",AVERAGE('RAW-TEvPEv'!C156,'RAW-TEvPEv'!K156,'RAW-TEvPEv'!S156,'RAW-TEvPEv'!AA156,'RAW-TEvPEv'!AI156,'RAW-TEvPEv'!AQ156))</f>
        <v/>
      </c>
      <c r="D156" s="63" t="str">
        <f aca="false">IF('RAW-TEvPEv'!D156="","",AVERAGE('RAW-TEvPEv'!D156,'RAW-TEvPEv'!L156,'RAW-TEvPEv'!T156,'RAW-TEvPEv'!AB156,'RAW-TEvPEv'!AJ156,'RAW-TEvPEv'!AR156))</f>
        <v/>
      </c>
      <c r="E156" s="63" t="str">
        <f aca="false">IF('RAW-TEvPEv'!E156="","",AVERAGE('RAW-TEvPEv'!E156,'RAW-TEvPEv'!M156,'RAW-TEvPEv'!U156,'RAW-TEvPEv'!AC156,'RAW-TEvPEv'!AK156,'RAW-TEvPEv'!AS156))</f>
        <v/>
      </c>
      <c r="F156" s="63" t="str">
        <f aca="false">IF('RAW-TEvPEv'!F156="","",AVERAGE('RAW-TEvPEv'!F156,'RAW-TEvPEv'!N156,'RAW-TEvPEv'!V156,'RAW-TEvPEv'!AD156,'RAW-TEvPEv'!AL156,'RAW-TEvPEv'!AT156))</f>
        <v/>
      </c>
      <c r="G156" s="63" t="str">
        <f aca="false">IF('RAW-TEvPEv'!G156="","",AVERAGE('RAW-TEvPEv'!G156,'RAW-TEvPEv'!O156,'RAW-TEvPEv'!W156,'RAW-TEvPEv'!AE156,'RAW-TEvPEv'!AM156,'RAW-TEvPEv'!AU156))</f>
        <v/>
      </c>
      <c r="H156" s="63" t="str">
        <f aca="false">IF('RAW-TEvPEv'!H156="","",AVERAGE('RAW-TEvPEv'!H156,'RAW-TEvPEv'!P156,'RAW-TEvPEv'!X156,'RAW-TEvPEv'!AF156,'RAW-TEvPEv'!AN156,'RAW-TEvPEv'!AV156))</f>
        <v/>
      </c>
      <c r="I156" s="63" t="str">
        <f aca="false">IF('RAW-TEvPEv'!I156="","",AVERAGE('RAW-TEvPEv'!I156,'RAW-TEvPEv'!Q156,'RAW-TEvPEv'!Y156,'RAW-TEvPEv'!AG156,'RAW-TEvPEv'!AO156,'RAW-TEvPEv'!AW156))</f>
        <v/>
      </c>
      <c r="J156" s="63" t="str">
        <f aca="false">IF('RAW-TEvPEv'!J156="","",AVERAGE('RAW-TEvPEv'!J156,'RAW-TEvPEv'!R156,'RAW-TEvPEv'!Z156,'RAW-TEvPEv'!AH156,'RAW-TEvPEv'!AP156,'RAW-TEvPEv'!AX156))</f>
        <v/>
      </c>
      <c r="K156" s="65"/>
    </row>
    <row r="157" customFormat="false" ht="15" hidden="false" customHeight="false" outlineLevel="0" collapsed="false">
      <c r="A157" s="63" t="n">
        <v>154</v>
      </c>
      <c r="B157" s="63" t="str">
        <f aca="false">IF(PLAYER!B157="","",PLAYER!B157)</f>
        <v/>
      </c>
      <c r="C157" s="63" t="str">
        <f aca="false">IF('RAW-TEvPEv'!C157="","",AVERAGE('RAW-TEvPEv'!C157,'RAW-TEvPEv'!K157,'RAW-TEvPEv'!S157,'RAW-TEvPEv'!AA157,'RAW-TEvPEv'!AI157,'RAW-TEvPEv'!AQ157))</f>
        <v/>
      </c>
      <c r="D157" s="63" t="str">
        <f aca="false">IF('RAW-TEvPEv'!D157="","",AVERAGE('RAW-TEvPEv'!D157,'RAW-TEvPEv'!L157,'RAW-TEvPEv'!T157,'RAW-TEvPEv'!AB157,'RAW-TEvPEv'!AJ157,'RAW-TEvPEv'!AR157))</f>
        <v/>
      </c>
      <c r="E157" s="63" t="str">
        <f aca="false">IF('RAW-TEvPEv'!E157="","",AVERAGE('RAW-TEvPEv'!E157,'RAW-TEvPEv'!M157,'RAW-TEvPEv'!U157,'RAW-TEvPEv'!AC157,'RAW-TEvPEv'!AK157,'RAW-TEvPEv'!AS157))</f>
        <v/>
      </c>
      <c r="F157" s="63" t="str">
        <f aca="false">IF('RAW-TEvPEv'!F157="","",AVERAGE('RAW-TEvPEv'!F157,'RAW-TEvPEv'!N157,'RAW-TEvPEv'!V157,'RAW-TEvPEv'!AD157,'RAW-TEvPEv'!AL157,'RAW-TEvPEv'!AT157))</f>
        <v/>
      </c>
      <c r="G157" s="63" t="str">
        <f aca="false">IF('RAW-TEvPEv'!G157="","",AVERAGE('RAW-TEvPEv'!G157,'RAW-TEvPEv'!O157,'RAW-TEvPEv'!W157,'RAW-TEvPEv'!AE157,'RAW-TEvPEv'!AM157,'RAW-TEvPEv'!AU157))</f>
        <v/>
      </c>
      <c r="H157" s="63" t="str">
        <f aca="false">IF('RAW-TEvPEv'!H157="","",AVERAGE('RAW-TEvPEv'!H157,'RAW-TEvPEv'!P157,'RAW-TEvPEv'!X157,'RAW-TEvPEv'!AF157,'RAW-TEvPEv'!AN157,'RAW-TEvPEv'!AV157))</f>
        <v/>
      </c>
      <c r="I157" s="63" t="str">
        <f aca="false">IF('RAW-TEvPEv'!I157="","",AVERAGE('RAW-TEvPEv'!I157,'RAW-TEvPEv'!Q157,'RAW-TEvPEv'!Y157,'RAW-TEvPEv'!AG157,'RAW-TEvPEv'!AO157,'RAW-TEvPEv'!AW157))</f>
        <v/>
      </c>
      <c r="J157" s="63" t="str">
        <f aca="false">IF('RAW-TEvPEv'!J157="","",AVERAGE('RAW-TEvPEv'!J157,'RAW-TEvPEv'!R157,'RAW-TEvPEv'!Z157,'RAW-TEvPEv'!AH157,'RAW-TEvPEv'!AP157,'RAW-TEvPEv'!AX157))</f>
        <v/>
      </c>
      <c r="K157" s="65"/>
    </row>
    <row r="158" customFormat="false" ht="15" hidden="false" customHeight="false" outlineLevel="0" collapsed="false">
      <c r="A158" s="63" t="n">
        <v>155</v>
      </c>
      <c r="B158" s="63" t="str">
        <f aca="false">IF(PLAYER!B158="","",PLAYER!B158)</f>
        <v/>
      </c>
      <c r="C158" s="63" t="str">
        <f aca="false">IF('RAW-TEvPEv'!C158="","",AVERAGE('RAW-TEvPEv'!C158,'RAW-TEvPEv'!K158,'RAW-TEvPEv'!S158,'RAW-TEvPEv'!AA158,'RAW-TEvPEv'!AI158,'RAW-TEvPEv'!AQ158))</f>
        <v/>
      </c>
      <c r="D158" s="63" t="str">
        <f aca="false">IF('RAW-TEvPEv'!D158="","",AVERAGE('RAW-TEvPEv'!D158,'RAW-TEvPEv'!L158,'RAW-TEvPEv'!T158,'RAW-TEvPEv'!AB158,'RAW-TEvPEv'!AJ158,'RAW-TEvPEv'!AR158))</f>
        <v/>
      </c>
      <c r="E158" s="63" t="str">
        <f aca="false">IF('RAW-TEvPEv'!E158="","",AVERAGE('RAW-TEvPEv'!E158,'RAW-TEvPEv'!M158,'RAW-TEvPEv'!U158,'RAW-TEvPEv'!AC158,'RAW-TEvPEv'!AK158,'RAW-TEvPEv'!AS158))</f>
        <v/>
      </c>
      <c r="F158" s="63" t="str">
        <f aca="false">IF('RAW-TEvPEv'!F158="","",AVERAGE('RAW-TEvPEv'!F158,'RAW-TEvPEv'!N158,'RAW-TEvPEv'!V158,'RAW-TEvPEv'!AD158,'RAW-TEvPEv'!AL158,'RAW-TEvPEv'!AT158))</f>
        <v/>
      </c>
      <c r="G158" s="63" t="str">
        <f aca="false">IF('RAW-TEvPEv'!G158="","",AVERAGE('RAW-TEvPEv'!G158,'RAW-TEvPEv'!O158,'RAW-TEvPEv'!W158,'RAW-TEvPEv'!AE158,'RAW-TEvPEv'!AM158,'RAW-TEvPEv'!AU158))</f>
        <v/>
      </c>
      <c r="H158" s="63" t="str">
        <f aca="false">IF('RAW-TEvPEv'!H158="","",AVERAGE('RAW-TEvPEv'!H158,'RAW-TEvPEv'!P158,'RAW-TEvPEv'!X158,'RAW-TEvPEv'!AF158,'RAW-TEvPEv'!AN158,'RAW-TEvPEv'!AV158))</f>
        <v/>
      </c>
      <c r="I158" s="63" t="str">
        <f aca="false">IF('RAW-TEvPEv'!I158="","",AVERAGE('RAW-TEvPEv'!I158,'RAW-TEvPEv'!Q158,'RAW-TEvPEv'!Y158,'RAW-TEvPEv'!AG158,'RAW-TEvPEv'!AO158,'RAW-TEvPEv'!AW158))</f>
        <v/>
      </c>
      <c r="J158" s="63" t="str">
        <f aca="false">IF('RAW-TEvPEv'!J158="","",AVERAGE('RAW-TEvPEv'!J158,'RAW-TEvPEv'!R158,'RAW-TEvPEv'!Z158,'RAW-TEvPEv'!AH158,'RAW-TEvPEv'!AP158,'RAW-TEvPEv'!AX158))</f>
        <v/>
      </c>
      <c r="K158" s="65"/>
    </row>
    <row r="159" customFormat="false" ht="15" hidden="false" customHeight="false" outlineLevel="0" collapsed="false">
      <c r="A159" s="63" t="n">
        <v>156</v>
      </c>
      <c r="B159" s="63" t="str">
        <f aca="false">IF(PLAYER!B159="","",PLAYER!B159)</f>
        <v/>
      </c>
      <c r="C159" s="63" t="str">
        <f aca="false">IF('RAW-TEvPEv'!C159="","",AVERAGE('RAW-TEvPEv'!C159,'RAW-TEvPEv'!K159,'RAW-TEvPEv'!S159,'RAW-TEvPEv'!AA159,'RAW-TEvPEv'!AI159,'RAW-TEvPEv'!AQ159))</f>
        <v/>
      </c>
      <c r="D159" s="63" t="str">
        <f aca="false">IF('RAW-TEvPEv'!D159="","",AVERAGE('RAW-TEvPEv'!D159,'RAW-TEvPEv'!L159,'RAW-TEvPEv'!T159,'RAW-TEvPEv'!AB159,'RAW-TEvPEv'!AJ159,'RAW-TEvPEv'!AR159))</f>
        <v/>
      </c>
      <c r="E159" s="63" t="str">
        <f aca="false">IF('RAW-TEvPEv'!E159="","",AVERAGE('RAW-TEvPEv'!E159,'RAW-TEvPEv'!M159,'RAW-TEvPEv'!U159,'RAW-TEvPEv'!AC159,'RAW-TEvPEv'!AK159,'RAW-TEvPEv'!AS159))</f>
        <v/>
      </c>
      <c r="F159" s="63" t="str">
        <f aca="false">IF('RAW-TEvPEv'!F159="","",AVERAGE('RAW-TEvPEv'!F159,'RAW-TEvPEv'!N159,'RAW-TEvPEv'!V159,'RAW-TEvPEv'!AD159,'RAW-TEvPEv'!AL159,'RAW-TEvPEv'!AT159))</f>
        <v/>
      </c>
      <c r="G159" s="63" t="str">
        <f aca="false">IF('RAW-TEvPEv'!G159="","",AVERAGE('RAW-TEvPEv'!G159,'RAW-TEvPEv'!O159,'RAW-TEvPEv'!W159,'RAW-TEvPEv'!AE159,'RAW-TEvPEv'!AM159,'RAW-TEvPEv'!AU159))</f>
        <v/>
      </c>
      <c r="H159" s="63" t="str">
        <f aca="false">IF('RAW-TEvPEv'!H159="","",AVERAGE('RAW-TEvPEv'!H159,'RAW-TEvPEv'!P159,'RAW-TEvPEv'!X159,'RAW-TEvPEv'!AF159,'RAW-TEvPEv'!AN159,'RAW-TEvPEv'!AV159))</f>
        <v/>
      </c>
      <c r="I159" s="63" t="str">
        <f aca="false">IF('RAW-TEvPEv'!I159="","",AVERAGE('RAW-TEvPEv'!I159,'RAW-TEvPEv'!Q159,'RAW-TEvPEv'!Y159,'RAW-TEvPEv'!AG159,'RAW-TEvPEv'!AO159,'RAW-TEvPEv'!AW159))</f>
        <v/>
      </c>
      <c r="J159" s="63" t="str">
        <f aca="false">IF('RAW-TEvPEv'!J159="","",AVERAGE('RAW-TEvPEv'!J159,'RAW-TEvPEv'!R159,'RAW-TEvPEv'!Z159,'RAW-TEvPEv'!AH159,'RAW-TEvPEv'!AP159,'RAW-TEvPEv'!AX159))</f>
        <v/>
      </c>
      <c r="K159" s="65"/>
    </row>
    <row r="160" customFormat="false" ht="15" hidden="false" customHeight="false" outlineLevel="0" collapsed="false">
      <c r="A160" s="63" t="n">
        <v>157</v>
      </c>
      <c r="B160" s="63" t="str">
        <f aca="false">IF(PLAYER!B160="","",PLAYER!B160)</f>
        <v/>
      </c>
      <c r="C160" s="63" t="str">
        <f aca="false">IF('RAW-TEvPEv'!C160="","",AVERAGE('RAW-TEvPEv'!C160,'RAW-TEvPEv'!K160,'RAW-TEvPEv'!S160,'RAW-TEvPEv'!AA160,'RAW-TEvPEv'!AI160,'RAW-TEvPEv'!AQ160))</f>
        <v/>
      </c>
      <c r="D160" s="63" t="str">
        <f aca="false">IF('RAW-TEvPEv'!D160="","",AVERAGE('RAW-TEvPEv'!D160,'RAW-TEvPEv'!L160,'RAW-TEvPEv'!T160,'RAW-TEvPEv'!AB160,'RAW-TEvPEv'!AJ160,'RAW-TEvPEv'!AR160))</f>
        <v/>
      </c>
      <c r="E160" s="63" t="str">
        <f aca="false">IF('RAW-TEvPEv'!E160="","",AVERAGE('RAW-TEvPEv'!E160,'RAW-TEvPEv'!M160,'RAW-TEvPEv'!U160,'RAW-TEvPEv'!AC160,'RAW-TEvPEv'!AK160,'RAW-TEvPEv'!AS160))</f>
        <v/>
      </c>
      <c r="F160" s="63" t="str">
        <f aca="false">IF('RAW-TEvPEv'!F160="","",AVERAGE('RAW-TEvPEv'!F160,'RAW-TEvPEv'!N160,'RAW-TEvPEv'!V160,'RAW-TEvPEv'!AD160,'RAW-TEvPEv'!AL160,'RAW-TEvPEv'!AT160))</f>
        <v/>
      </c>
      <c r="G160" s="63" t="str">
        <f aca="false">IF('RAW-TEvPEv'!G160="","",AVERAGE('RAW-TEvPEv'!G160,'RAW-TEvPEv'!O160,'RAW-TEvPEv'!W160,'RAW-TEvPEv'!AE160,'RAW-TEvPEv'!AM160,'RAW-TEvPEv'!AU160))</f>
        <v/>
      </c>
      <c r="H160" s="63" t="str">
        <f aca="false">IF('RAW-TEvPEv'!H160="","",AVERAGE('RAW-TEvPEv'!H160,'RAW-TEvPEv'!P160,'RAW-TEvPEv'!X160,'RAW-TEvPEv'!AF160,'RAW-TEvPEv'!AN160,'RAW-TEvPEv'!AV160))</f>
        <v/>
      </c>
      <c r="I160" s="63" t="str">
        <f aca="false">IF('RAW-TEvPEv'!I160="","",AVERAGE('RAW-TEvPEv'!I160,'RAW-TEvPEv'!Q160,'RAW-TEvPEv'!Y160,'RAW-TEvPEv'!AG160,'RAW-TEvPEv'!AO160,'RAW-TEvPEv'!AW160))</f>
        <v/>
      </c>
      <c r="J160" s="63" t="str">
        <f aca="false">IF('RAW-TEvPEv'!J160="","",AVERAGE('RAW-TEvPEv'!J160,'RAW-TEvPEv'!R160,'RAW-TEvPEv'!Z160,'RAW-TEvPEv'!AH160,'RAW-TEvPEv'!AP160,'RAW-TEvPEv'!AX160))</f>
        <v/>
      </c>
      <c r="K160" s="65"/>
    </row>
    <row r="161" customFormat="false" ht="15" hidden="false" customHeight="false" outlineLevel="0" collapsed="false">
      <c r="A161" s="63" t="n">
        <v>158</v>
      </c>
      <c r="B161" s="63" t="str">
        <f aca="false">IF(PLAYER!B161="","",PLAYER!B161)</f>
        <v/>
      </c>
      <c r="C161" s="63" t="str">
        <f aca="false">IF('RAW-TEvPEv'!C161="","",AVERAGE('RAW-TEvPEv'!C161,'RAW-TEvPEv'!K161,'RAW-TEvPEv'!S161,'RAW-TEvPEv'!AA161,'RAW-TEvPEv'!AI161,'RAW-TEvPEv'!AQ161))</f>
        <v/>
      </c>
      <c r="D161" s="63" t="str">
        <f aca="false">IF('RAW-TEvPEv'!D161="","",AVERAGE('RAW-TEvPEv'!D161,'RAW-TEvPEv'!L161,'RAW-TEvPEv'!T161,'RAW-TEvPEv'!AB161,'RAW-TEvPEv'!AJ161,'RAW-TEvPEv'!AR161))</f>
        <v/>
      </c>
      <c r="E161" s="63" t="str">
        <f aca="false">IF('RAW-TEvPEv'!E161="","",AVERAGE('RAW-TEvPEv'!E161,'RAW-TEvPEv'!M161,'RAW-TEvPEv'!U161,'RAW-TEvPEv'!AC161,'RAW-TEvPEv'!AK161,'RAW-TEvPEv'!AS161))</f>
        <v/>
      </c>
      <c r="F161" s="63" t="str">
        <f aca="false">IF('RAW-TEvPEv'!F161="","",AVERAGE('RAW-TEvPEv'!F161,'RAW-TEvPEv'!N161,'RAW-TEvPEv'!V161,'RAW-TEvPEv'!AD161,'RAW-TEvPEv'!AL161,'RAW-TEvPEv'!AT161))</f>
        <v/>
      </c>
      <c r="G161" s="63" t="str">
        <f aca="false">IF('RAW-TEvPEv'!G161="","",AVERAGE('RAW-TEvPEv'!G161,'RAW-TEvPEv'!O161,'RAW-TEvPEv'!W161,'RAW-TEvPEv'!AE161,'RAW-TEvPEv'!AM161,'RAW-TEvPEv'!AU161))</f>
        <v/>
      </c>
      <c r="H161" s="63" t="str">
        <f aca="false">IF('RAW-TEvPEv'!H161="","",AVERAGE('RAW-TEvPEv'!H161,'RAW-TEvPEv'!P161,'RAW-TEvPEv'!X161,'RAW-TEvPEv'!AF161,'RAW-TEvPEv'!AN161,'RAW-TEvPEv'!AV161))</f>
        <v/>
      </c>
      <c r="I161" s="63" t="str">
        <f aca="false">IF('RAW-TEvPEv'!I161="","",AVERAGE('RAW-TEvPEv'!I161,'RAW-TEvPEv'!Q161,'RAW-TEvPEv'!Y161,'RAW-TEvPEv'!AG161,'RAW-TEvPEv'!AO161,'RAW-TEvPEv'!AW161))</f>
        <v/>
      </c>
      <c r="J161" s="63" t="str">
        <f aca="false">IF('RAW-TEvPEv'!J161="","",AVERAGE('RAW-TEvPEv'!J161,'RAW-TEvPEv'!R161,'RAW-TEvPEv'!Z161,'RAW-TEvPEv'!AH161,'RAW-TEvPEv'!AP161,'RAW-TEvPEv'!AX161))</f>
        <v/>
      </c>
      <c r="K161" s="65"/>
    </row>
    <row r="162" customFormat="false" ht="15" hidden="false" customHeight="false" outlineLevel="0" collapsed="false">
      <c r="A162" s="63" t="n">
        <v>159</v>
      </c>
      <c r="B162" s="63" t="str">
        <f aca="false">IF(PLAYER!B162="","",PLAYER!B162)</f>
        <v/>
      </c>
      <c r="C162" s="63" t="str">
        <f aca="false">IF('RAW-TEvPEv'!C162="","",AVERAGE('RAW-TEvPEv'!C162,'RAW-TEvPEv'!K162,'RAW-TEvPEv'!S162,'RAW-TEvPEv'!AA162,'RAW-TEvPEv'!AI162,'RAW-TEvPEv'!AQ162))</f>
        <v/>
      </c>
      <c r="D162" s="63" t="str">
        <f aca="false">IF('RAW-TEvPEv'!D162="","",AVERAGE('RAW-TEvPEv'!D162,'RAW-TEvPEv'!L162,'RAW-TEvPEv'!T162,'RAW-TEvPEv'!AB162,'RAW-TEvPEv'!AJ162,'RAW-TEvPEv'!AR162))</f>
        <v/>
      </c>
      <c r="E162" s="63" t="str">
        <f aca="false">IF('RAW-TEvPEv'!E162="","",AVERAGE('RAW-TEvPEv'!E162,'RAW-TEvPEv'!M162,'RAW-TEvPEv'!U162,'RAW-TEvPEv'!AC162,'RAW-TEvPEv'!AK162,'RAW-TEvPEv'!AS162))</f>
        <v/>
      </c>
      <c r="F162" s="63" t="str">
        <f aca="false">IF('RAW-TEvPEv'!F162="","",AVERAGE('RAW-TEvPEv'!F162,'RAW-TEvPEv'!N162,'RAW-TEvPEv'!V162,'RAW-TEvPEv'!AD162,'RAW-TEvPEv'!AL162,'RAW-TEvPEv'!AT162))</f>
        <v/>
      </c>
      <c r="G162" s="63" t="str">
        <f aca="false">IF('RAW-TEvPEv'!G162="","",AVERAGE('RAW-TEvPEv'!G162,'RAW-TEvPEv'!O162,'RAW-TEvPEv'!W162,'RAW-TEvPEv'!AE162,'RAW-TEvPEv'!AM162,'RAW-TEvPEv'!AU162))</f>
        <v/>
      </c>
      <c r="H162" s="63" t="str">
        <f aca="false">IF('RAW-TEvPEv'!H162="","",AVERAGE('RAW-TEvPEv'!H162,'RAW-TEvPEv'!P162,'RAW-TEvPEv'!X162,'RAW-TEvPEv'!AF162,'RAW-TEvPEv'!AN162,'RAW-TEvPEv'!AV162))</f>
        <v/>
      </c>
      <c r="I162" s="63" t="str">
        <f aca="false">IF('RAW-TEvPEv'!I162="","",AVERAGE('RAW-TEvPEv'!I162,'RAW-TEvPEv'!Q162,'RAW-TEvPEv'!Y162,'RAW-TEvPEv'!AG162,'RAW-TEvPEv'!AO162,'RAW-TEvPEv'!AW162))</f>
        <v/>
      </c>
      <c r="J162" s="63" t="str">
        <f aca="false">IF('RAW-TEvPEv'!J162="","",AVERAGE('RAW-TEvPEv'!J162,'RAW-TEvPEv'!R162,'RAW-TEvPEv'!Z162,'RAW-TEvPEv'!AH162,'RAW-TEvPEv'!AP162,'RAW-TEvPEv'!AX162))</f>
        <v/>
      </c>
      <c r="K162" s="65"/>
    </row>
    <row r="163" customFormat="false" ht="15" hidden="false" customHeight="false" outlineLevel="0" collapsed="false">
      <c r="A163" s="63" t="n">
        <v>160</v>
      </c>
      <c r="B163" s="63" t="str">
        <f aca="false">IF(PLAYER!B163="","",PLAYER!B163)</f>
        <v/>
      </c>
      <c r="C163" s="63" t="str">
        <f aca="false">IF('RAW-TEvPEv'!C163="","",AVERAGE('RAW-TEvPEv'!C163,'RAW-TEvPEv'!K163,'RAW-TEvPEv'!S163,'RAW-TEvPEv'!AA163,'RAW-TEvPEv'!AI163,'RAW-TEvPEv'!AQ163))</f>
        <v/>
      </c>
      <c r="D163" s="63" t="str">
        <f aca="false">IF('RAW-TEvPEv'!D163="","",AVERAGE('RAW-TEvPEv'!D163,'RAW-TEvPEv'!L163,'RAW-TEvPEv'!T163,'RAW-TEvPEv'!AB163,'RAW-TEvPEv'!AJ163,'RAW-TEvPEv'!AR163))</f>
        <v/>
      </c>
      <c r="E163" s="63" t="str">
        <f aca="false">IF('RAW-TEvPEv'!E163="","",AVERAGE('RAW-TEvPEv'!E163,'RAW-TEvPEv'!M163,'RAW-TEvPEv'!U163,'RAW-TEvPEv'!AC163,'RAW-TEvPEv'!AK163,'RAW-TEvPEv'!AS163))</f>
        <v/>
      </c>
      <c r="F163" s="63" t="str">
        <f aca="false">IF('RAW-TEvPEv'!F163="","",AVERAGE('RAW-TEvPEv'!F163,'RAW-TEvPEv'!N163,'RAW-TEvPEv'!V163,'RAW-TEvPEv'!AD163,'RAW-TEvPEv'!AL163,'RAW-TEvPEv'!AT163))</f>
        <v/>
      </c>
      <c r="G163" s="63" t="str">
        <f aca="false">IF('RAW-TEvPEv'!G163="","",AVERAGE('RAW-TEvPEv'!G163,'RAW-TEvPEv'!O163,'RAW-TEvPEv'!W163,'RAW-TEvPEv'!AE163,'RAW-TEvPEv'!AM163,'RAW-TEvPEv'!AU163))</f>
        <v/>
      </c>
      <c r="H163" s="63" t="str">
        <f aca="false">IF('RAW-TEvPEv'!H163="","",AVERAGE('RAW-TEvPEv'!H163,'RAW-TEvPEv'!P163,'RAW-TEvPEv'!X163,'RAW-TEvPEv'!AF163,'RAW-TEvPEv'!AN163,'RAW-TEvPEv'!AV163))</f>
        <v/>
      </c>
      <c r="I163" s="63" t="str">
        <f aca="false">IF('RAW-TEvPEv'!I163="","",AVERAGE('RAW-TEvPEv'!I163,'RAW-TEvPEv'!Q163,'RAW-TEvPEv'!Y163,'RAW-TEvPEv'!AG163,'RAW-TEvPEv'!AO163,'RAW-TEvPEv'!AW163))</f>
        <v/>
      </c>
      <c r="J163" s="63" t="str">
        <f aca="false">IF('RAW-TEvPEv'!J163="","",AVERAGE('RAW-TEvPEv'!J163,'RAW-TEvPEv'!R163,'RAW-TEvPEv'!Z163,'RAW-TEvPEv'!AH163,'RAW-TEvPEv'!AP163,'RAW-TEvPEv'!AX163))</f>
        <v/>
      </c>
      <c r="K163" s="65"/>
    </row>
    <row r="164" customFormat="false" ht="15" hidden="false" customHeight="false" outlineLevel="0" collapsed="false">
      <c r="A164" s="63" t="n">
        <v>161</v>
      </c>
      <c r="B164" s="63" t="str">
        <f aca="false">IF(PLAYER!B164="","",PLAYER!B164)</f>
        <v/>
      </c>
      <c r="C164" s="63" t="str">
        <f aca="false">IF('RAW-TEvPEv'!C164="","",AVERAGE('RAW-TEvPEv'!C164,'RAW-TEvPEv'!K164,'RAW-TEvPEv'!S164,'RAW-TEvPEv'!AA164,'RAW-TEvPEv'!AI164,'RAW-TEvPEv'!AQ164))</f>
        <v/>
      </c>
      <c r="D164" s="63" t="str">
        <f aca="false">IF('RAW-TEvPEv'!D164="","",AVERAGE('RAW-TEvPEv'!D164,'RAW-TEvPEv'!L164,'RAW-TEvPEv'!T164,'RAW-TEvPEv'!AB164,'RAW-TEvPEv'!AJ164,'RAW-TEvPEv'!AR164))</f>
        <v/>
      </c>
      <c r="E164" s="63" t="str">
        <f aca="false">IF('RAW-TEvPEv'!E164="","",AVERAGE('RAW-TEvPEv'!E164,'RAW-TEvPEv'!M164,'RAW-TEvPEv'!U164,'RAW-TEvPEv'!AC164,'RAW-TEvPEv'!AK164,'RAW-TEvPEv'!AS164))</f>
        <v/>
      </c>
      <c r="F164" s="63" t="str">
        <f aca="false">IF('RAW-TEvPEv'!F164="","",AVERAGE('RAW-TEvPEv'!F164,'RAW-TEvPEv'!N164,'RAW-TEvPEv'!V164,'RAW-TEvPEv'!AD164,'RAW-TEvPEv'!AL164,'RAW-TEvPEv'!AT164))</f>
        <v/>
      </c>
      <c r="G164" s="63" t="str">
        <f aca="false">IF('RAW-TEvPEv'!G164="","",AVERAGE('RAW-TEvPEv'!G164,'RAW-TEvPEv'!O164,'RAW-TEvPEv'!W164,'RAW-TEvPEv'!AE164,'RAW-TEvPEv'!AM164,'RAW-TEvPEv'!AU164))</f>
        <v/>
      </c>
      <c r="H164" s="63" t="str">
        <f aca="false">IF('RAW-TEvPEv'!H164="","",AVERAGE('RAW-TEvPEv'!H164,'RAW-TEvPEv'!P164,'RAW-TEvPEv'!X164,'RAW-TEvPEv'!AF164,'RAW-TEvPEv'!AN164,'RAW-TEvPEv'!AV164))</f>
        <v/>
      </c>
      <c r="I164" s="63" t="str">
        <f aca="false">IF('RAW-TEvPEv'!I164="","",AVERAGE('RAW-TEvPEv'!I164,'RAW-TEvPEv'!Q164,'RAW-TEvPEv'!Y164,'RAW-TEvPEv'!AG164,'RAW-TEvPEv'!AO164,'RAW-TEvPEv'!AW164))</f>
        <v/>
      </c>
      <c r="J164" s="63" t="str">
        <f aca="false">IF('RAW-TEvPEv'!J164="","",AVERAGE('RAW-TEvPEv'!J164,'RAW-TEvPEv'!R164,'RAW-TEvPEv'!Z164,'RAW-TEvPEv'!AH164,'RAW-TEvPEv'!AP164,'RAW-TEvPEv'!AX164))</f>
        <v/>
      </c>
      <c r="K164" s="65"/>
    </row>
    <row r="165" customFormat="false" ht="15" hidden="false" customHeight="false" outlineLevel="0" collapsed="false">
      <c r="A165" s="63" t="n">
        <v>162</v>
      </c>
      <c r="B165" s="63" t="str">
        <f aca="false">IF(PLAYER!B165="","",PLAYER!B165)</f>
        <v/>
      </c>
      <c r="C165" s="63" t="str">
        <f aca="false">IF('RAW-TEvPEv'!C165="","",AVERAGE('RAW-TEvPEv'!C165,'RAW-TEvPEv'!K165,'RAW-TEvPEv'!S165,'RAW-TEvPEv'!AA165,'RAW-TEvPEv'!AI165,'RAW-TEvPEv'!AQ165))</f>
        <v/>
      </c>
      <c r="D165" s="63" t="str">
        <f aca="false">IF('RAW-TEvPEv'!D165="","",AVERAGE('RAW-TEvPEv'!D165,'RAW-TEvPEv'!L165,'RAW-TEvPEv'!T165,'RAW-TEvPEv'!AB165,'RAW-TEvPEv'!AJ165,'RAW-TEvPEv'!AR165))</f>
        <v/>
      </c>
      <c r="E165" s="63" t="str">
        <f aca="false">IF('RAW-TEvPEv'!E165="","",AVERAGE('RAW-TEvPEv'!E165,'RAW-TEvPEv'!M165,'RAW-TEvPEv'!U165,'RAW-TEvPEv'!AC165,'RAW-TEvPEv'!AK165,'RAW-TEvPEv'!AS165))</f>
        <v/>
      </c>
      <c r="F165" s="63" t="str">
        <f aca="false">IF('RAW-TEvPEv'!F165="","",AVERAGE('RAW-TEvPEv'!F165,'RAW-TEvPEv'!N165,'RAW-TEvPEv'!V165,'RAW-TEvPEv'!AD165,'RAW-TEvPEv'!AL165,'RAW-TEvPEv'!AT165))</f>
        <v/>
      </c>
      <c r="G165" s="63" t="str">
        <f aca="false">IF('RAW-TEvPEv'!G165="","",AVERAGE('RAW-TEvPEv'!G165,'RAW-TEvPEv'!O165,'RAW-TEvPEv'!W165,'RAW-TEvPEv'!AE165,'RAW-TEvPEv'!AM165,'RAW-TEvPEv'!AU165))</f>
        <v/>
      </c>
      <c r="H165" s="63" t="str">
        <f aca="false">IF('RAW-TEvPEv'!H165="","",AVERAGE('RAW-TEvPEv'!H165,'RAW-TEvPEv'!P165,'RAW-TEvPEv'!X165,'RAW-TEvPEv'!AF165,'RAW-TEvPEv'!AN165,'RAW-TEvPEv'!AV165))</f>
        <v/>
      </c>
      <c r="I165" s="63" t="str">
        <f aca="false">IF('RAW-TEvPEv'!I165="","",AVERAGE('RAW-TEvPEv'!I165,'RAW-TEvPEv'!Q165,'RAW-TEvPEv'!Y165,'RAW-TEvPEv'!AG165,'RAW-TEvPEv'!AO165,'RAW-TEvPEv'!AW165))</f>
        <v/>
      </c>
      <c r="J165" s="63" t="str">
        <f aca="false">IF('RAW-TEvPEv'!J165="","",AVERAGE('RAW-TEvPEv'!J165,'RAW-TEvPEv'!R165,'RAW-TEvPEv'!Z165,'RAW-TEvPEv'!AH165,'RAW-TEvPEv'!AP165,'RAW-TEvPEv'!AX165))</f>
        <v/>
      </c>
      <c r="K165" s="65"/>
    </row>
    <row r="166" customFormat="false" ht="15" hidden="false" customHeight="false" outlineLevel="0" collapsed="false">
      <c r="A166" s="63" t="n">
        <v>163</v>
      </c>
      <c r="B166" s="63" t="str">
        <f aca="false">IF(PLAYER!B166="","",PLAYER!B166)</f>
        <v/>
      </c>
      <c r="C166" s="63" t="str">
        <f aca="false">IF('RAW-TEvPEv'!C166="","",AVERAGE('RAW-TEvPEv'!C166,'RAW-TEvPEv'!K166,'RAW-TEvPEv'!S166,'RAW-TEvPEv'!AA166,'RAW-TEvPEv'!AI166,'RAW-TEvPEv'!AQ166))</f>
        <v/>
      </c>
      <c r="D166" s="63" t="str">
        <f aca="false">IF('RAW-TEvPEv'!D166="","",AVERAGE('RAW-TEvPEv'!D166,'RAW-TEvPEv'!L166,'RAW-TEvPEv'!T166,'RAW-TEvPEv'!AB166,'RAW-TEvPEv'!AJ166,'RAW-TEvPEv'!AR166))</f>
        <v/>
      </c>
      <c r="E166" s="63" t="str">
        <f aca="false">IF('RAW-TEvPEv'!E166="","",AVERAGE('RAW-TEvPEv'!E166,'RAW-TEvPEv'!M166,'RAW-TEvPEv'!U166,'RAW-TEvPEv'!AC166,'RAW-TEvPEv'!AK166,'RAW-TEvPEv'!AS166))</f>
        <v/>
      </c>
      <c r="F166" s="63" t="str">
        <f aca="false">IF('RAW-TEvPEv'!F166="","",AVERAGE('RAW-TEvPEv'!F166,'RAW-TEvPEv'!N166,'RAW-TEvPEv'!V166,'RAW-TEvPEv'!AD166,'RAW-TEvPEv'!AL166,'RAW-TEvPEv'!AT166))</f>
        <v/>
      </c>
      <c r="G166" s="63" t="str">
        <f aca="false">IF('RAW-TEvPEv'!G166="","",AVERAGE('RAW-TEvPEv'!G166,'RAW-TEvPEv'!O166,'RAW-TEvPEv'!W166,'RAW-TEvPEv'!AE166,'RAW-TEvPEv'!AM166,'RAW-TEvPEv'!AU166))</f>
        <v/>
      </c>
      <c r="H166" s="63" t="str">
        <f aca="false">IF('RAW-TEvPEv'!H166="","",AVERAGE('RAW-TEvPEv'!H166,'RAW-TEvPEv'!P166,'RAW-TEvPEv'!X166,'RAW-TEvPEv'!AF166,'RAW-TEvPEv'!AN166,'RAW-TEvPEv'!AV166))</f>
        <v/>
      </c>
      <c r="I166" s="63" t="str">
        <f aca="false">IF('RAW-TEvPEv'!I166="","",AVERAGE('RAW-TEvPEv'!I166,'RAW-TEvPEv'!Q166,'RAW-TEvPEv'!Y166,'RAW-TEvPEv'!AG166,'RAW-TEvPEv'!AO166,'RAW-TEvPEv'!AW166))</f>
        <v/>
      </c>
      <c r="J166" s="63" t="str">
        <f aca="false">IF('RAW-TEvPEv'!J166="","",AVERAGE('RAW-TEvPEv'!J166,'RAW-TEvPEv'!R166,'RAW-TEvPEv'!Z166,'RAW-TEvPEv'!AH166,'RAW-TEvPEv'!AP166,'RAW-TEvPEv'!AX166))</f>
        <v/>
      </c>
      <c r="K166" s="65"/>
    </row>
    <row r="167" customFormat="false" ht="15" hidden="false" customHeight="false" outlineLevel="0" collapsed="false">
      <c r="A167" s="63" t="n">
        <v>164</v>
      </c>
      <c r="B167" s="63" t="str">
        <f aca="false">IF(PLAYER!B167="","",PLAYER!B167)</f>
        <v/>
      </c>
      <c r="C167" s="63" t="str">
        <f aca="false">IF('RAW-TEvPEv'!C167="","",AVERAGE('RAW-TEvPEv'!C167,'RAW-TEvPEv'!K167,'RAW-TEvPEv'!S167,'RAW-TEvPEv'!AA167,'RAW-TEvPEv'!AI167,'RAW-TEvPEv'!AQ167))</f>
        <v/>
      </c>
      <c r="D167" s="63" t="str">
        <f aca="false">IF('RAW-TEvPEv'!D167="","",AVERAGE('RAW-TEvPEv'!D167,'RAW-TEvPEv'!L167,'RAW-TEvPEv'!T167,'RAW-TEvPEv'!AB167,'RAW-TEvPEv'!AJ167,'RAW-TEvPEv'!AR167))</f>
        <v/>
      </c>
      <c r="E167" s="63" t="str">
        <f aca="false">IF('RAW-TEvPEv'!E167="","",AVERAGE('RAW-TEvPEv'!E167,'RAW-TEvPEv'!M167,'RAW-TEvPEv'!U167,'RAW-TEvPEv'!AC167,'RAW-TEvPEv'!AK167,'RAW-TEvPEv'!AS167))</f>
        <v/>
      </c>
      <c r="F167" s="63" t="str">
        <f aca="false">IF('RAW-TEvPEv'!F167="","",AVERAGE('RAW-TEvPEv'!F167,'RAW-TEvPEv'!N167,'RAW-TEvPEv'!V167,'RAW-TEvPEv'!AD167,'RAW-TEvPEv'!AL167,'RAW-TEvPEv'!AT167))</f>
        <v/>
      </c>
      <c r="G167" s="63" t="str">
        <f aca="false">IF('RAW-TEvPEv'!G167="","",AVERAGE('RAW-TEvPEv'!G167,'RAW-TEvPEv'!O167,'RAW-TEvPEv'!W167,'RAW-TEvPEv'!AE167,'RAW-TEvPEv'!AM167,'RAW-TEvPEv'!AU167))</f>
        <v/>
      </c>
      <c r="H167" s="63" t="str">
        <f aca="false">IF('RAW-TEvPEv'!H167="","",AVERAGE('RAW-TEvPEv'!H167,'RAW-TEvPEv'!P167,'RAW-TEvPEv'!X167,'RAW-TEvPEv'!AF167,'RAW-TEvPEv'!AN167,'RAW-TEvPEv'!AV167))</f>
        <v/>
      </c>
      <c r="I167" s="63" t="str">
        <f aca="false">IF('RAW-TEvPEv'!I167="","",AVERAGE('RAW-TEvPEv'!I167,'RAW-TEvPEv'!Q167,'RAW-TEvPEv'!Y167,'RAW-TEvPEv'!AG167,'RAW-TEvPEv'!AO167,'RAW-TEvPEv'!AW167))</f>
        <v/>
      </c>
      <c r="J167" s="63" t="str">
        <f aca="false">IF('RAW-TEvPEv'!J167="","",AVERAGE('RAW-TEvPEv'!J167,'RAW-TEvPEv'!R167,'RAW-TEvPEv'!Z167,'RAW-TEvPEv'!AH167,'RAW-TEvPEv'!AP167,'RAW-TEvPEv'!AX167))</f>
        <v/>
      </c>
      <c r="K167" s="65"/>
    </row>
    <row r="168" customFormat="false" ht="15" hidden="false" customHeight="false" outlineLevel="0" collapsed="false">
      <c r="A168" s="63" t="n">
        <v>165</v>
      </c>
      <c r="B168" s="63" t="str">
        <f aca="false">IF(PLAYER!B168="","",PLAYER!B168)</f>
        <v/>
      </c>
      <c r="C168" s="63" t="str">
        <f aca="false">IF('RAW-TEvPEv'!C168="","",AVERAGE('RAW-TEvPEv'!C168,'RAW-TEvPEv'!K168,'RAW-TEvPEv'!S168,'RAW-TEvPEv'!AA168,'RAW-TEvPEv'!AI168,'RAW-TEvPEv'!AQ168))</f>
        <v/>
      </c>
      <c r="D168" s="63" t="str">
        <f aca="false">IF('RAW-TEvPEv'!D168="","",AVERAGE('RAW-TEvPEv'!D168,'RAW-TEvPEv'!L168,'RAW-TEvPEv'!T168,'RAW-TEvPEv'!AB168,'RAW-TEvPEv'!AJ168,'RAW-TEvPEv'!AR168))</f>
        <v/>
      </c>
      <c r="E168" s="63" t="str">
        <f aca="false">IF('RAW-TEvPEv'!E168="","",AVERAGE('RAW-TEvPEv'!E168,'RAW-TEvPEv'!M168,'RAW-TEvPEv'!U168,'RAW-TEvPEv'!AC168,'RAW-TEvPEv'!AK168,'RAW-TEvPEv'!AS168))</f>
        <v/>
      </c>
      <c r="F168" s="63" t="str">
        <f aca="false">IF('RAW-TEvPEv'!F168="","",AVERAGE('RAW-TEvPEv'!F168,'RAW-TEvPEv'!N168,'RAW-TEvPEv'!V168,'RAW-TEvPEv'!AD168,'RAW-TEvPEv'!AL168,'RAW-TEvPEv'!AT168))</f>
        <v/>
      </c>
      <c r="G168" s="63" t="str">
        <f aca="false">IF('RAW-TEvPEv'!G168="","",AVERAGE('RAW-TEvPEv'!G168,'RAW-TEvPEv'!O168,'RAW-TEvPEv'!W168,'RAW-TEvPEv'!AE168,'RAW-TEvPEv'!AM168,'RAW-TEvPEv'!AU168))</f>
        <v/>
      </c>
      <c r="H168" s="63" t="str">
        <f aca="false">IF('RAW-TEvPEv'!H168="","",AVERAGE('RAW-TEvPEv'!H168,'RAW-TEvPEv'!P168,'RAW-TEvPEv'!X168,'RAW-TEvPEv'!AF168,'RAW-TEvPEv'!AN168,'RAW-TEvPEv'!AV168))</f>
        <v/>
      </c>
      <c r="I168" s="63" t="str">
        <f aca="false">IF('RAW-TEvPEv'!I168="","",AVERAGE('RAW-TEvPEv'!I168,'RAW-TEvPEv'!Q168,'RAW-TEvPEv'!Y168,'RAW-TEvPEv'!AG168,'RAW-TEvPEv'!AO168,'RAW-TEvPEv'!AW168))</f>
        <v/>
      </c>
      <c r="J168" s="63" t="str">
        <f aca="false">IF('RAW-TEvPEv'!J168="","",AVERAGE('RAW-TEvPEv'!J168,'RAW-TEvPEv'!R168,'RAW-TEvPEv'!Z168,'RAW-TEvPEv'!AH168,'RAW-TEvPEv'!AP168,'RAW-TEvPEv'!AX168))</f>
        <v/>
      </c>
      <c r="K168" s="65"/>
    </row>
    <row r="169" customFormat="false" ht="15" hidden="false" customHeight="false" outlineLevel="0" collapsed="false">
      <c r="A169" s="63" t="n">
        <v>166</v>
      </c>
      <c r="B169" s="63" t="str">
        <f aca="false">IF(PLAYER!B169="","",PLAYER!B169)</f>
        <v/>
      </c>
      <c r="C169" s="63" t="str">
        <f aca="false">IF('RAW-TEvPEv'!C169="","",AVERAGE('RAW-TEvPEv'!C169,'RAW-TEvPEv'!K169,'RAW-TEvPEv'!S169,'RAW-TEvPEv'!AA169,'RAW-TEvPEv'!AI169,'RAW-TEvPEv'!AQ169))</f>
        <v/>
      </c>
      <c r="D169" s="63" t="str">
        <f aca="false">IF('RAW-TEvPEv'!D169="","",AVERAGE('RAW-TEvPEv'!D169,'RAW-TEvPEv'!L169,'RAW-TEvPEv'!T169,'RAW-TEvPEv'!AB169,'RAW-TEvPEv'!AJ169,'RAW-TEvPEv'!AR169))</f>
        <v/>
      </c>
      <c r="E169" s="63" t="str">
        <f aca="false">IF('RAW-TEvPEv'!E169="","",AVERAGE('RAW-TEvPEv'!E169,'RAW-TEvPEv'!M169,'RAW-TEvPEv'!U169,'RAW-TEvPEv'!AC169,'RAW-TEvPEv'!AK169,'RAW-TEvPEv'!AS169))</f>
        <v/>
      </c>
      <c r="F169" s="63" t="str">
        <f aca="false">IF('RAW-TEvPEv'!F169="","",AVERAGE('RAW-TEvPEv'!F169,'RAW-TEvPEv'!N169,'RAW-TEvPEv'!V169,'RAW-TEvPEv'!AD169,'RAW-TEvPEv'!AL169,'RAW-TEvPEv'!AT169))</f>
        <v/>
      </c>
      <c r="G169" s="63" t="str">
        <f aca="false">IF('RAW-TEvPEv'!G169="","",AVERAGE('RAW-TEvPEv'!G169,'RAW-TEvPEv'!O169,'RAW-TEvPEv'!W169,'RAW-TEvPEv'!AE169,'RAW-TEvPEv'!AM169,'RAW-TEvPEv'!AU169))</f>
        <v/>
      </c>
      <c r="H169" s="63" t="str">
        <f aca="false">IF('RAW-TEvPEv'!H169="","",AVERAGE('RAW-TEvPEv'!H169,'RAW-TEvPEv'!P169,'RAW-TEvPEv'!X169,'RAW-TEvPEv'!AF169,'RAW-TEvPEv'!AN169,'RAW-TEvPEv'!AV169))</f>
        <v/>
      </c>
      <c r="I169" s="63" t="str">
        <f aca="false">IF('RAW-TEvPEv'!I169="","",AVERAGE('RAW-TEvPEv'!I169,'RAW-TEvPEv'!Q169,'RAW-TEvPEv'!Y169,'RAW-TEvPEv'!AG169,'RAW-TEvPEv'!AO169,'RAW-TEvPEv'!AW169))</f>
        <v/>
      </c>
      <c r="J169" s="63" t="str">
        <f aca="false">IF('RAW-TEvPEv'!J169="","",AVERAGE('RAW-TEvPEv'!J169,'RAW-TEvPEv'!R169,'RAW-TEvPEv'!Z169,'RAW-TEvPEv'!AH169,'RAW-TEvPEv'!AP169,'RAW-TEvPEv'!AX169))</f>
        <v/>
      </c>
      <c r="K169" s="65"/>
    </row>
    <row r="170" customFormat="false" ht="15" hidden="false" customHeight="false" outlineLevel="0" collapsed="false">
      <c r="A170" s="63" t="n">
        <v>167</v>
      </c>
      <c r="B170" s="63" t="str">
        <f aca="false">IF(PLAYER!B170="","",PLAYER!B170)</f>
        <v/>
      </c>
      <c r="C170" s="63" t="str">
        <f aca="false">IF('RAW-TEvPEv'!C170="","",AVERAGE('RAW-TEvPEv'!C170,'RAW-TEvPEv'!K170,'RAW-TEvPEv'!S170,'RAW-TEvPEv'!AA170,'RAW-TEvPEv'!AI170,'RAW-TEvPEv'!AQ170))</f>
        <v/>
      </c>
      <c r="D170" s="63" t="str">
        <f aca="false">IF('RAW-TEvPEv'!D170="","",AVERAGE('RAW-TEvPEv'!D170,'RAW-TEvPEv'!L170,'RAW-TEvPEv'!T170,'RAW-TEvPEv'!AB170,'RAW-TEvPEv'!AJ170,'RAW-TEvPEv'!AR170))</f>
        <v/>
      </c>
      <c r="E170" s="63" t="str">
        <f aca="false">IF('RAW-TEvPEv'!E170="","",AVERAGE('RAW-TEvPEv'!E170,'RAW-TEvPEv'!M170,'RAW-TEvPEv'!U170,'RAW-TEvPEv'!AC170,'RAW-TEvPEv'!AK170,'RAW-TEvPEv'!AS170))</f>
        <v/>
      </c>
      <c r="F170" s="63" t="str">
        <f aca="false">IF('RAW-TEvPEv'!F170="","",AVERAGE('RAW-TEvPEv'!F170,'RAW-TEvPEv'!N170,'RAW-TEvPEv'!V170,'RAW-TEvPEv'!AD170,'RAW-TEvPEv'!AL170,'RAW-TEvPEv'!AT170))</f>
        <v/>
      </c>
      <c r="G170" s="63" t="str">
        <f aca="false">IF('RAW-TEvPEv'!G170="","",AVERAGE('RAW-TEvPEv'!G170,'RAW-TEvPEv'!O170,'RAW-TEvPEv'!W170,'RAW-TEvPEv'!AE170,'RAW-TEvPEv'!AM170,'RAW-TEvPEv'!AU170))</f>
        <v/>
      </c>
      <c r="H170" s="63" t="str">
        <f aca="false">IF('RAW-TEvPEv'!H170="","",AVERAGE('RAW-TEvPEv'!H170,'RAW-TEvPEv'!P170,'RAW-TEvPEv'!X170,'RAW-TEvPEv'!AF170,'RAW-TEvPEv'!AN170,'RAW-TEvPEv'!AV170))</f>
        <v/>
      </c>
      <c r="I170" s="63" t="str">
        <f aca="false">IF('RAW-TEvPEv'!I170="","",AVERAGE('RAW-TEvPEv'!I170,'RAW-TEvPEv'!Q170,'RAW-TEvPEv'!Y170,'RAW-TEvPEv'!AG170,'RAW-TEvPEv'!AO170,'RAW-TEvPEv'!AW170))</f>
        <v/>
      </c>
      <c r="J170" s="63" t="str">
        <f aca="false">IF('RAW-TEvPEv'!J170="","",AVERAGE('RAW-TEvPEv'!J170,'RAW-TEvPEv'!R170,'RAW-TEvPEv'!Z170,'RAW-TEvPEv'!AH170,'RAW-TEvPEv'!AP170,'RAW-TEvPEv'!AX170))</f>
        <v/>
      </c>
      <c r="K170" s="65"/>
    </row>
    <row r="171" customFormat="false" ht="15" hidden="false" customHeight="false" outlineLevel="0" collapsed="false">
      <c r="A171" s="63" t="n">
        <v>168</v>
      </c>
      <c r="B171" s="63" t="str">
        <f aca="false">IF(PLAYER!B171="","",PLAYER!B171)</f>
        <v/>
      </c>
      <c r="C171" s="63" t="str">
        <f aca="false">IF('RAW-TEvPEv'!C171="","",AVERAGE('RAW-TEvPEv'!C171,'RAW-TEvPEv'!K171,'RAW-TEvPEv'!S171,'RAW-TEvPEv'!AA171,'RAW-TEvPEv'!AI171,'RAW-TEvPEv'!AQ171))</f>
        <v/>
      </c>
      <c r="D171" s="63" t="str">
        <f aca="false">IF('RAW-TEvPEv'!D171="","",AVERAGE('RAW-TEvPEv'!D171,'RAW-TEvPEv'!L171,'RAW-TEvPEv'!T171,'RAW-TEvPEv'!AB171,'RAW-TEvPEv'!AJ171,'RAW-TEvPEv'!AR171))</f>
        <v/>
      </c>
      <c r="E171" s="63" t="str">
        <f aca="false">IF('RAW-TEvPEv'!E171="","",AVERAGE('RAW-TEvPEv'!E171,'RAW-TEvPEv'!M171,'RAW-TEvPEv'!U171,'RAW-TEvPEv'!AC171,'RAW-TEvPEv'!AK171,'RAW-TEvPEv'!AS171))</f>
        <v/>
      </c>
      <c r="F171" s="63" t="str">
        <f aca="false">IF('RAW-TEvPEv'!F171="","",AVERAGE('RAW-TEvPEv'!F171,'RAW-TEvPEv'!N171,'RAW-TEvPEv'!V171,'RAW-TEvPEv'!AD171,'RAW-TEvPEv'!AL171,'RAW-TEvPEv'!AT171))</f>
        <v/>
      </c>
      <c r="G171" s="63" t="str">
        <f aca="false">IF('RAW-TEvPEv'!G171="","",AVERAGE('RAW-TEvPEv'!G171,'RAW-TEvPEv'!O171,'RAW-TEvPEv'!W171,'RAW-TEvPEv'!AE171,'RAW-TEvPEv'!AM171,'RAW-TEvPEv'!AU171))</f>
        <v/>
      </c>
      <c r="H171" s="63" t="str">
        <f aca="false">IF('RAW-TEvPEv'!H171="","",AVERAGE('RAW-TEvPEv'!H171,'RAW-TEvPEv'!P171,'RAW-TEvPEv'!X171,'RAW-TEvPEv'!AF171,'RAW-TEvPEv'!AN171,'RAW-TEvPEv'!AV171))</f>
        <v/>
      </c>
      <c r="I171" s="63" t="str">
        <f aca="false">IF('RAW-TEvPEv'!I171="","",AVERAGE('RAW-TEvPEv'!I171,'RAW-TEvPEv'!Q171,'RAW-TEvPEv'!Y171,'RAW-TEvPEv'!AG171,'RAW-TEvPEv'!AO171,'RAW-TEvPEv'!AW171))</f>
        <v/>
      </c>
      <c r="J171" s="63" t="str">
        <f aca="false">IF('RAW-TEvPEv'!J171="","",AVERAGE('RAW-TEvPEv'!J171,'RAW-TEvPEv'!R171,'RAW-TEvPEv'!Z171,'RAW-TEvPEv'!AH171,'RAW-TEvPEv'!AP171,'RAW-TEvPEv'!AX171))</f>
        <v/>
      </c>
      <c r="K171" s="65"/>
    </row>
    <row r="172" customFormat="false" ht="15" hidden="false" customHeight="false" outlineLevel="0" collapsed="false">
      <c r="A172" s="63" t="n">
        <v>169</v>
      </c>
      <c r="B172" s="63" t="str">
        <f aca="false">IF(PLAYER!B172="","",PLAYER!B172)</f>
        <v/>
      </c>
      <c r="C172" s="63" t="str">
        <f aca="false">IF('RAW-TEvPEv'!C172="","",AVERAGE('RAW-TEvPEv'!C172,'RAW-TEvPEv'!K172,'RAW-TEvPEv'!S172,'RAW-TEvPEv'!AA172,'RAW-TEvPEv'!AI172,'RAW-TEvPEv'!AQ172))</f>
        <v/>
      </c>
      <c r="D172" s="63" t="str">
        <f aca="false">IF('RAW-TEvPEv'!D172="","",AVERAGE('RAW-TEvPEv'!D172,'RAW-TEvPEv'!L172,'RAW-TEvPEv'!T172,'RAW-TEvPEv'!AB172,'RAW-TEvPEv'!AJ172,'RAW-TEvPEv'!AR172))</f>
        <v/>
      </c>
      <c r="E172" s="63" t="str">
        <f aca="false">IF('RAW-TEvPEv'!E172="","",AVERAGE('RAW-TEvPEv'!E172,'RAW-TEvPEv'!M172,'RAW-TEvPEv'!U172,'RAW-TEvPEv'!AC172,'RAW-TEvPEv'!AK172,'RAW-TEvPEv'!AS172))</f>
        <v/>
      </c>
      <c r="F172" s="63" t="str">
        <f aca="false">IF('RAW-TEvPEv'!F172="","",AVERAGE('RAW-TEvPEv'!F172,'RAW-TEvPEv'!N172,'RAW-TEvPEv'!V172,'RAW-TEvPEv'!AD172,'RAW-TEvPEv'!AL172,'RAW-TEvPEv'!AT172))</f>
        <v/>
      </c>
      <c r="G172" s="63" t="str">
        <f aca="false">IF('RAW-TEvPEv'!G172="","",AVERAGE('RAW-TEvPEv'!G172,'RAW-TEvPEv'!O172,'RAW-TEvPEv'!W172,'RAW-TEvPEv'!AE172,'RAW-TEvPEv'!AM172,'RAW-TEvPEv'!AU172))</f>
        <v/>
      </c>
      <c r="H172" s="63" t="str">
        <f aca="false">IF('RAW-TEvPEv'!H172="","",AVERAGE('RAW-TEvPEv'!H172,'RAW-TEvPEv'!P172,'RAW-TEvPEv'!X172,'RAW-TEvPEv'!AF172,'RAW-TEvPEv'!AN172,'RAW-TEvPEv'!AV172))</f>
        <v/>
      </c>
      <c r="I172" s="63" t="str">
        <f aca="false">IF('RAW-TEvPEv'!I172="","",AVERAGE('RAW-TEvPEv'!I172,'RAW-TEvPEv'!Q172,'RAW-TEvPEv'!Y172,'RAW-TEvPEv'!AG172,'RAW-TEvPEv'!AO172,'RAW-TEvPEv'!AW172))</f>
        <v/>
      </c>
      <c r="J172" s="63" t="str">
        <f aca="false">IF('RAW-TEvPEv'!J172="","",AVERAGE('RAW-TEvPEv'!J172,'RAW-TEvPEv'!R172,'RAW-TEvPEv'!Z172,'RAW-TEvPEv'!AH172,'RAW-TEvPEv'!AP172,'RAW-TEvPEv'!AX172))</f>
        <v/>
      </c>
      <c r="K172" s="65"/>
    </row>
    <row r="173" customFormat="false" ht="15" hidden="false" customHeight="false" outlineLevel="0" collapsed="false">
      <c r="A173" s="63" t="n">
        <v>170</v>
      </c>
      <c r="B173" s="63" t="str">
        <f aca="false">IF(PLAYER!B173="","",PLAYER!B173)</f>
        <v/>
      </c>
      <c r="C173" s="63" t="str">
        <f aca="false">IF('RAW-TEvPEv'!C173="","",AVERAGE('RAW-TEvPEv'!C173,'RAW-TEvPEv'!K173,'RAW-TEvPEv'!S173,'RAW-TEvPEv'!AA173,'RAW-TEvPEv'!AI173,'RAW-TEvPEv'!AQ173))</f>
        <v/>
      </c>
      <c r="D173" s="63" t="str">
        <f aca="false">IF('RAW-TEvPEv'!D173="","",AVERAGE('RAW-TEvPEv'!D173,'RAW-TEvPEv'!L173,'RAW-TEvPEv'!T173,'RAW-TEvPEv'!AB173,'RAW-TEvPEv'!AJ173,'RAW-TEvPEv'!AR173))</f>
        <v/>
      </c>
      <c r="E173" s="63" t="str">
        <f aca="false">IF('RAW-TEvPEv'!E173="","",AVERAGE('RAW-TEvPEv'!E173,'RAW-TEvPEv'!M173,'RAW-TEvPEv'!U173,'RAW-TEvPEv'!AC173,'RAW-TEvPEv'!AK173,'RAW-TEvPEv'!AS173))</f>
        <v/>
      </c>
      <c r="F173" s="63" t="str">
        <f aca="false">IF('RAW-TEvPEv'!F173="","",AVERAGE('RAW-TEvPEv'!F173,'RAW-TEvPEv'!N173,'RAW-TEvPEv'!V173,'RAW-TEvPEv'!AD173,'RAW-TEvPEv'!AL173,'RAW-TEvPEv'!AT173))</f>
        <v/>
      </c>
      <c r="G173" s="63" t="str">
        <f aca="false">IF('RAW-TEvPEv'!G173="","",AVERAGE('RAW-TEvPEv'!G173,'RAW-TEvPEv'!O173,'RAW-TEvPEv'!W173,'RAW-TEvPEv'!AE173,'RAW-TEvPEv'!AM173,'RAW-TEvPEv'!AU173))</f>
        <v/>
      </c>
      <c r="H173" s="63" t="str">
        <f aca="false">IF('RAW-TEvPEv'!H173="","",AVERAGE('RAW-TEvPEv'!H173,'RAW-TEvPEv'!P173,'RAW-TEvPEv'!X173,'RAW-TEvPEv'!AF173,'RAW-TEvPEv'!AN173,'RAW-TEvPEv'!AV173))</f>
        <v/>
      </c>
      <c r="I173" s="63" t="str">
        <f aca="false">IF('RAW-TEvPEv'!I173="","",AVERAGE('RAW-TEvPEv'!I173,'RAW-TEvPEv'!Q173,'RAW-TEvPEv'!Y173,'RAW-TEvPEv'!AG173,'RAW-TEvPEv'!AO173,'RAW-TEvPEv'!AW173))</f>
        <v/>
      </c>
      <c r="J173" s="63" t="str">
        <f aca="false">IF('RAW-TEvPEv'!J173="","",AVERAGE('RAW-TEvPEv'!J173,'RAW-TEvPEv'!R173,'RAW-TEvPEv'!Z173,'RAW-TEvPEv'!AH173,'RAW-TEvPEv'!AP173,'RAW-TEvPEv'!AX173))</f>
        <v/>
      </c>
      <c r="K173" s="65"/>
    </row>
    <row r="174" customFormat="false" ht="15" hidden="false" customHeight="false" outlineLevel="0" collapsed="false">
      <c r="A174" s="63" t="n">
        <v>171</v>
      </c>
      <c r="B174" s="63" t="str">
        <f aca="false">IF(PLAYER!B174="","",PLAYER!B174)</f>
        <v/>
      </c>
      <c r="C174" s="63" t="str">
        <f aca="false">IF('RAW-TEvPEv'!C174="","",AVERAGE('RAW-TEvPEv'!C174,'RAW-TEvPEv'!K174,'RAW-TEvPEv'!S174,'RAW-TEvPEv'!AA174,'RAW-TEvPEv'!AI174,'RAW-TEvPEv'!AQ174))</f>
        <v/>
      </c>
      <c r="D174" s="63" t="str">
        <f aca="false">IF('RAW-TEvPEv'!D174="","",AVERAGE('RAW-TEvPEv'!D174,'RAW-TEvPEv'!L174,'RAW-TEvPEv'!T174,'RAW-TEvPEv'!AB174,'RAW-TEvPEv'!AJ174,'RAW-TEvPEv'!AR174))</f>
        <v/>
      </c>
      <c r="E174" s="63" t="str">
        <f aca="false">IF('RAW-TEvPEv'!E174="","",AVERAGE('RAW-TEvPEv'!E174,'RAW-TEvPEv'!M174,'RAW-TEvPEv'!U174,'RAW-TEvPEv'!AC174,'RAW-TEvPEv'!AK174,'RAW-TEvPEv'!AS174))</f>
        <v/>
      </c>
      <c r="F174" s="63" t="str">
        <f aca="false">IF('RAW-TEvPEv'!F174="","",AVERAGE('RAW-TEvPEv'!F174,'RAW-TEvPEv'!N174,'RAW-TEvPEv'!V174,'RAW-TEvPEv'!AD174,'RAW-TEvPEv'!AL174,'RAW-TEvPEv'!AT174))</f>
        <v/>
      </c>
      <c r="G174" s="63" t="str">
        <f aca="false">IF('RAW-TEvPEv'!G174="","",AVERAGE('RAW-TEvPEv'!G174,'RAW-TEvPEv'!O174,'RAW-TEvPEv'!W174,'RAW-TEvPEv'!AE174,'RAW-TEvPEv'!AM174,'RAW-TEvPEv'!AU174))</f>
        <v/>
      </c>
      <c r="H174" s="63" t="str">
        <f aca="false">IF('RAW-TEvPEv'!H174="","",AVERAGE('RAW-TEvPEv'!H174,'RAW-TEvPEv'!P174,'RAW-TEvPEv'!X174,'RAW-TEvPEv'!AF174,'RAW-TEvPEv'!AN174,'RAW-TEvPEv'!AV174))</f>
        <v/>
      </c>
      <c r="I174" s="63" t="str">
        <f aca="false">IF('RAW-TEvPEv'!I174="","",AVERAGE('RAW-TEvPEv'!I174,'RAW-TEvPEv'!Q174,'RAW-TEvPEv'!Y174,'RAW-TEvPEv'!AG174,'RAW-TEvPEv'!AO174,'RAW-TEvPEv'!AW174))</f>
        <v/>
      </c>
      <c r="J174" s="63" t="str">
        <f aca="false">IF('RAW-TEvPEv'!J174="","",AVERAGE('RAW-TEvPEv'!J174,'RAW-TEvPEv'!R174,'RAW-TEvPEv'!Z174,'RAW-TEvPEv'!AH174,'RAW-TEvPEv'!AP174,'RAW-TEvPEv'!AX174))</f>
        <v/>
      </c>
      <c r="K174" s="65"/>
    </row>
    <row r="175" customFormat="false" ht="15" hidden="false" customHeight="false" outlineLevel="0" collapsed="false">
      <c r="A175" s="63" t="n">
        <v>172</v>
      </c>
      <c r="B175" s="63" t="str">
        <f aca="false">IF(PLAYER!B175="","",PLAYER!B175)</f>
        <v/>
      </c>
      <c r="C175" s="63" t="str">
        <f aca="false">IF('RAW-TEvPEv'!C175="","",AVERAGE('RAW-TEvPEv'!C175,'RAW-TEvPEv'!K175,'RAW-TEvPEv'!S175,'RAW-TEvPEv'!AA175,'RAW-TEvPEv'!AI175,'RAW-TEvPEv'!AQ175))</f>
        <v/>
      </c>
      <c r="D175" s="63" t="str">
        <f aca="false">IF('RAW-TEvPEv'!D175="","",AVERAGE('RAW-TEvPEv'!D175,'RAW-TEvPEv'!L175,'RAW-TEvPEv'!T175,'RAW-TEvPEv'!AB175,'RAW-TEvPEv'!AJ175,'RAW-TEvPEv'!AR175))</f>
        <v/>
      </c>
      <c r="E175" s="63" t="str">
        <f aca="false">IF('RAW-TEvPEv'!E175="","",AVERAGE('RAW-TEvPEv'!E175,'RAW-TEvPEv'!M175,'RAW-TEvPEv'!U175,'RAW-TEvPEv'!AC175,'RAW-TEvPEv'!AK175,'RAW-TEvPEv'!AS175))</f>
        <v/>
      </c>
      <c r="F175" s="63" t="str">
        <f aca="false">IF('RAW-TEvPEv'!F175="","",AVERAGE('RAW-TEvPEv'!F175,'RAW-TEvPEv'!N175,'RAW-TEvPEv'!V175,'RAW-TEvPEv'!AD175,'RAW-TEvPEv'!AL175,'RAW-TEvPEv'!AT175))</f>
        <v/>
      </c>
      <c r="G175" s="63" t="str">
        <f aca="false">IF('RAW-TEvPEv'!G175="","",AVERAGE('RAW-TEvPEv'!G175,'RAW-TEvPEv'!O175,'RAW-TEvPEv'!W175,'RAW-TEvPEv'!AE175,'RAW-TEvPEv'!AM175,'RAW-TEvPEv'!AU175))</f>
        <v/>
      </c>
      <c r="H175" s="63" t="str">
        <f aca="false">IF('RAW-TEvPEv'!H175="","",AVERAGE('RAW-TEvPEv'!H175,'RAW-TEvPEv'!P175,'RAW-TEvPEv'!X175,'RAW-TEvPEv'!AF175,'RAW-TEvPEv'!AN175,'RAW-TEvPEv'!AV175))</f>
        <v/>
      </c>
      <c r="I175" s="63" t="str">
        <f aca="false">IF('RAW-TEvPEv'!I175="","",AVERAGE('RAW-TEvPEv'!I175,'RAW-TEvPEv'!Q175,'RAW-TEvPEv'!Y175,'RAW-TEvPEv'!AG175,'RAW-TEvPEv'!AO175,'RAW-TEvPEv'!AW175))</f>
        <v/>
      </c>
      <c r="J175" s="63" t="str">
        <f aca="false">IF('RAW-TEvPEv'!J175="","",AVERAGE('RAW-TEvPEv'!J175,'RAW-TEvPEv'!R175,'RAW-TEvPEv'!Z175,'RAW-TEvPEv'!AH175,'RAW-TEvPEv'!AP175,'RAW-TEvPEv'!AX175))</f>
        <v/>
      </c>
      <c r="K175" s="65"/>
    </row>
    <row r="176" customFormat="false" ht="15" hidden="false" customHeight="false" outlineLevel="0" collapsed="false">
      <c r="A176" s="63" t="n">
        <v>173</v>
      </c>
      <c r="B176" s="63" t="str">
        <f aca="false">IF(PLAYER!B176="","",PLAYER!B176)</f>
        <v/>
      </c>
      <c r="C176" s="63" t="str">
        <f aca="false">IF('RAW-TEvPEv'!C176="","",AVERAGE('RAW-TEvPEv'!C176,'RAW-TEvPEv'!K176,'RAW-TEvPEv'!S176,'RAW-TEvPEv'!AA176,'RAW-TEvPEv'!AI176,'RAW-TEvPEv'!AQ176))</f>
        <v/>
      </c>
      <c r="D176" s="63" t="str">
        <f aca="false">IF('RAW-TEvPEv'!D176="","",AVERAGE('RAW-TEvPEv'!D176,'RAW-TEvPEv'!L176,'RAW-TEvPEv'!T176,'RAW-TEvPEv'!AB176,'RAW-TEvPEv'!AJ176,'RAW-TEvPEv'!AR176))</f>
        <v/>
      </c>
      <c r="E176" s="63" t="str">
        <f aca="false">IF('RAW-TEvPEv'!E176="","",AVERAGE('RAW-TEvPEv'!E176,'RAW-TEvPEv'!M176,'RAW-TEvPEv'!U176,'RAW-TEvPEv'!AC176,'RAW-TEvPEv'!AK176,'RAW-TEvPEv'!AS176))</f>
        <v/>
      </c>
      <c r="F176" s="63" t="str">
        <f aca="false">IF('RAW-TEvPEv'!F176="","",AVERAGE('RAW-TEvPEv'!F176,'RAW-TEvPEv'!N176,'RAW-TEvPEv'!V176,'RAW-TEvPEv'!AD176,'RAW-TEvPEv'!AL176,'RAW-TEvPEv'!AT176))</f>
        <v/>
      </c>
      <c r="G176" s="63" t="str">
        <f aca="false">IF('RAW-TEvPEv'!G176="","",AVERAGE('RAW-TEvPEv'!G176,'RAW-TEvPEv'!O176,'RAW-TEvPEv'!W176,'RAW-TEvPEv'!AE176,'RAW-TEvPEv'!AM176,'RAW-TEvPEv'!AU176))</f>
        <v/>
      </c>
      <c r="H176" s="63" t="str">
        <f aca="false">IF('RAW-TEvPEv'!H176="","",AVERAGE('RAW-TEvPEv'!H176,'RAW-TEvPEv'!P176,'RAW-TEvPEv'!X176,'RAW-TEvPEv'!AF176,'RAW-TEvPEv'!AN176,'RAW-TEvPEv'!AV176))</f>
        <v/>
      </c>
      <c r="I176" s="63" t="str">
        <f aca="false">IF('RAW-TEvPEv'!I176="","",AVERAGE('RAW-TEvPEv'!I176,'RAW-TEvPEv'!Q176,'RAW-TEvPEv'!Y176,'RAW-TEvPEv'!AG176,'RAW-TEvPEv'!AO176,'RAW-TEvPEv'!AW176))</f>
        <v/>
      </c>
      <c r="J176" s="63" t="str">
        <f aca="false">IF('RAW-TEvPEv'!J176="","",AVERAGE('RAW-TEvPEv'!J176,'RAW-TEvPEv'!R176,'RAW-TEvPEv'!Z176,'RAW-TEvPEv'!AH176,'RAW-TEvPEv'!AP176,'RAW-TEvPEv'!AX176))</f>
        <v/>
      </c>
      <c r="K176" s="65"/>
    </row>
    <row r="177" customFormat="false" ht="15" hidden="false" customHeight="false" outlineLevel="0" collapsed="false">
      <c r="A177" s="63" t="n">
        <v>174</v>
      </c>
      <c r="B177" s="63" t="str">
        <f aca="false">IF(PLAYER!B177="","",PLAYER!B177)</f>
        <v/>
      </c>
      <c r="C177" s="63" t="str">
        <f aca="false">IF('RAW-TEvPEv'!C177="","",AVERAGE('RAW-TEvPEv'!C177,'RAW-TEvPEv'!K177,'RAW-TEvPEv'!S177,'RAW-TEvPEv'!AA177,'RAW-TEvPEv'!AI177,'RAW-TEvPEv'!AQ177))</f>
        <v/>
      </c>
      <c r="D177" s="63" t="str">
        <f aca="false">IF('RAW-TEvPEv'!D177="","",AVERAGE('RAW-TEvPEv'!D177,'RAW-TEvPEv'!L177,'RAW-TEvPEv'!T177,'RAW-TEvPEv'!AB177,'RAW-TEvPEv'!AJ177,'RAW-TEvPEv'!AR177))</f>
        <v/>
      </c>
      <c r="E177" s="63" t="str">
        <f aca="false">IF('RAW-TEvPEv'!E177="","",AVERAGE('RAW-TEvPEv'!E177,'RAW-TEvPEv'!M177,'RAW-TEvPEv'!U177,'RAW-TEvPEv'!AC177,'RAW-TEvPEv'!AK177,'RAW-TEvPEv'!AS177))</f>
        <v/>
      </c>
      <c r="F177" s="63" t="str">
        <f aca="false">IF('RAW-TEvPEv'!F177="","",AVERAGE('RAW-TEvPEv'!F177,'RAW-TEvPEv'!N177,'RAW-TEvPEv'!V177,'RAW-TEvPEv'!AD177,'RAW-TEvPEv'!AL177,'RAW-TEvPEv'!AT177))</f>
        <v/>
      </c>
      <c r="G177" s="63" t="str">
        <f aca="false">IF('RAW-TEvPEv'!G177="","",AVERAGE('RAW-TEvPEv'!G177,'RAW-TEvPEv'!O177,'RAW-TEvPEv'!W177,'RAW-TEvPEv'!AE177,'RAW-TEvPEv'!AM177,'RAW-TEvPEv'!AU177))</f>
        <v/>
      </c>
      <c r="H177" s="63" t="str">
        <f aca="false">IF('RAW-TEvPEv'!H177="","",AVERAGE('RAW-TEvPEv'!H177,'RAW-TEvPEv'!P177,'RAW-TEvPEv'!X177,'RAW-TEvPEv'!AF177,'RAW-TEvPEv'!AN177,'RAW-TEvPEv'!AV177))</f>
        <v/>
      </c>
      <c r="I177" s="63" t="str">
        <f aca="false">IF('RAW-TEvPEv'!I177="","",AVERAGE('RAW-TEvPEv'!I177,'RAW-TEvPEv'!Q177,'RAW-TEvPEv'!Y177,'RAW-TEvPEv'!AG177,'RAW-TEvPEv'!AO177,'RAW-TEvPEv'!AW177))</f>
        <v/>
      </c>
      <c r="J177" s="63" t="str">
        <f aca="false">IF('RAW-TEvPEv'!J177="","",AVERAGE('RAW-TEvPEv'!J177,'RAW-TEvPEv'!R177,'RAW-TEvPEv'!Z177,'RAW-TEvPEv'!AH177,'RAW-TEvPEv'!AP177,'RAW-TEvPEv'!AX177))</f>
        <v/>
      </c>
      <c r="K177" s="65"/>
    </row>
    <row r="178" customFormat="false" ht="15" hidden="false" customHeight="false" outlineLevel="0" collapsed="false">
      <c r="A178" s="63" t="n">
        <v>175</v>
      </c>
      <c r="B178" s="63" t="str">
        <f aca="false">IF(PLAYER!B178="","",PLAYER!B178)</f>
        <v/>
      </c>
      <c r="C178" s="63" t="str">
        <f aca="false">IF('RAW-TEvPEv'!C178="","",AVERAGE('RAW-TEvPEv'!C178,'RAW-TEvPEv'!K178,'RAW-TEvPEv'!S178,'RAW-TEvPEv'!AA178,'RAW-TEvPEv'!AI178,'RAW-TEvPEv'!AQ178))</f>
        <v/>
      </c>
      <c r="D178" s="63" t="str">
        <f aca="false">IF('RAW-TEvPEv'!D178="","",AVERAGE('RAW-TEvPEv'!D178,'RAW-TEvPEv'!L178,'RAW-TEvPEv'!T178,'RAW-TEvPEv'!AB178,'RAW-TEvPEv'!AJ178,'RAW-TEvPEv'!AR178))</f>
        <v/>
      </c>
      <c r="E178" s="63" t="str">
        <f aca="false">IF('RAW-TEvPEv'!E178="","",AVERAGE('RAW-TEvPEv'!E178,'RAW-TEvPEv'!M178,'RAW-TEvPEv'!U178,'RAW-TEvPEv'!AC178,'RAW-TEvPEv'!AK178,'RAW-TEvPEv'!AS178))</f>
        <v/>
      </c>
      <c r="F178" s="63" t="str">
        <f aca="false">IF('RAW-TEvPEv'!F178="","",AVERAGE('RAW-TEvPEv'!F178,'RAW-TEvPEv'!N178,'RAW-TEvPEv'!V178,'RAW-TEvPEv'!AD178,'RAW-TEvPEv'!AL178,'RAW-TEvPEv'!AT178))</f>
        <v/>
      </c>
      <c r="G178" s="63" t="str">
        <f aca="false">IF('RAW-TEvPEv'!G178="","",AVERAGE('RAW-TEvPEv'!G178,'RAW-TEvPEv'!O178,'RAW-TEvPEv'!W178,'RAW-TEvPEv'!AE178,'RAW-TEvPEv'!AM178,'RAW-TEvPEv'!AU178))</f>
        <v/>
      </c>
      <c r="H178" s="63" t="str">
        <f aca="false">IF('RAW-TEvPEv'!H178="","",AVERAGE('RAW-TEvPEv'!H178,'RAW-TEvPEv'!P178,'RAW-TEvPEv'!X178,'RAW-TEvPEv'!AF178,'RAW-TEvPEv'!AN178,'RAW-TEvPEv'!AV178))</f>
        <v/>
      </c>
      <c r="I178" s="63" t="str">
        <f aca="false">IF('RAW-TEvPEv'!I178="","",AVERAGE('RAW-TEvPEv'!I178,'RAW-TEvPEv'!Q178,'RAW-TEvPEv'!Y178,'RAW-TEvPEv'!AG178,'RAW-TEvPEv'!AO178,'RAW-TEvPEv'!AW178))</f>
        <v/>
      </c>
      <c r="J178" s="63" t="str">
        <f aca="false">IF('RAW-TEvPEv'!J178="","",AVERAGE('RAW-TEvPEv'!J178,'RAW-TEvPEv'!R178,'RAW-TEvPEv'!Z178,'RAW-TEvPEv'!AH178,'RAW-TEvPEv'!AP178,'RAW-TEvPEv'!AX178))</f>
        <v/>
      </c>
      <c r="K178" s="65"/>
    </row>
    <row r="179" customFormat="false" ht="15" hidden="false" customHeight="false" outlineLevel="0" collapsed="false">
      <c r="A179" s="63" t="n">
        <v>176</v>
      </c>
      <c r="B179" s="63" t="str">
        <f aca="false">IF(PLAYER!B179="","",PLAYER!B179)</f>
        <v/>
      </c>
      <c r="C179" s="63" t="str">
        <f aca="false">IF('RAW-TEvPEv'!C179="","",AVERAGE('RAW-TEvPEv'!C179,'RAW-TEvPEv'!K179,'RAW-TEvPEv'!S179,'RAW-TEvPEv'!AA179,'RAW-TEvPEv'!AI179,'RAW-TEvPEv'!AQ179))</f>
        <v/>
      </c>
      <c r="D179" s="63" t="str">
        <f aca="false">IF('RAW-TEvPEv'!D179="","",AVERAGE('RAW-TEvPEv'!D179,'RAW-TEvPEv'!L179,'RAW-TEvPEv'!T179,'RAW-TEvPEv'!AB179,'RAW-TEvPEv'!AJ179,'RAW-TEvPEv'!AR179))</f>
        <v/>
      </c>
      <c r="E179" s="63" t="str">
        <f aca="false">IF('RAW-TEvPEv'!E179="","",AVERAGE('RAW-TEvPEv'!E179,'RAW-TEvPEv'!M179,'RAW-TEvPEv'!U179,'RAW-TEvPEv'!AC179,'RAW-TEvPEv'!AK179,'RAW-TEvPEv'!AS179))</f>
        <v/>
      </c>
      <c r="F179" s="63" t="str">
        <f aca="false">IF('RAW-TEvPEv'!F179="","",AVERAGE('RAW-TEvPEv'!F179,'RAW-TEvPEv'!N179,'RAW-TEvPEv'!V179,'RAW-TEvPEv'!AD179,'RAW-TEvPEv'!AL179,'RAW-TEvPEv'!AT179))</f>
        <v/>
      </c>
      <c r="G179" s="63" t="str">
        <f aca="false">IF('RAW-TEvPEv'!G179="","",AVERAGE('RAW-TEvPEv'!G179,'RAW-TEvPEv'!O179,'RAW-TEvPEv'!W179,'RAW-TEvPEv'!AE179,'RAW-TEvPEv'!AM179,'RAW-TEvPEv'!AU179))</f>
        <v/>
      </c>
      <c r="H179" s="63" t="str">
        <f aca="false">IF('RAW-TEvPEv'!H179="","",AVERAGE('RAW-TEvPEv'!H179,'RAW-TEvPEv'!P179,'RAW-TEvPEv'!X179,'RAW-TEvPEv'!AF179,'RAW-TEvPEv'!AN179,'RAW-TEvPEv'!AV179))</f>
        <v/>
      </c>
      <c r="I179" s="63" t="str">
        <f aca="false">IF('RAW-TEvPEv'!I179="","",AVERAGE('RAW-TEvPEv'!I179,'RAW-TEvPEv'!Q179,'RAW-TEvPEv'!Y179,'RAW-TEvPEv'!AG179,'RAW-TEvPEv'!AO179,'RAW-TEvPEv'!AW179))</f>
        <v/>
      </c>
      <c r="J179" s="63" t="str">
        <f aca="false">IF('RAW-TEvPEv'!J179="","",AVERAGE('RAW-TEvPEv'!J179,'RAW-TEvPEv'!R179,'RAW-TEvPEv'!Z179,'RAW-TEvPEv'!AH179,'RAW-TEvPEv'!AP179,'RAW-TEvPEv'!AX179))</f>
        <v/>
      </c>
      <c r="K179" s="65"/>
    </row>
    <row r="180" customFormat="false" ht="15" hidden="false" customHeight="false" outlineLevel="0" collapsed="false">
      <c r="A180" s="63" t="n">
        <v>177</v>
      </c>
      <c r="B180" s="63" t="str">
        <f aca="false">IF(PLAYER!B180="","",PLAYER!B180)</f>
        <v/>
      </c>
      <c r="C180" s="63" t="str">
        <f aca="false">IF('RAW-TEvPEv'!C180="","",AVERAGE('RAW-TEvPEv'!C180,'RAW-TEvPEv'!K180,'RAW-TEvPEv'!S180,'RAW-TEvPEv'!AA180,'RAW-TEvPEv'!AI180,'RAW-TEvPEv'!AQ180))</f>
        <v/>
      </c>
      <c r="D180" s="63" t="str">
        <f aca="false">IF('RAW-TEvPEv'!D180="","",AVERAGE('RAW-TEvPEv'!D180,'RAW-TEvPEv'!L180,'RAW-TEvPEv'!T180,'RAW-TEvPEv'!AB180,'RAW-TEvPEv'!AJ180,'RAW-TEvPEv'!AR180))</f>
        <v/>
      </c>
      <c r="E180" s="63" t="str">
        <f aca="false">IF('RAW-TEvPEv'!E180="","",AVERAGE('RAW-TEvPEv'!E180,'RAW-TEvPEv'!M180,'RAW-TEvPEv'!U180,'RAW-TEvPEv'!AC180,'RAW-TEvPEv'!AK180,'RAW-TEvPEv'!AS180))</f>
        <v/>
      </c>
      <c r="F180" s="63" t="str">
        <f aca="false">IF('RAW-TEvPEv'!F180="","",AVERAGE('RAW-TEvPEv'!F180,'RAW-TEvPEv'!N180,'RAW-TEvPEv'!V180,'RAW-TEvPEv'!AD180,'RAW-TEvPEv'!AL180,'RAW-TEvPEv'!AT180))</f>
        <v/>
      </c>
      <c r="G180" s="63" t="str">
        <f aca="false">IF('RAW-TEvPEv'!G180="","",AVERAGE('RAW-TEvPEv'!G180,'RAW-TEvPEv'!O180,'RAW-TEvPEv'!W180,'RAW-TEvPEv'!AE180,'RAW-TEvPEv'!AM180,'RAW-TEvPEv'!AU180))</f>
        <v/>
      </c>
      <c r="H180" s="63" t="str">
        <f aca="false">IF('RAW-TEvPEv'!H180="","",AVERAGE('RAW-TEvPEv'!H180,'RAW-TEvPEv'!P180,'RAW-TEvPEv'!X180,'RAW-TEvPEv'!AF180,'RAW-TEvPEv'!AN180,'RAW-TEvPEv'!AV180))</f>
        <v/>
      </c>
      <c r="I180" s="63" t="str">
        <f aca="false">IF('RAW-TEvPEv'!I180="","",AVERAGE('RAW-TEvPEv'!I180,'RAW-TEvPEv'!Q180,'RAW-TEvPEv'!Y180,'RAW-TEvPEv'!AG180,'RAW-TEvPEv'!AO180,'RAW-TEvPEv'!AW180))</f>
        <v/>
      </c>
      <c r="J180" s="63" t="str">
        <f aca="false">IF('RAW-TEvPEv'!J180="","",AVERAGE('RAW-TEvPEv'!J180,'RAW-TEvPEv'!R180,'RAW-TEvPEv'!Z180,'RAW-TEvPEv'!AH180,'RAW-TEvPEv'!AP180,'RAW-TEvPEv'!AX180))</f>
        <v/>
      </c>
      <c r="K180" s="65"/>
    </row>
    <row r="181" customFormat="false" ht="15" hidden="false" customHeight="false" outlineLevel="0" collapsed="false">
      <c r="A181" s="63" t="n">
        <v>178</v>
      </c>
      <c r="B181" s="63" t="str">
        <f aca="false">IF(PLAYER!B181="","",PLAYER!B181)</f>
        <v/>
      </c>
      <c r="C181" s="63" t="str">
        <f aca="false">IF('RAW-TEvPEv'!C181="","",AVERAGE('RAW-TEvPEv'!C181,'RAW-TEvPEv'!K181,'RAW-TEvPEv'!S181,'RAW-TEvPEv'!AA181,'RAW-TEvPEv'!AI181,'RAW-TEvPEv'!AQ181))</f>
        <v/>
      </c>
      <c r="D181" s="63" t="str">
        <f aca="false">IF('RAW-TEvPEv'!D181="","",AVERAGE('RAW-TEvPEv'!D181,'RAW-TEvPEv'!L181,'RAW-TEvPEv'!T181,'RAW-TEvPEv'!AB181,'RAW-TEvPEv'!AJ181,'RAW-TEvPEv'!AR181))</f>
        <v/>
      </c>
      <c r="E181" s="63" t="str">
        <f aca="false">IF('RAW-TEvPEv'!E181="","",AVERAGE('RAW-TEvPEv'!E181,'RAW-TEvPEv'!M181,'RAW-TEvPEv'!U181,'RAW-TEvPEv'!AC181,'RAW-TEvPEv'!AK181,'RAW-TEvPEv'!AS181))</f>
        <v/>
      </c>
      <c r="F181" s="63" t="str">
        <f aca="false">IF('RAW-TEvPEv'!F181="","",AVERAGE('RAW-TEvPEv'!F181,'RAW-TEvPEv'!N181,'RAW-TEvPEv'!V181,'RAW-TEvPEv'!AD181,'RAW-TEvPEv'!AL181,'RAW-TEvPEv'!AT181))</f>
        <v/>
      </c>
      <c r="G181" s="63" t="str">
        <f aca="false">IF('RAW-TEvPEv'!G181="","",AVERAGE('RAW-TEvPEv'!G181,'RAW-TEvPEv'!O181,'RAW-TEvPEv'!W181,'RAW-TEvPEv'!AE181,'RAW-TEvPEv'!AM181,'RAW-TEvPEv'!AU181))</f>
        <v/>
      </c>
      <c r="H181" s="63" t="str">
        <f aca="false">IF('RAW-TEvPEv'!H181="","",AVERAGE('RAW-TEvPEv'!H181,'RAW-TEvPEv'!P181,'RAW-TEvPEv'!X181,'RAW-TEvPEv'!AF181,'RAW-TEvPEv'!AN181,'RAW-TEvPEv'!AV181))</f>
        <v/>
      </c>
      <c r="I181" s="63" t="str">
        <f aca="false">IF('RAW-TEvPEv'!I181="","",AVERAGE('RAW-TEvPEv'!I181,'RAW-TEvPEv'!Q181,'RAW-TEvPEv'!Y181,'RAW-TEvPEv'!AG181,'RAW-TEvPEv'!AO181,'RAW-TEvPEv'!AW181))</f>
        <v/>
      </c>
      <c r="J181" s="63" t="str">
        <f aca="false">IF('RAW-TEvPEv'!J181="","",AVERAGE('RAW-TEvPEv'!J181,'RAW-TEvPEv'!R181,'RAW-TEvPEv'!Z181,'RAW-TEvPEv'!AH181,'RAW-TEvPEv'!AP181,'RAW-TEvPEv'!AX181))</f>
        <v/>
      </c>
      <c r="K181" s="65"/>
    </row>
    <row r="182" customFormat="false" ht="15" hidden="false" customHeight="false" outlineLevel="0" collapsed="false">
      <c r="A182" s="63" t="n">
        <v>179</v>
      </c>
      <c r="B182" s="63" t="str">
        <f aca="false">IF(PLAYER!B182="","",PLAYER!B182)</f>
        <v/>
      </c>
      <c r="C182" s="63" t="str">
        <f aca="false">IF('RAW-TEvPEv'!C182="","",AVERAGE('RAW-TEvPEv'!C182,'RAW-TEvPEv'!K182,'RAW-TEvPEv'!S182,'RAW-TEvPEv'!AA182,'RAW-TEvPEv'!AI182,'RAW-TEvPEv'!AQ182))</f>
        <v/>
      </c>
      <c r="D182" s="63" t="str">
        <f aca="false">IF('RAW-TEvPEv'!D182="","",AVERAGE('RAW-TEvPEv'!D182,'RAW-TEvPEv'!L182,'RAW-TEvPEv'!T182,'RAW-TEvPEv'!AB182,'RAW-TEvPEv'!AJ182,'RAW-TEvPEv'!AR182))</f>
        <v/>
      </c>
      <c r="E182" s="63" t="str">
        <f aca="false">IF('RAW-TEvPEv'!E182="","",AVERAGE('RAW-TEvPEv'!E182,'RAW-TEvPEv'!M182,'RAW-TEvPEv'!U182,'RAW-TEvPEv'!AC182,'RAW-TEvPEv'!AK182,'RAW-TEvPEv'!AS182))</f>
        <v/>
      </c>
      <c r="F182" s="63" t="str">
        <f aca="false">IF('RAW-TEvPEv'!F182="","",AVERAGE('RAW-TEvPEv'!F182,'RAW-TEvPEv'!N182,'RAW-TEvPEv'!V182,'RAW-TEvPEv'!AD182,'RAW-TEvPEv'!AL182,'RAW-TEvPEv'!AT182))</f>
        <v/>
      </c>
      <c r="G182" s="63" t="str">
        <f aca="false">IF('RAW-TEvPEv'!G182="","",AVERAGE('RAW-TEvPEv'!G182,'RAW-TEvPEv'!O182,'RAW-TEvPEv'!W182,'RAW-TEvPEv'!AE182,'RAW-TEvPEv'!AM182,'RAW-TEvPEv'!AU182))</f>
        <v/>
      </c>
      <c r="H182" s="63" t="str">
        <f aca="false">IF('RAW-TEvPEv'!H182="","",AVERAGE('RAW-TEvPEv'!H182,'RAW-TEvPEv'!P182,'RAW-TEvPEv'!X182,'RAW-TEvPEv'!AF182,'RAW-TEvPEv'!AN182,'RAW-TEvPEv'!AV182))</f>
        <v/>
      </c>
      <c r="I182" s="63" t="str">
        <f aca="false">IF('RAW-TEvPEv'!I182="","",AVERAGE('RAW-TEvPEv'!I182,'RAW-TEvPEv'!Q182,'RAW-TEvPEv'!Y182,'RAW-TEvPEv'!AG182,'RAW-TEvPEv'!AO182,'RAW-TEvPEv'!AW182))</f>
        <v/>
      </c>
      <c r="J182" s="63" t="str">
        <f aca="false">IF('RAW-TEvPEv'!J182="","",AVERAGE('RAW-TEvPEv'!J182,'RAW-TEvPEv'!R182,'RAW-TEvPEv'!Z182,'RAW-TEvPEv'!AH182,'RAW-TEvPEv'!AP182,'RAW-TEvPEv'!AX182))</f>
        <v/>
      </c>
      <c r="K182" s="65"/>
    </row>
    <row r="183" customFormat="false" ht="15" hidden="false" customHeight="false" outlineLevel="0" collapsed="false">
      <c r="A183" s="63" t="n">
        <v>180</v>
      </c>
      <c r="B183" s="63" t="str">
        <f aca="false">IF(PLAYER!B183="","",PLAYER!B183)</f>
        <v/>
      </c>
      <c r="C183" s="63" t="str">
        <f aca="false">IF('RAW-TEvPEv'!C183="","",AVERAGE('RAW-TEvPEv'!C183,'RAW-TEvPEv'!K183,'RAW-TEvPEv'!S183,'RAW-TEvPEv'!AA183,'RAW-TEvPEv'!AI183,'RAW-TEvPEv'!AQ183))</f>
        <v/>
      </c>
      <c r="D183" s="63" t="str">
        <f aca="false">IF('RAW-TEvPEv'!D183="","",AVERAGE('RAW-TEvPEv'!D183,'RAW-TEvPEv'!L183,'RAW-TEvPEv'!T183,'RAW-TEvPEv'!AB183,'RAW-TEvPEv'!AJ183,'RAW-TEvPEv'!AR183))</f>
        <v/>
      </c>
      <c r="E183" s="63" t="str">
        <f aca="false">IF('RAW-TEvPEv'!E183="","",AVERAGE('RAW-TEvPEv'!E183,'RAW-TEvPEv'!M183,'RAW-TEvPEv'!U183,'RAW-TEvPEv'!AC183,'RAW-TEvPEv'!AK183,'RAW-TEvPEv'!AS183))</f>
        <v/>
      </c>
      <c r="F183" s="63" t="str">
        <f aca="false">IF('RAW-TEvPEv'!F183="","",AVERAGE('RAW-TEvPEv'!F183,'RAW-TEvPEv'!N183,'RAW-TEvPEv'!V183,'RAW-TEvPEv'!AD183,'RAW-TEvPEv'!AL183,'RAW-TEvPEv'!AT183))</f>
        <v/>
      </c>
      <c r="G183" s="63" t="str">
        <f aca="false">IF('RAW-TEvPEv'!G183="","",AVERAGE('RAW-TEvPEv'!G183,'RAW-TEvPEv'!O183,'RAW-TEvPEv'!W183,'RAW-TEvPEv'!AE183,'RAW-TEvPEv'!AM183,'RAW-TEvPEv'!AU183))</f>
        <v/>
      </c>
      <c r="H183" s="63" t="str">
        <f aca="false">IF('RAW-TEvPEv'!H183="","",AVERAGE('RAW-TEvPEv'!H183,'RAW-TEvPEv'!P183,'RAW-TEvPEv'!X183,'RAW-TEvPEv'!AF183,'RAW-TEvPEv'!AN183,'RAW-TEvPEv'!AV183))</f>
        <v/>
      </c>
      <c r="I183" s="63" t="str">
        <f aca="false">IF('RAW-TEvPEv'!I183="","",AVERAGE('RAW-TEvPEv'!I183,'RAW-TEvPEv'!Q183,'RAW-TEvPEv'!Y183,'RAW-TEvPEv'!AG183,'RAW-TEvPEv'!AO183,'RAW-TEvPEv'!AW183))</f>
        <v/>
      </c>
      <c r="J183" s="63" t="str">
        <f aca="false">IF('RAW-TEvPEv'!J183="","",AVERAGE('RAW-TEvPEv'!J183,'RAW-TEvPEv'!R183,'RAW-TEvPEv'!Z183,'RAW-TEvPEv'!AH183,'RAW-TEvPEv'!AP183,'RAW-TEvPEv'!AX183))</f>
        <v/>
      </c>
      <c r="K183" s="65"/>
    </row>
    <row r="184" customFormat="false" ht="15" hidden="false" customHeight="false" outlineLevel="0" collapsed="false">
      <c r="A184" s="63" t="n">
        <v>181</v>
      </c>
      <c r="B184" s="63" t="str">
        <f aca="false">IF(PLAYER!B184="","",PLAYER!B184)</f>
        <v/>
      </c>
      <c r="C184" s="63" t="str">
        <f aca="false">IF('RAW-TEvPEv'!C184="","",AVERAGE('RAW-TEvPEv'!C184,'RAW-TEvPEv'!K184,'RAW-TEvPEv'!S184,'RAW-TEvPEv'!AA184,'RAW-TEvPEv'!AI184,'RAW-TEvPEv'!AQ184))</f>
        <v/>
      </c>
      <c r="D184" s="63" t="str">
        <f aca="false">IF('RAW-TEvPEv'!D184="","",AVERAGE('RAW-TEvPEv'!D184,'RAW-TEvPEv'!L184,'RAW-TEvPEv'!T184,'RAW-TEvPEv'!AB184,'RAW-TEvPEv'!AJ184,'RAW-TEvPEv'!AR184))</f>
        <v/>
      </c>
      <c r="E184" s="63" t="str">
        <f aca="false">IF('RAW-TEvPEv'!E184="","",AVERAGE('RAW-TEvPEv'!E184,'RAW-TEvPEv'!M184,'RAW-TEvPEv'!U184,'RAW-TEvPEv'!AC184,'RAW-TEvPEv'!AK184,'RAW-TEvPEv'!AS184))</f>
        <v/>
      </c>
      <c r="F184" s="63" t="str">
        <f aca="false">IF('RAW-TEvPEv'!F184="","",AVERAGE('RAW-TEvPEv'!F184,'RAW-TEvPEv'!N184,'RAW-TEvPEv'!V184,'RAW-TEvPEv'!AD184,'RAW-TEvPEv'!AL184,'RAW-TEvPEv'!AT184))</f>
        <v/>
      </c>
      <c r="G184" s="63" t="str">
        <f aca="false">IF('RAW-TEvPEv'!G184="","",AVERAGE('RAW-TEvPEv'!G184,'RAW-TEvPEv'!O184,'RAW-TEvPEv'!W184,'RAW-TEvPEv'!AE184,'RAW-TEvPEv'!AM184,'RAW-TEvPEv'!AU184))</f>
        <v/>
      </c>
      <c r="H184" s="63" t="str">
        <f aca="false">IF('RAW-TEvPEv'!H184="","",AVERAGE('RAW-TEvPEv'!H184,'RAW-TEvPEv'!P184,'RAW-TEvPEv'!X184,'RAW-TEvPEv'!AF184,'RAW-TEvPEv'!AN184,'RAW-TEvPEv'!AV184))</f>
        <v/>
      </c>
      <c r="I184" s="63" t="str">
        <f aca="false">IF('RAW-TEvPEv'!I184="","",AVERAGE('RAW-TEvPEv'!I184,'RAW-TEvPEv'!Q184,'RAW-TEvPEv'!Y184,'RAW-TEvPEv'!AG184,'RAW-TEvPEv'!AO184,'RAW-TEvPEv'!AW184))</f>
        <v/>
      </c>
      <c r="J184" s="63" t="str">
        <f aca="false">IF('RAW-TEvPEv'!J184="","",AVERAGE('RAW-TEvPEv'!J184,'RAW-TEvPEv'!R184,'RAW-TEvPEv'!Z184,'RAW-TEvPEv'!AH184,'RAW-TEvPEv'!AP184,'RAW-TEvPEv'!AX184))</f>
        <v/>
      </c>
      <c r="K184" s="65"/>
    </row>
    <row r="185" customFormat="false" ht="15" hidden="false" customHeight="false" outlineLevel="0" collapsed="false">
      <c r="A185" s="63" t="n">
        <v>182</v>
      </c>
      <c r="B185" s="63" t="str">
        <f aca="false">IF(PLAYER!B185="","",PLAYER!B185)</f>
        <v/>
      </c>
      <c r="C185" s="63" t="str">
        <f aca="false">IF('RAW-TEvPEv'!C185="","",AVERAGE('RAW-TEvPEv'!C185,'RAW-TEvPEv'!K185,'RAW-TEvPEv'!S185,'RAW-TEvPEv'!AA185,'RAW-TEvPEv'!AI185,'RAW-TEvPEv'!AQ185))</f>
        <v/>
      </c>
      <c r="D185" s="63" t="str">
        <f aca="false">IF('RAW-TEvPEv'!D185="","",AVERAGE('RAW-TEvPEv'!D185,'RAW-TEvPEv'!L185,'RAW-TEvPEv'!T185,'RAW-TEvPEv'!AB185,'RAW-TEvPEv'!AJ185,'RAW-TEvPEv'!AR185))</f>
        <v/>
      </c>
      <c r="E185" s="63" t="str">
        <f aca="false">IF('RAW-TEvPEv'!E185="","",AVERAGE('RAW-TEvPEv'!E185,'RAW-TEvPEv'!M185,'RAW-TEvPEv'!U185,'RAW-TEvPEv'!AC185,'RAW-TEvPEv'!AK185,'RAW-TEvPEv'!AS185))</f>
        <v/>
      </c>
      <c r="F185" s="63" t="str">
        <f aca="false">IF('RAW-TEvPEv'!F185="","",AVERAGE('RAW-TEvPEv'!F185,'RAW-TEvPEv'!N185,'RAW-TEvPEv'!V185,'RAW-TEvPEv'!AD185,'RAW-TEvPEv'!AL185,'RAW-TEvPEv'!AT185))</f>
        <v/>
      </c>
      <c r="G185" s="63" t="str">
        <f aca="false">IF('RAW-TEvPEv'!G185="","",AVERAGE('RAW-TEvPEv'!G185,'RAW-TEvPEv'!O185,'RAW-TEvPEv'!W185,'RAW-TEvPEv'!AE185,'RAW-TEvPEv'!AM185,'RAW-TEvPEv'!AU185))</f>
        <v/>
      </c>
      <c r="H185" s="63" t="str">
        <f aca="false">IF('RAW-TEvPEv'!H185="","",AVERAGE('RAW-TEvPEv'!H185,'RAW-TEvPEv'!P185,'RAW-TEvPEv'!X185,'RAW-TEvPEv'!AF185,'RAW-TEvPEv'!AN185,'RAW-TEvPEv'!AV185))</f>
        <v/>
      </c>
      <c r="I185" s="63" t="str">
        <f aca="false">IF('RAW-TEvPEv'!I185="","",AVERAGE('RAW-TEvPEv'!I185,'RAW-TEvPEv'!Q185,'RAW-TEvPEv'!Y185,'RAW-TEvPEv'!AG185,'RAW-TEvPEv'!AO185,'RAW-TEvPEv'!AW185))</f>
        <v/>
      </c>
      <c r="J185" s="63" t="str">
        <f aca="false">IF('RAW-TEvPEv'!J185="","",AVERAGE('RAW-TEvPEv'!J185,'RAW-TEvPEv'!R185,'RAW-TEvPEv'!Z185,'RAW-TEvPEv'!AH185,'RAW-TEvPEv'!AP185,'RAW-TEvPEv'!AX185))</f>
        <v/>
      </c>
      <c r="K185" s="65"/>
    </row>
    <row r="186" customFormat="false" ht="15" hidden="false" customHeight="false" outlineLevel="0" collapsed="false">
      <c r="A186" s="63" t="n">
        <v>183</v>
      </c>
      <c r="B186" s="63" t="str">
        <f aca="false">IF(PLAYER!B186="","",PLAYER!B186)</f>
        <v/>
      </c>
      <c r="C186" s="63" t="str">
        <f aca="false">IF('RAW-TEvPEv'!C186="","",AVERAGE('RAW-TEvPEv'!C186,'RAW-TEvPEv'!K186,'RAW-TEvPEv'!S186,'RAW-TEvPEv'!AA186,'RAW-TEvPEv'!AI186,'RAW-TEvPEv'!AQ186))</f>
        <v/>
      </c>
      <c r="D186" s="63" t="str">
        <f aca="false">IF('RAW-TEvPEv'!D186="","",AVERAGE('RAW-TEvPEv'!D186,'RAW-TEvPEv'!L186,'RAW-TEvPEv'!T186,'RAW-TEvPEv'!AB186,'RAW-TEvPEv'!AJ186,'RAW-TEvPEv'!AR186))</f>
        <v/>
      </c>
      <c r="E186" s="63" t="str">
        <f aca="false">IF('RAW-TEvPEv'!E186="","",AVERAGE('RAW-TEvPEv'!E186,'RAW-TEvPEv'!M186,'RAW-TEvPEv'!U186,'RAW-TEvPEv'!AC186,'RAW-TEvPEv'!AK186,'RAW-TEvPEv'!AS186))</f>
        <v/>
      </c>
      <c r="F186" s="63" t="str">
        <f aca="false">IF('RAW-TEvPEv'!F186="","",AVERAGE('RAW-TEvPEv'!F186,'RAW-TEvPEv'!N186,'RAW-TEvPEv'!V186,'RAW-TEvPEv'!AD186,'RAW-TEvPEv'!AL186,'RAW-TEvPEv'!AT186))</f>
        <v/>
      </c>
      <c r="G186" s="63" t="str">
        <f aca="false">IF('RAW-TEvPEv'!G186="","",AVERAGE('RAW-TEvPEv'!G186,'RAW-TEvPEv'!O186,'RAW-TEvPEv'!W186,'RAW-TEvPEv'!AE186,'RAW-TEvPEv'!AM186,'RAW-TEvPEv'!AU186))</f>
        <v/>
      </c>
      <c r="H186" s="63" t="str">
        <f aca="false">IF('RAW-TEvPEv'!H186="","",AVERAGE('RAW-TEvPEv'!H186,'RAW-TEvPEv'!P186,'RAW-TEvPEv'!X186,'RAW-TEvPEv'!AF186,'RAW-TEvPEv'!AN186,'RAW-TEvPEv'!AV186))</f>
        <v/>
      </c>
      <c r="I186" s="63" t="str">
        <f aca="false">IF('RAW-TEvPEv'!I186="","",AVERAGE('RAW-TEvPEv'!I186,'RAW-TEvPEv'!Q186,'RAW-TEvPEv'!Y186,'RAW-TEvPEv'!AG186,'RAW-TEvPEv'!AO186,'RAW-TEvPEv'!AW186))</f>
        <v/>
      </c>
      <c r="J186" s="63" t="str">
        <f aca="false">IF('RAW-TEvPEv'!J186="","",AVERAGE('RAW-TEvPEv'!J186,'RAW-TEvPEv'!R186,'RAW-TEvPEv'!Z186,'RAW-TEvPEv'!AH186,'RAW-TEvPEv'!AP186,'RAW-TEvPEv'!AX186))</f>
        <v/>
      </c>
      <c r="K186" s="65"/>
    </row>
    <row r="187" customFormat="false" ht="15" hidden="false" customHeight="false" outlineLevel="0" collapsed="false">
      <c r="A187" s="63" t="n">
        <v>184</v>
      </c>
      <c r="B187" s="63" t="str">
        <f aca="false">IF(PLAYER!B187="","",PLAYER!B187)</f>
        <v/>
      </c>
      <c r="C187" s="63" t="str">
        <f aca="false">IF('RAW-TEvPEv'!C187="","",AVERAGE('RAW-TEvPEv'!C187,'RAW-TEvPEv'!K187,'RAW-TEvPEv'!S187,'RAW-TEvPEv'!AA187,'RAW-TEvPEv'!AI187,'RAW-TEvPEv'!AQ187))</f>
        <v/>
      </c>
      <c r="D187" s="63" t="str">
        <f aca="false">IF('RAW-TEvPEv'!D187="","",AVERAGE('RAW-TEvPEv'!D187,'RAW-TEvPEv'!L187,'RAW-TEvPEv'!T187,'RAW-TEvPEv'!AB187,'RAW-TEvPEv'!AJ187,'RAW-TEvPEv'!AR187))</f>
        <v/>
      </c>
      <c r="E187" s="63" t="str">
        <f aca="false">IF('RAW-TEvPEv'!E187="","",AVERAGE('RAW-TEvPEv'!E187,'RAW-TEvPEv'!M187,'RAW-TEvPEv'!U187,'RAW-TEvPEv'!AC187,'RAW-TEvPEv'!AK187,'RAW-TEvPEv'!AS187))</f>
        <v/>
      </c>
      <c r="F187" s="63" t="str">
        <f aca="false">IF('RAW-TEvPEv'!F187="","",AVERAGE('RAW-TEvPEv'!F187,'RAW-TEvPEv'!N187,'RAW-TEvPEv'!V187,'RAW-TEvPEv'!AD187,'RAW-TEvPEv'!AL187,'RAW-TEvPEv'!AT187))</f>
        <v/>
      </c>
      <c r="G187" s="63" t="str">
        <f aca="false">IF('RAW-TEvPEv'!G187="","",AVERAGE('RAW-TEvPEv'!G187,'RAW-TEvPEv'!O187,'RAW-TEvPEv'!W187,'RAW-TEvPEv'!AE187,'RAW-TEvPEv'!AM187,'RAW-TEvPEv'!AU187))</f>
        <v/>
      </c>
      <c r="H187" s="63" t="str">
        <f aca="false">IF('RAW-TEvPEv'!H187="","",AVERAGE('RAW-TEvPEv'!H187,'RAW-TEvPEv'!P187,'RAW-TEvPEv'!X187,'RAW-TEvPEv'!AF187,'RAW-TEvPEv'!AN187,'RAW-TEvPEv'!AV187))</f>
        <v/>
      </c>
      <c r="I187" s="63" t="str">
        <f aca="false">IF('RAW-TEvPEv'!I187="","",AVERAGE('RAW-TEvPEv'!I187,'RAW-TEvPEv'!Q187,'RAW-TEvPEv'!Y187,'RAW-TEvPEv'!AG187,'RAW-TEvPEv'!AO187,'RAW-TEvPEv'!AW187))</f>
        <v/>
      </c>
      <c r="J187" s="63" t="str">
        <f aca="false">IF('RAW-TEvPEv'!J187="","",AVERAGE('RAW-TEvPEv'!J187,'RAW-TEvPEv'!R187,'RAW-TEvPEv'!Z187,'RAW-TEvPEv'!AH187,'RAW-TEvPEv'!AP187,'RAW-TEvPEv'!AX187))</f>
        <v/>
      </c>
      <c r="K187" s="65"/>
    </row>
    <row r="188" customFormat="false" ht="15" hidden="false" customHeight="false" outlineLevel="0" collapsed="false">
      <c r="A188" s="63" t="n">
        <v>185</v>
      </c>
      <c r="B188" s="63" t="str">
        <f aca="false">IF(PLAYER!B188="","",PLAYER!B188)</f>
        <v/>
      </c>
      <c r="C188" s="63" t="str">
        <f aca="false">IF('RAW-TEvPEv'!C188="","",AVERAGE('RAW-TEvPEv'!C188,'RAW-TEvPEv'!K188,'RAW-TEvPEv'!S188,'RAW-TEvPEv'!AA188,'RAW-TEvPEv'!AI188,'RAW-TEvPEv'!AQ188))</f>
        <v/>
      </c>
      <c r="D188" s="63" t="str">
        <f aca="false">IF('RAW-TEvPEv'!D188="","",AVERAGE('RAW-TEvPEv'!D188,'RAW-TEvPEv'!L188,'RAW-TEvPEv'!T188,'RAW-TEvPEv'!AB188,'RAW-TEvPEv'!AJ188,'RAW-TEvPEv'!AR188))</f>
        <v/>
      </c>
      <c r="E188" s="63" t="str">
        <f aca="false">IF('RAW-TEvPEv'!E188="","",AVERAGE('RAW-TEvPEv'!E188,'RAW-TEvPEv'!M188,'RAW-TEvPEv'!U188,'RAW-TEvPEv'!AC188,'RAW-TEvPEv'!AK188,'RAW-TEvPEv'!AS188))</f>
        <v/>
      </c>
      <c r="F188" s="63" t="str">
        <f aca="false">IF('RAW-TEvPEv'!F188="","",AVERAGE('RAW-TEvPEv'!F188,'RAW-TEvPEv'!N188,'RAW-TEvPEv'!V188,'RAW-TEvPEv'!AD188,'RAW-TEvPEv'!AL188,'RAW-TEvPEv'!AT188))</f>
        <v/>
      </c>
      <c r="G188" s="63" t="str">
        <f aca="false">IF('RAW-TEvPEv'!G188="","",AVERAGE('RAW-TEvPEv'!G188,'RAW-TEvPEv'!O188,'RAW-TEvPEv'!W188,'RAW-TEvPEv'!AE188,'RAW-TEvPEv'!AM188,'RAW-TEvPEv'!AU188))</f>
        <v/>
      </c>
      <c r="H188" s="63" t="str">
        <f aca="false">IF('RAW-TEvPEv'!H188="","",AVERAGE('RAW-TEvPEv'!H188,'RAW-TEvPEv'!P188,'RAW-TEvPEv'!X188,'RAW-TEvPEv'!AF188,'RAW-TEvPEv'!AN188,'RAW-TEvPEv'!AV188))</f>
        <v/>
      </c>
      <c r="I188" s="63" t="str">
        <f aca="false">IF('RAW-TEvPEv'!I188="","",AVERAGE('RAW-TEvPEv'!I188,'RAW-TEvPEv'!Q188,'RAW-TEvPEv'!Y188,'RAW-TEvPEv'!AG188,'RAW-TEvPEv'!AO188,'RAW-TEvPEv'!AW188))</f>
        <v/>
      </c>
      <c r="J188" s="63" t="str">
        <f aca="false">IF('RAW-TEvPEv'!J188="","",AVERAGE('RAW-TEvPEv'!J188,'RAW-TEvPEv'!R188,'RAW-TEvPEv'!Z188,'RAW-TEvPEv'!AH188,'RAW-TEvPEv'!AP188,'RAW-TEvPEv'!AX188))</f>
        <v/>
      </c>
      <c r="K188" s="65"/>
    </row>
    <row r="189" customFormat="false" ht="15" hidden="false" customHeight="false" outlineLevel="0" collapsed="false">
      <c r="A189" s="63" t="n">
        <v>186</v>
      </c>
      <c r="B189" s="63" t="str">
        <f aca="false">IF(PLAYER!B189="","",PLAYER!B189)</f>
        <v/>
      </c>
      <c r="C189" s="63" t="str">
        <f aca="false">IF('RAW-TEvPEv'!C189="","",AVERAGE('RAW-TEvPEv'!C189,'RAW-TEvPEv'!K189,'RAW-TEvPEv'!S189,'RAW-TEvPEv'!AA189,'RAW-TEvPEv'!AI189,'RAW-TEvPEv'!AQ189))</f>
        <v/>
      </c>
      <c r="D189" s="63" t="str">
        <f aca="false">IF('RAW-TEvPEv'!D189="","",AVERAGE('RAW-TEvPEv'!D189,'RAW-TEvPEv'!L189,'RAW-TEvPEv'!T189,'RAW-TEvPEv'!AB189,'RAW-TEvPEv'!AJ189,'RAW-TEvPEv'!AR189))</f>
        <v/>
      </c>
      <c r="E189" s="63" t="str">
        <f aca="false">IF('RAW-TEvPEv'!E189="","",AVERAGE('RAW-TEvPEv'!E189,'RAW-TEvPEv'!M189,'RAW-TEvPEv'!U189,'RAW-TEvPEv'!AC189,'RAW-TEvPEv'!AK189,'RAW-TEvPEv'!AS189))</f>
        <v/>
      </c>
      <c r="F189" s="63" t="str">
        <f aca="false">IF('RAW-TEvPEv'!F189="","",AVERAGE('RAW-TEvPEv'!F189,'RAW-TEvPEv'!N189,'RAW-TEvPEv'!V189,'RAW-TEvPEv'!AD189,'RAW-TEvPEv'!AL189,'RAW-TEvPEv'!AT189))</f>
        <v/>
      </c>
      <c r="G189" s="63" t="str">
        <f aca="false">IF('RAW-TEvPEv'!G189="","",AVERAGE('RAW-TEvPEv'!G189,'RAW-TEvPEv'!O189,'RAW-TEvPEv'!W189,'RAW-TEvPEv'!AE189,'RAW-TEvPEv'!AM189,'RAW-TEvPEv'!AU189))</f>
        <v/>
      </c>
      <c r="H189" s="63" t="str">
        <f aca="false">IF('RAW-TEvPEv'!H189="","",AVERAGE('RAW-TEvPEv'!H189,'RAW-TEvPEv'!P189,'RAW-TEvPEv'!X189,'RAW-TEvPEv'!AF189,'RAW-TEvPEv'!AN189,'RAW-TEvPEv'!AV189))</f>
        <v/>
      </c>
      <c r="I189" s="63" t="str">
        <f aca="false">IF('RAW-TEvPEv'!I189="","",AVERAGE('RAW-TEvPEv'!I189,'RAW-TEvPEv'!Q189,'RAW-TEvPEv'!Y189,'RAW-TEvPEv'!AG189,'RAW-TEvPEv'!AO189,'RAW-TEvPEv'!AW189))</f>
        <v/>
      </c>
      <c r="J189" s="63" t="str">
        <f aca="false">IF('RAW-TEvPEv'!J189="","",AVERAGE('RAW-TEvPEv'!J189,'RAW-TEvPEv'!R189,'RAW-TEvPEv'!Z189,'RAW-TEvPEv'!AH189,'RAW-TEvPEv'!AP189,'RAW-TEvPEv'!AX189))</f>
        <v/>
      </c>
      <c r="K189" s="65"/>
    </row>
    <row r="190" customFormat="false" ht="15" hidden="false" customHeight="false" outlineLevel="0" collapsed="false">
      <c r="A190" s="63" t="n">
        <v>187</v>
      </c>
      <c r="B190" s="63" t="str">
        <f aca="false">IF(PLAYER!B190="","",PLAYER!B190)</f>
        <v/>
      </c>
      <c r="C190" s="63" t="str">
        <f aca="false">IF('RAW-TEvPEv'!C190="","",AVERAGE('RAW-TEvPEv'!C190,'RAW-TEvPEv'!K190,'RAW-TEvPEv'!S190,'RAW-TEvPEv'!AA190,'RAW-TEvPEv'!AI190,'RAW-TEvPEv'!AQ190))</f>
        <v/>
      </c>
      <c r="D190" s="63" t="str">
        <f aca="false">IF('RAW-TEvPEv'!D190="","",AVERAGE('RAW-TEvPEv'!D190,'RAW-TEvPEv'!L190,'RAW-TEvPEv'!T190,'RAW-TEvPEv'!AB190,'RAW-TEvPEv'!AJ190,'RAW-TEvPEv'!AR190))</f>
        <v/>
      </c>
      <c r="E190" s="63" t="str">
        <f aca="false">IF('RAW-TEvPEv'!E190="","",AVERAGE('RAW-TEvPEv'!E190,'RAW-TEvPEv'!M190,'RAW-TEvPEv'!U190,'RAW-TEvPEv'!AC190,'RAW-TEvPEv'!AK190,'RAW-TEvPEv'!AS190))</f>
        <v/>
      </c>
      <c r="F190" s="63" t="str">
        <f aca="false">IF('RAW-TEvPEv'!F190="","",AVERAGE('RAW-TEvPEv'!F190,'RAW-TEvPEv'!N190,'RAW-TEvPEv'!V190,'RAW-TEvPEv'!AD190,'RAW-TEvPEv'!AL190,'RAW-TEvPEv'!AT190))</f>
        <v/>
      </c>
      <c r="G190" s="63" t="str">
        <f aca="false">IF('RAW-TEvPEv'!G190="","",AVERAGE('RAW-TEvPEv'!G190,'RAW-TEvPEv'!O190,'RAW-TEvPEv'!W190,'RAW-TEvPEv'!AE190,'RAW-TEvPEv'!AM190,'RAW-TEvPEv'!AU190))</f>
        <v/>
      </c>
      <c r="H190" s="63" t="str">
        <f aca="false">IF('RAW-TEvPEv'!H190="","",AVERAGE('RAW-TEvPEv'!H190,'RAW-TEvPEv'!P190,'RAW-TEvPEv'!X190,'RAW-TEvPEv'!AF190,'RAW-TEvPEv'!AN190,'RAW-TEvPEv'!AV190))</f>
        <v/>
      </c>
      <c r="I190" s="63" t="str">
        <f aca="false">IF('RAW-TEvPEv'!I190="","",AVERAGE('RAW-TEvPEv'!I190,'RAW-TEvPEv'!Q190,'RAW-TEvPEv'!Y190,'RAW-TEvPEv'!AG190,'RAW-TEvPEv'!AO190,'RAW-TEvPEv'!AW190))</f>
        <v/>
      </c>
      <c r="J190" s="63" t="str">
        <f aca="false">IF('RAW-TEvPEv'!J190="","",AVERAGE('RAW-TEvPEv'!J190,'RAW-TEvPEv'!R190,'RAW-TEvPEv'!Z190,'RAW-TEvPEv'!AH190,'RAW-TEvPEv'!AP190,'RAW-TEvPEv'!AX190))</f>
        <v/>
      </c>
      <c r="K190" s="65"/>
    </row>
    <row r="191" customFormat="false" ht="15" hidden="false" customHeight="false" outlineLevel="0" collapsed="false">
      <c r="A191" s="63" t="n">
        <v>188</v>
      </c>
      <c r="B191" s="63" t="str">
        <f aca="false">IF(PLAYER!B191="","",PLAYER!B191)</f>
        <v/>
      </c>
      <c r="C191" s="63" t="str">
        <f aca="false">IF('RAW-TEvPEv'!C191="","",AVERAGE('RAW-TEvPEv'!C191,'RAW-TEvPEv'!K191,'RAW-TEvPEv'!S191,'RAW-TEvPEv'!AA191,'RAW-TEvPEv'!AI191,'RAW-TEvPEv'!AQ191))</f>
        <v/>
      </c>
      <c r="D191" s="63" t="str">
        <f aca="false">IF('RAW-TEvPEv'!D191="","",AVERAGE('RAW-TEvPEv'!D191,'RAW-TEvPEv'!L191,'RAW-TEvPEv'!T191,'RAW-TEvPEv'!AB191,'RAW-TEvPEv'!AJ191,'RAW-TEvPEv'!AR191))</f>
        <v/>
      </c>
      <c r="E191" s="63" t="str">
        <f aca="false">IF('RAW-TEvPEv'!E191="","",AVERAGE('RAW-TEvPEv'!E191,'RAW-TEvPEv'!M191,'RAW-TEvPEv'!U191,'RAW-TEvPEv'!AC191,'RAW-TEvPEv'!AK191,'RAW-TEvPEv'!AS191))</f>
        <v/>
      </c>
      <c r="F191" s="63" t="str">
        <f aca="false">IF('RAW-TEvPEv'!F191="","",AVERAGE('RAW-TEvPEv'!F191,'RAW-TEvPEv'!N191,'RAW-TEvPEv'!V191,'RAW-TEvPEv'!AD191,'RAW-TEvPEv'!AL191,'RAW-TEvPEv'!AT191))</f>
        <v/>
      </c>
      <c r="G191" s="63" t="str">
        <f aca="false">IF('RAW-TEvPEv'!G191="","",AVERAGE('RAW-TEvPEv'!G191,'RAW-TEvPEv'!O191,'RAW-TEvPEv'!W191,'RAW-TEvPEv'!AE191,'RAW-TEvPEv'!AM191,'RAW-TEvPEv'!AU191))</f>
        <v/>
      </c>
      <c r="H191" s="63" t="str">
        <f aca="false">IF('RAW-TEvPEv'!H191="","",AVERAGE('RAW-TEvPEv'!H191,'RAW-TEvPEv'!P191,'RAW-TEvPEv'!X191,'RAW-TEvPEv'!AF191,'RAW-TEvPEv'!AN191,'RAW-TEvPEv'!AV191))</f>
        <v/>
      </c>
      <c r="I191" s="63" t="str">
        <f aca="false">IF('RAW-TEvPEv'!I191="","",AVERAGE('RAW-TEvPEv'!I191,'RAW-TEvPEv'!Q191,'RAW-TEvPEv'!Y191,'RAW-TEvPEv'!AG191,'RAW-TEvPEv'!AO191,'RAW-TEvPEv'!AW191))</f>
        <v/>
      </c>
      <c r="J191" s="63" t="str">
        <f aca="false">IF('RAW-TEvPEv'!J191="","",AVERAGE('RAW-TEvPEv'!J191,'RAW-TEvPEv'!R191,'RAW-TEvPEv'!Z191,'RAW-TEvPEv'!AH191,'RAW-TEvPEv'!AP191,'RAW-TEvPEv'!AX191))</f>
        <v/>
      </c>
      <c r="K191" s="65"/>
    </row>
    <row r="192" customFormat="false" ht="15" hidden="false" customHeight="false" outlineLevel="0" collapsed="false">
      <c r="A192" s="63" t="n">
        <v>189</v>
      </c>
      <c r="B192" s="63" t="str">
        <f aca="false">IF(PLAYER!B192="","",PLAYER!B192)</f>
        <v/>
      </c>
      <c r="C192" s="63" t="str">
        <f aca="false">IF('RAW-TEvPEv'!C192="","",AVERAGE('RAW-TEvPEv'!C192,'RAW-TEvPEv'!K192,'RAW-TEvPEv'!S192,'RAW-TEvPEv'!AA192,'RAW-TEvPEv'!AI192,'RAW-TEvPEv'!AQ192))</f>
        <v/>
      </c>
      <c r="D192" s="63" t="str">
        <f aca="false">IF('RAW-TEvPEv'!D192="","",AVERAGE('RAW-TEvPEv'!D192,'RAW-TEvPEv'!L192,'RAW-TEvPEv'!T192,'RAW-TEvPEv'!AB192,'RAW-TEvPEv'!AJ192,'RAW-TEvPEv'!AR192))</f>
        <v/>
      </c>
      <c r="E192" s="63" t="str">
        <f aca="false">IF('RAW-TEvPEv'!E192="","",AVERAGE('RAW-TEvPEv'!E192,'RAW-TEvPEv'!M192,'RAW-TEvPEv'!U192,'RAW-TEvPEv'!AC192,'RAW-TEvPEv'!AK192,'RAW-TEvPEv'!AS192))</f>
        <v/>
      </c>
      <c r="F192" s="63" t="str">
        <f aca="false">IF('RAW-TEvPEv'!F192="","",AVERAGE('RAW-TEvPEv'!F192,'RAW-TEvPEv'!N192,'RAW-TEvPEv'!V192,'RAW-TEvPEv'!AD192,'RAW-TEvPEv'!AL192,'RAW-TEvPEv'!AT192))</f>
        <v/>
      </c>
      <c r="G192" s="63" t="str">
        <f aca="false">IF('RAW-TEvPEv'!G192="","",AVERAGE('RAW-TEvPEv'!G192,'RAW-TEvPEv'!O192,'RAW-TEvPEv'!W192,'RAW-TEvPEv'!AE192,'RAW-TEvPEv'!AM192,'RAW-TEvPEv'!AU192))</f>
        <v/>
      </c>
      <c r="H192" s="63" t="str">
        <f aca="false">IF('RAW-TEvPEv'!H192="","",AVERAGE('RAW-TEvPEv'!H192,'RAW-TEvPEv'!P192,'RAW-TEvPEv'!X192,'RAW-TEvPEv'!AF192,'RAW-TEvPEv'!AN192,'RAW-TEvPEv'!AV192))</f>
        <v/>
      </c>
      <c r="I192" s="63" t="str">
        <f aca="false">IF('RAW-TEvPEv'!I192="","",AVERAGE('RAW-TEvPEv'!I192,'RAW-TEvPEv'!Q192,'RAW-TEvPEv'!Y192,'RAW-TEvPEv'!AG192,'RAW-TEvPEv'!AO192,'RAW-TEvPEv'!AW192))</f>
        <v/>
      </c>
      <c r="J192" s="63" t="str">
        <f aca="false">IF('RAW-TEvPEv'!J192="","",AVERAGE('RAW-TEvPEv'!J192,'RAW-TEvPEv'!R192,'RAW-TEvPEv'!Z192,'RAW-TEvPEv'!AH192,'RAW-TEvPEv'!AP192,'RAW-TEvPEv'!AX192))</f>
        <v/>
      </c>
      <c r="K192" s="65"/>
    </row>
    <row r="193" customFormat="false" ht="15" hidden="false" customHeight="false" outlineLevel="0" collapsed="false">
      <c r="A193" s="63" t="n">
        <v>190</v>
      </c>
      <c r="B193" s="63" t="str">
        <f aca="false">IF(PLAYER!B193="","",PLAYER!B193)</f>
        <v/>
      </c>
      <c r="C193" s="63" t="str">
        <f aca="false">IF('RAW-TEvPEv'!C193="","",AVERAGE('RAW-TEvPEv'!C193,'RAW-TEvPEv'!K193,'RAW-TEvPEv'!S193,'RAW-TEvPEv'!AA193,'RAW-TEvPEv'!AI193,'RAW-TEvPEv'!AQ193))</f>
        <v/>
      </c>
      <c r="D193" s="63" t="str">
        <f aca="false">IF('RAW-TEvPEv'!D193="","",AVERAGE('RAW-TEvPEv'!D193,'RAW-TEvPEv'!L193,'RAW-TEvPEv'!T193,'RAW-TEvPEv'!AB193,'RAW-TEvPEv'!AJ193,'RAW-TEvPEv'!AR193))</f>
        <v/>
      </c>
      <c r="E193" s="63" t="str">
        <f aca="false">IF('RAW-TEvPEv'!E193="","",AVERAGE('RAW-TEvPEv'!E193,'RAW-TEvPEv'!M193,'RAW-TEvPEv'!U193,'RAW-TEvPEv'!AC193,'RAW-TEvPEv'!AK193,'RAW-TEvPEv'!AS193))</f>
        <v/>
      </c>
      <c r="F193" s="63" t="str">
        <f aca="false">IF('RAW-TEvPEv'!F193="","",AVERAGE('RAW-TEvPEv'!F193,'RAW-TEvPEv'!N193,'RAW-TEvPEv'!V193,'RAW-TEvPEv'!AD193,'RAW-TEvPEv'!AL193,'RAW-TEvPEv'!AT193))</f>
        <v/>
      </c>
      <c r="G193" s="63" t="str">
        <f aca="false">IF('RAW-TEvPEv'!G193="","",AVERAGE('RAW-TEvPEv'!G193,'RAW-TEvPEv'!O193,'RAW-TEvPEv'!W193,'RAW-TEvPEv'!AE193,'RAW-TEvPEv'!AM193,'RAW-TEvPEv'!AU193))</f>
        <v/>
      </c>
      <c r="H193" s="63" t="str">
        <f aca="false">IF('RAW-TEvPEv'!H193="","",AVERAGE('RAW-TEvPEv'!H193,'RAW-TEvPEv'!P193,'RAW-TEvPEv'!X193,'RAW-TEvPEv'!AF193,'RAW-TEvPEv'!AN193,'RAW-TEvPEv'!AV193))</f>
        <v/>
      </c>
      <c r="I193" s="63" t="str">
        <f aca="false">IF('RAW-TEvPEv'!I193="","",AVERAGE('RAW-TEvPEv'!I193,'RAW-TEvPEv'!Q193,'RAW-TEvPEv'!Y193,'RAW-TEvPEv'!AG193,'RAW-TEvPEv'!AO193,'RAW-TEvPEv'!AW193))</f>
        <v/>
      </c>
      <c r="J193" s="63" t="str">
        <f aca="false">IF('RAW-TEvPEv'!J193="","",AVERAGE('RAW-TEvPEv'!J193,'RAW-TEvPEv'!R193,'RAW-TEvPEv'!Z193,'RAW-TEvPEv'!AH193,'RAW-TEvPEv'!AP193,'RAW-TEvPEv'!AX193))</f>
        <v/>
      </c>
      <c r="K193" s="65"/>
    </row>
    <row r="194" customFormat="false" ht="15" hidden="false" customHeight="false" outlineLevel="0" collapsed="false">
      <c r="A194" s="63" t="n">
        <v>191</v>
      </c>
      <c r="B194" s="63" t="str">
        <f aca="false">IF(PLAYER!B194="","",PLAYER!B194)</f>
        <v/>
      </c>
      <c r="C194" s="63" t="str">
        <f aca="false">IF('RAW-TEvPEv'!C194="","",AVERAGE('RAW-TEvPEv'!C194,'RAW-TEvPEv'!K194,'RAW-TEvPEv'!S194,'RAW-TEvPEv'!AA194,'RAW-TEvPEv'!AI194,'RAW-TEvPEv'!AQ194))</f>
        <v/>
      </c>
      <c r="D194" s="63" t="str">
        <f aca="false">IF('RAW-TEvPEv'!D194="","",AVERAGE('RAW-TEvPEv'!D194,'RAW-TEvPEv'!L194,'RAW-TEvPEv'!T194,'RAW-TEvPEv'!AB194,'RAW-TEvPEv'!AJ194,'RAW-TEvPEv'!AR194))</f>
        <v/>
      </c>
      <c r="E194" s="63" t="str">
        <f aca="false">IF('RAW-TEvPEv'!E194="","",AVERAGE('RAW-TEvPEv'!E194,'RAW-TEvPEv'!M194,'RAW-TEvPEv'!U194,'RAW-TEvPEv'!AC194,'RAW-TEvPEv'!AK194,'RAW-TEvPEv'!AS194))</f>
        <v/>
      </c>
      <c r="F194" s="63" t="str">
        <f aca="false">IF('RAW-TEvPEv'!F194="","",AVERAGE('RAW-TEvPEv'!F194,'RAW-TEvPEv'!N194,'RAW-TEvPEv'!V194,'RAW-TEvPEv'!AD194,'RAW-TEvPEv'!AL194,'RAW-TEvPEv'!AT194))</f>
        <v/>
      </c>
      <c r="G194" s="63" t="str">
        <f aca="false">IF('RAW-TEvPEv'!G194="","",AVERAGE('RAW-TEvPEv'!G194,'RAW-TEvPEv'!O194,'RAW-TEvPEv'!W194,'RAW-TEvPEv'!AE194,'RAW-TEvPEv'!AM194,'RAW-TEvPEv'!AU194))</f>
        <v/>
      </c>
      <c r="H194" s="63" t="str">
        <f aca="false">IF('RAW-TEvPEv'!H194="","",AVERAGE('RAW-TEvPEv'!H194,'RAW-TEvPEv'!P194,'RAW-TEvPEv'!X194,'RAW-TEvPEv'!AF194,'RAW-TEvPEv'!AN194,'RAW-TEvPEv'!AV194))</f>
        <v/>
      </c>
      <c r="I194" s="63" t="str">
        <f aca="false">IF('RAW-TEvPEv'!I194="","",AVERAGE('RAW-TEvPEv'!I194,'RAW-TEvPEv'!Q194,'RAW-TEvPEv'!Y194,'RAW-TEvPEv'!AG194,'RAW-TEvPEv'!AO194,'RAW-TEvPEv'!AW194))</f>
        <v/>
      </c>
      <c r="J194" s="63" t="str">
        <f aca="false">IF('RAW-TEvPEv'!J194="","",AVERAGE('RAW-TEvPEv'!J194,'RAW-TEvPEv'!R194,'RAW-TEvPEv'!Z194,'RAW-TEvPEv'!AH194,'RAW-TEvPEv'!AP194,'RAW-TEvPEv'!AX194))</f>
        <v/>
      </c>
      <c r="K194" s="65"/>
    </row>
    <row r="195" customFormat="false" ht="15" hidden="false" customHeight="false" outlineLevel="0" collapsed="false">
      <c r="A195" s="63" t="n">
        <v>192</v>
      </c>
      <c r="B195" s="63" t="str">
        <f aca="false">IF(PLAYER!B195="","",PLAYER!B195)</f>
        <v/>
      </c>
      <c r="C195" s="63" t="str">
        <f aca="false">IF('RAW-TEvPEv'!C195="","",AVERAGE('RAW-TEvPEv'!C195,'RAW-TEvPEv'!K195,'RAW-TEvPEv'!S195,'RAW-TEvPEv'!AA195,'RAW-TEvPEv'!AI195,'RAW-TEvPEv'!AQ195))</f>
        <v/>
      </c>
      <c r="D195" s="63" t="str">
        <f aca="false">IF('RAW-TEvPEv'!D195="","",AVERAGE('RAW-TEvPEv'!D195,'RAW-TEvPEv'!L195,'RAW-TEvPEv'!T195,'RAW-TEvPEv'!AB195,'RAW-TEvPEv'!AJ195,'RAW-TEvPEv'!AR195))</f>
        <v/>
      </c>
      <c r="E195" s="63" t="str">
        <f aca="false">IF('RAW-TEvPEv'!E195="","",AVERAGE('RAW-TEvPEv'!E195,'RAW-TEvPEv'!M195,'RAW-TEvPEv'!U195,'RAW-TEvPEv'!AC195,'RAW-TEvPEv'!AK195,'RAW-TEvPEv'!AS195))</f>
        <v/>
      </c>
      <c r="F195" s="63" t="str">
        <f aca="false">IF('RAW-TEvPEv'!F195="","",AVERAGE('RAW-TEvPEv'!F195,'RAW-TEvPEv'!N195,'RAW-TEvPEv'!V195,'RAW-TEvPEv'!AD195,'RAW-TEvPEv'!AL195,'RAW-TEvPEv'!AT195))</f>
        <v/>
      </c>
      <c r="G195" s="63" t="str">
        <f aca="false">IF('RAW-TEvPEv'!G195="","",AVERAGE('RAW-TEvPEv'!G195,'RAW-TEvPEv'!O195,'RAW-TEvPEv'!W195,'RAW-TEvPEv'!AE195,'RAW-TEvPEv'!AM195,'RAW-TEvPEv'!AU195))</f>
        <v/>
      </c>
      <c r="H195" s="63" t="str">
        <f aca="false">IF('RAW-TEvPEv'!H195="","",AVERAGE('RAW-TEvPEv'!H195,'RAW-TEvPEv'!P195,'RAW-TEvPEv'!X195,'RAW-TEvPEv'!AF195,'RAW-TEvPEv'!AN195,'RAW-TEvPEv'!AV195))</f>
        <v/>
      </c>
      <c r="I195" s="63" t="str">
        <f aca="false">IF('RAW-TEvPEv'!I195="","",AVERAGE('RAW-TEvPEv'!I195,'RAW-TEvPEv'!Q195,'RAW-TEvPEv'!Y195,'RAW-TEvPEv'!AG195,'RAW-TEvPEv'!AO195,'RAW-TEvPEv'!AW195))</f>
        <v/>
      </c>
      <c r="J195" s="63" t="str">
        <f aca="false">IF('RAW-TEvPEv'!J195="","",AVERAGE('RAW-TEvPEv'!J195,'RAW-TEvPEv'!R195,'RAW-TEvPEv'!Z195,'RAW-TEvPEv'!AH195,'RAW-TEvPEv'!AP195,'RAW-TEvPEv'!AX195))</f>
        <v/>
      </c>
      <c r="K195" s="65"/>
    </row>
    <row r="196" customFormat="false" ht="15" hidden="false" customHeight="false" outlineLevel="0" collapsed="false">
      <c r="A196" s="63" t="n">
        <v>193</v>
      </c>
      <c r="B196" s="63" t="str">
        <f aca="false">IF(PLAYER!B196="","",PLAYER!B196)</f>
        <v/>
      </c>
      <c r="C196" s="63" t="str">
        <f aca="false">IF('RAW-TEvPEv'!C196="","",AVERAGE('RAW-TEvPEv'!C196,'RAW-TEvPEv'!K196,'RAW-TEvPEv'!S196,'RAW-TEvPEv'!AA196,'RAW-TEvPEv'!AI196,'RAW-TEvPEv'!AQ196))</f>
        <v/>
      </c>
      <c r="D196" s="63" t="str">
        <f aca="false">IF('RAW-TEvPEv'!D196="","",AVERAGE('RAW-TEvPEv'!D196,'RAW-TEvPEv'!L196,'RAW-TEvPEv'!T196,'RAW-TEvPEv'!AB196,'RAW-TEvPEv'!AJ196,'RAW-TEvPEv'!AR196))</f>
        <v/>
      </c>
      <c r="E196" s="63" t="str">
        <f aca="false">IF('RAW-TEvPEv'!E196="","",AVERAGE('RAW-TEvPEv'!E196,'RAW-TEvPEv'!M196,'RAW-TEvPEv'!U196,'RAW-TEvPEv'!AC196,'RAW-TEvPEv'!AK196,'RAW-TEvPEv'!AS196))</f>
        <v/>
      </c>
      <c r="F196" s="63" t="str">
        <f aca="false">IF('RAW-TEvPEv'!F196="","",AVERAGE('RAW-TEvPEv'!F196,'RAW-TEvPEv'!N196,'RAW-TEvPEv'!V196,'RAW-TEvPEv'!AD196,'RAW-TEvPEv'!AL196,'RAW-TEvPEv'!AT196))</f>
        <v/>
      </c>
      <c r="G196" s="63" t="str">
        <f aca="false">IF('RAW-TEvPEv'!G196="","",AVERAGE('RAW-TEvPEv'!G196,'RAW-TEvPEv'!O196,'RAW-TEvPEv'!W196,'RAW-TEvPEv'!AE196,'RAW-TEvPEv'!AM196,'RAW-TEvPEv'!AU196))</f>
        <v/>
      </c>
      <c r="H196" s="63" t="str">
        <f aca="false">IF('RAW-TEvPEv'!H196="","",AVERAGE('RAW-TEvPEv'!H196,'RAW-TEvPEv'!P196,'RAW-TEvPEv'!X196,'RAW-TEvPEv'!AF196,'RAW-TEvPEv'!AN196,'RAW-TEvPEv'!AV196))</f>
        <v/>
      </c>
      <c r="I196" s="63" t="str">
        <f aca="false">IF('RAW-TEvPEv'!I196="","",AVERAGE('RAW-TEvPEv'!I196,'RAW-TEvPEv'!Q196,'RAW-TEvPEv'!Y196,'RAW-TEvPEv'!AG196,'RAW-TEvPEv'!AO196,'RAW-TEvPEv'!AW196))</f>
        <v/>
      </c>
      <c r="J196" s="63" t="str">
        <f aca="false">IF('RAW-TEvPEv'!J196="","",AVERAGE('RAW-TEvPEv'!J196,'RAW-TEvPEv'!R196,'RAW-TEvPEv'!Z196,'RAW-TEvPEv'!AH196,'RAW-TEvPEv'!AP196,'RAW-TEvPEv'!AX196))</f>
        <v/>
      </c>
      <c r="K196" s="65"/>
    </row>
    <row r="197" customFormat="false" ht="15" hidden="false" customHeight="false" outlineLevel="0" collapsed="false">
      <c r="A197" s="63" t="n">
        <v>194</v>
      </c>
      <c r="B197" s="63" t="str">
        <f aca="false">IF(PLAYER!B197="","",PLAYER!B197)</f>
        <v/>
      </c>
      <c r="C197" s="63" t="str">
        <f aca="false">IF('RAW-TEvPEv'!C197="","",AVERAGE('RAW-TEvPEv'!C197,'RAW-TEvPEv'!K197,'RAW-TEvPEv'!S197,'RAW-TEvPEv'!AA197,'RAW-TEvPEv'!AI197,'RAW-TEvPEv'!AQ197))</f>
        <v/>
      </c>
      <c r="D197" s="63" t="str">
        <f aca="false">IF('RAW-TEvPEv'!D197="","",AVERAGE('RAW-TEvPEv'!D197,'RAW-TEvPEv'!L197,'RAW-TEvPEv'!T197,'RAW-TEvPEv'!AB197,'RAW-TEvPEv'!AJ197,'RAW-TEvPEv'!AR197))</f>
        <v/>
      </c>
      <c r="E197" s="63" t="str">
        <f aca="false">IF('RAW-TEvPEv'!E197="","",AVERAGE('RAW-TEvPEv'!E197,'RAW-TEvPEv'!M197,'RAW-TEvPEv'!U197,'RAW-TEvPEv'!AC197,'RAW-TEvPEv'!AK197,'RAW-TEvPEv'!AS197))</f>
        <v/>
      </c>
      <c r="F197" s="63" t="str">
        <f aca="false">IF('RAW-TEvPEv'!F197="","",AVERAGE('RAW-TEvPEv'!F197,'RAW-TEvPEv'!N197,'RAW-TEvPEv'!V197,'RAW-TEvPEv'!AD197,'RAW-TEvPEv'!AL197,'RAW-TEvPEv'!AT197))</f>
        <v/>
      </c>
      <c r="G197" s="63" t="str">
        <f aca="false">IF('RAW-TEvPEv'!G197="","",AVERAGE('RAW-TEvPEv'!G197,'RAW-TEvPEv'!O197,'RAW-TEvPEv'!W197,'RAW-TEvPEv'!AE197,'RAW-TEvPEv'!AM197,'RAW-TEvPEv'!AU197))</f>
        <v/>
      </c>
      <c r="H197" s="63" t="str">
        <f aca="false">IF('RAW-TEvPEv'!H197="","",AVERAGE('RAW-TEvPEv'!H197,'RAW-TEvPEv'!P197,'RAW-TEvPEv'!X197,'RAW-TEvPEv'!AF197,'RAW-TEvPEv'!AN197,'RAW-TEvPEv'!AV197))</f>
        <v/>
      </c>
      <c r="I197" s="63" t="str">
        <f aca="false">IF('RAW-TEvPEv'!I197="","",AVERAGE('RAW-TEvPEv'!I197,'RAW-TEvPEv'!Q197,'RAW-TEvPEv'!Y197,'RAW-TEvPEv'!AG197,'RAW-TEvPEv'!AO197,'RAW-TEvPEv'!AW197))</f>
        <v/>
      </c>
      <c r="J197" s="63" t="str">
        <f aca="false">IF('RAW-TEvPEv'!J197="","",AVERAGE('RAW-TEvPEv'!J197,'RAW-TEvPEv'!R197,'RAW-TEvPEv'!Z197,'RAW-TEvPEv'!AH197,'RAW-TEvPEv'!AP197,'RAW-TEvPEv'!AX197))</f>
        <v/>
      </c>
      <c r="K197" s="65"/>
    </row>
    <row r="198" customFormat="false" ht="15" hidden="false" customHeight="false" outlineLevel="0" collapsed="false">
      <c r="A198" s="63" t="n">
        <v>195</v>
      </c>
      <c r="B198" s="63" t="str">
        <f aca="false">IF(PLAYER!B198="","",PLAYER!B198)</f>
        <v/>
      </c>
      <c r="C198" s="63" t="str">
        <f aca="false">IF('RAW-TEvPEv'!C198="","",AVERAGE('RAW-TEvPEv'!C198,'RAW-TEvPEv'!K198,'RAW-TEvPEv'!S198,'RAW-TEvPEv'!AA198,'RAW-TEvPEv'!AI198,'RAW-TEvPEv'!AQ198))</f>
        <v/>
      </c>
      <c r="D198" s="63" t="str">
        <f aca="false">IF('RAW-TEvPEv'!D198="","",AVERAGE('RAW-TEvPEv'!D198,'RAW-TEvPEv'!L198,'RAW-TEvPEv'!T198,'RAW-TEvPEv'!AB198,'RAW-TEvPEv'!AJ198,'RAW-TEvPEv'!AR198))</f>
        <v/>
      </c>
      <c r="E198" s="63" t="str">
        <f aca="false">IF('RAW-TEvPEv'!E198="","",AVERAGE('RAW-TEvPEv'!E198,'RAW-TEvPEv'!M198,'RAW-TEvPEv'!U198,'RAW-TEvPEv'!AC198,'RAW-TEvPEv'!AK198,'RAW-TEvPEv'!AS198))</f>
        <v/>
      </c>
      <c r="F198" s="63" t="str">
        <f aca="false">IF('RAW-TEvPEv'!F198="","",AVERAGE('RAW-TEvPEv'!F198,'RAW-TEvPEv'!N198,'RAW-TEvPEv'!V198,'RAW-TEvPEv'!AD198,'RAW-TEvPEv'!AL198,'RAW-TEvPEv'!AT198))</f>
        <v/>
      </c>
      <c r="G198" s="63" t="str">
        <f aca="false">IF('RAW-TEvPEv'!G198="","",AVERAGE('RAW-TEvPEv'!G198,'RAW-TEvPEv'!O198,'RAW-TEvPEv'!W198,'RAW-TEvPEv'!AE198,'RAW-TEvPEv'!AM198,'RAW-TEvPEv'!AU198))</f>
        <v/>
      </c>
      <c r="H198" s="63" t="str">
        <f aca="false">IF('RAW-TEvPEv'!H198="","",AVERAGE('RAW-TEvPEv'!H198,'RAW-TEvPEv'!P198,'RAW-TEvPEv'!X198,'RAW-TEvPEv'!AF198,'RAW-TEvPEv'!AN198,'RAW-TEvPEv'!AV198))</f>
        <v/>
      </c>
      <c r="I198" s="63" t="str">
        <f aca="false">IF('RAW-TEvPEv'!I198="","",AVERAGE('RAW-TEvPEv'!I198,'RAW-TEvPEv'!Q198,'RAW-TEvPEv'!Y198,'RAW-TEvPEv'!AG198,'RAW-TEvPEv'!AO198,'RAW-TEvPEv'!AW198))</f>
        <v/>
      </c>
      <c r="J198" s="63" t="str">
        <f aca="false">IF('RAW-TEvPEv'!J198="","",AVERAGE('RAW-TEvPEv'!J198,'RAW-TEvPEv'!R198,'RAW-TEvPEv'!Z198,'RAW-TEvPEv'!AH198,'RAW-TEvPEv'!AP198,'RAW-TEvPEv'!AX198))</f>
        <v/>
      </c>
      <c r="K198" s="65"/>
    </row>
    <row r="199" customFormat="false" ht="15" hidden="false" customHeight="false" outlineLevel="0" collapsed="false">
      <c r="A199" s="63" t="n">
        <v>196</v>
      </c>
      <c r="B199" s="63" t="str">
        <f aca="false">IF(PLAYER!B199="","",PLAYER!B199)</f>
        <v/>
      </c>
      <c r="C199" s="63" t="str">
        <f aca="false">IF('RAW-TEvPEv'!C199="","",AVERAGE('RAW-TEvPEv'!C199,'RAW-TEvPEv'!K199,'RAW-TEvPEv'!S199,'RAW-TEvPEv'!AA199,'RAW-TEvPEv'!AI199,'RAW-TEvPEv'!AQ199))</f>
        <v/>
      </c>
      <c r="D199" s="63" t="str">
        <f aca="false">IF('RAW-TEvPEv'!D199="","",AVERAGE('RAW-TEvPEv'!D199,'RAW-TEvPEv'!L199,'RAW-TEvPEv'!T199,'RAW-TEvPEv'!AB199,'RAW-TEvPEv'!AJ199,'RAW-TEvPEv'!AR199))</f>
        <v/>
      </c>
      <c r="E199" s="63" t="str">
        <f aca="false">IF('RAW-TEvPEv'!E199="","",AVERAGE('RAW-TEvPEv'!E199,'RAW-TEvPEv'!M199,'RAW-TEvPEv'!U199,'RAW-TEvPEv'!AC199,'RAW-TEvPEv'!AK199,'RAW-TEvPEv'!AS199))</f>
        <v/>
      </c>
      <c r="F199" s="63" t="str">
        <f aca="false">IF('RAW-TEvPEv'!F199="","",AVERAGE('RAW-TEvPEv'!F199,'RAW-TEvPEv'!N199,'RAW-TEvPEv'!V199,'RAW-TEvPEv'!AD199,'RAW-TEvPEv'!AL199,'RAW-TEvPEv'!AT199))</f>
        <v/>
      </c>
      <c r="G199" s="63" t="str">
        <f aca="false">IF('RAW-TEvPEv'!G199="","",AVERAGE('RAW-TEvPEv'!G199,'RAW-TEvPEv'!O199,'RAW-TEvPEv'!W199,'RAW-TEvPEv'!AE199,'RAW-TEvPEv'!AM199,'RAW-TEvPEv'!AU199))</f>
        <v/>
      </c>
      <c r="H199" s="63" t="str">
        <f aca="false">IF('RAW-TEvPEv'!H199="","",AVERAGE('RAW-TEvPEv'!H199,'RAW-TEvPEv'!P199,'RAW-TEvPEv'!X199,'RAW-TEvPEv'!AF199,'RAW-TEvPEv'!AN199,'RAW-TEvPEv'!AV199))</f>
        <v/>
      </c>
      <c r="I199" s="63" t="str">
        <f aca="false">IF('RAW-TEvPEv'!I199="","",AVERAGE('RAW-TEvPEv'!I199,'RAW-TEvPEv'!Q199,'RAW-TEvPEv'!Y199,'RAW-TEvPEv'!AG199,'RAW-TEvPEv'!AO199,'RAW-TEvPEv'!AW199))</f>
        <v/>
      </c>
      <c r="J199" s="63" t="str">
        <f aca="false">IF('RAW-TEvPEv'!J199="","",AVERAGE('RAW-TEvPEv'!J199,'RAW-TEvPEv'!R199,'RAW-TEvPEv'!Z199,'RAW-TEvPEv'!AH199,'RAW-TEvPEv'!AP199,'RAW-TEvPEv'!AX199))</f>
        <v/>
      </c>
      <c r="K199" s="65"/>
    </row>
    <row r="200" customFormat="false" ht="15" hidden="false" customHeight="false" outlineLevel="0" collapsed="false">
      <c r="A200" s="63" t="n">
        <v>197</v>
      </c>
      <c r="B200" s="63" t="str">
        <f aca="false">IF(PLAYER!B200="","",PLAYER!B200)</f>
        <v/>
      </c>
      <c r="C200" s="63" t="str">
        <f aca="false">IF('RAW-TEvPEv'!C200="","",AVERAGE('RAW-TEvPEv'!C200,'RAW-TEvPEv'!K200,'RAW-TEvPEv'!S200,'RAW-TEvPEv'!AA200,'RAW-TEvPEv'!AI200,'RAW-TEvPEv'!AQ200))</f>
        <v/>
      </c>
      <c r="D200" s="63" t="str">
        <f aca="false">IF('RAW-TEvPEv'!D200="","",AVERAGE('RAW-TEvPEv'!D200,'RAW-TEvPEv'!L200,'RAW-TEvPEv'!T200,'RAW-TEvPEv'!AB200,'RAW-TEvPEv'!AJ200,'RAW-TEvPEv'!AR200))</f>
        <v/>
      </c>
      <c r="E200" s="63" t="str">
        <f aca="false">IF('RAW-TEvPEv'!E200="","",AVERAGE('RAW-TEvPEv'!E200,'RAW-TEvPEv'!M200,'RAW-TEvPEv'!U200,'RAW-TEvPEv'!AC200,'RAW-TEvPEv'!AK200,'RAW-TEvPEv'!AS200))</f>
        <v/>
      </c>
      <c r="F200" s="63" t="str">
        <f aca="false">IF('RAW-TEvPEv'!F200="","",AVERAGE('RAW-TEvPEv'!F200,'RAW-TEvPEv'!N200,'RAW-TEvPEv'!V200,'RAW-TEvPEv'!AD200,'RAW-TEvPEv'!AL200,'RAW-TEvPEv'!AT200))</f>
        <v/>
      </c>
      <c r="G200" s="63" t="str">
        <f aca="false">IF('RAW-TEvPEv'!G200="","",AVERAGE('RAW-TEvPEv'!G200,'RAW-TEvPEv'!O200,'RAW-TEvPEv'!W200,'RAW-TEvPEv'!AE200,'RAW-TEvPEv'!AM200,'RAW-TEvPEv'!AU200))</f>
        <v/>
      </c>
      <c r="H200" s="63" t="str">
        <f aca="false">IF('RAW-TEvPEv'!H200="","",AVERAGE('RAW-TEvPEv'!H200,'RAW-TEvPEv'!P200,'RAW-TEvPEv'!X200,'RAW-TEvPEv'!AF200,'RAW-TEvPEv'!AN200,'RAW-TEvPEv'!AV200))</f>
        <v/>
      </c>
      <c r="I200" s="63" t="str">
        <f aca="false">IF('RAW-TEvPEv'!I200="","",AVERAGE('RAW-TEvPEv'!I200,'RAW-TEvPEv'!Q200,'RAW-TEvPEv'!Y200,'RAW-TEvPEv'!AG200,'RAW-TEvPEv'!AO200,'RAW-TEvPEv'!AW200))</f>
        <v/>
      </c>
      <c r="J200" s="63" t="str">
        <f aca="false">IF('RAW-TEvPEv'!J200="","",AVERAGE('RAW-TEvPEv'!J200,'RAW-TEvPEv'!R200,'RAW-TEvPEv'!Z200,'RAW-TEvPEv'!AH200,'RAW-TEvPEv'!AP200,'RAW-TEvPEv'!AX200))</f>
        <v/>
      </c>
      <c r="K200" s="65"/>
    </row>
    <row r="201" customFormat="false" ht="15" hidden="false" customHeight="false" outlineLevel="0" collapsed="false">
      <c r="A201" s="63" t="n">
        <v>198</v>
      </c>
      <c r="B201" s="63" t="str">
        <f aca="false">IF(PLAYER!B201="","",PLAYER!B201)</f>
        <v/>
      </c>
      <c r="C201" s="63" t="str">
        <f aca="false">IF('RAW-TEvPEv'!C201="","",AVERAGE('RAW-TEvPEv'!C201,'RAW-TEvPEv'!K201,'RAW-TEvPEv'!S201,'RAW-TEvPEv'!AA201,'RAW-TEvPEv'!AI201,'RAW-TEvPEv'!AQ201))</f>
        <v/>
      </c>
      <c r="D201" s="63" t="str">
        <f aca="false">IF('RAW-TEvPEv'!D201="","",AVERAGE('RAW-TEvPEv'!D201,'RAW-TEvPEv'!L201,'RAW-TEvPEv'!T201,'RAW-TEvPEv'!AB201,'RAW-TEvPEv'!AJ201,'RAW-TEvPEv'!AR201))</f>
        <v/>
      </c>
      <c r="E201" s="63" t="str">
        <f aca="false">IF('RAW-TEvPEv'!E201="","",AVERAGE('RAW-TEvPEv'!E201,'RAW-TEvPEv'!M201,'RAW-TEvPEv'!U201,'RAW-TEvPEv'!AC201,'RAW-TEvPEv'!AK201,'RAW-TEvPEv'!AS201))</f>
        <v/>
      </c>
      <c r="F201" s="63" t="str">
        <f aca="false">IF('RAW-TEvPEv'!F201="","",AVERAGE('RAW-TEvPEv'!F201,'RAW-TEvPEv'!N201,'RAW-TEvPEv'!V201,'RAW-TEvPEv'!AD201,'RAW-TEvPEv'!AL201,'RAW-TEvPEv'!AT201))</f>
        <v/>
      </c>
      <c r="G201" s="63" t="str">
        <f aca="false">IF('RAW-TEvPEv'!G201="","",AVERAGE('RAW-TEvPEv'!G201,'RAW-TEvPEv'!O201,'RAW-TEvPEv'!W201,'RAW-TEvPEv'!AE201,'RAW-TEvPEv'!AM201,'RAW-TEvPEv'!AU201))</f>
        <v/>
      </c>
      <c r="H201" s="63" t="str">
        <f aca="false">IF('RAW-TEvPEv'!H201="","",AVERAGE('RAW-TEvPEv'!H201,'RAW-TEvPEv'!P201,'RAW-TEvPEv'!X201,'RAW-TEvPEv'!AF201,'RAW-TEvPEv'!AN201,'RAW-TEvPEv'!AV201))</f>
        <v/>
      </c>
      <c r="I201" s="63" t="str">
        <f aca="false">IF('RAW-TEvPEv'!I201="","",AVERAGE('RAW-TEvPEv'!I201,'RAW-TEvPEv'!Q201,'RAW-TEvPEv'!Y201,'RAW-TEvPEv'!AG201,'RAW-TEvPEv'!AO201,'RAW-TEvPEv'!AW201))</f>
        <v/>
      </c>
      <c r="J201" s="63" t="str">
        <f aca="false">IF('RAW-TEvPEv'!J201="","",AVERAGE('RAW-TEvPEv'!J201,'RAW-TEvPEv'!R201,'RAW-TEvPEv'!Z201,'RAW-TEvPEv'!AH201,'RAW-TEvPEv'!AP201,'RAW-TEvPEv'!AX201))</f>
        <v/>
      </c>
      <c r="K201" s="65"/>
    </row>
    <row r="202" customFormat="false" ht="15" hidden="false" customHeight="false" outlineLevel="0" collapsed="false">
      <c r="A202" s="63" t="n">
        <v>199</v>
      </c>
      <c r="B202" s="63" t="str">
        <f aca="false">IF(PLAYER!B202="","",PLAYER!B202)</f>
        <v/>
      </c>
      <c r="C202" s="63" t="str">
        <f aca="false">IF('RAW-TEvPEv'!C202="","",AVERAGE('RAW-TEvPEv'!C202,'RAW-TEvPEv'!K202,'RAW-TEvPEv'!S202,'RAW-TEvPEv'!AA202,'RAW-TEvPEv'!AI202,'RAW-TEvPEv'!AQ202))</f>
        <v/>
      </c>
      <c r="D202" s="63" t="str">
        <f aca="false">IF('RAW-TEvPEv'!D202="","",AVERAGE('RAW-TEvPEv'!D202,'RAW-TEvPEv'!L202,'RAW-TEvPEv'!T202,'RAW-TEvPEv'!AB202,'RAW-TEvPEv'!AJ202,'RAW-TEvPEv'!AR202))</f>
        <v/>
      </c>
      <c r="E202" s="63" t="str">
        <f aca="false">IF('RAW-TEvPEv'!E202="","",AVERAGE('RAW-TEvPEv'!E202,'RAW-TEvPEv'!M202,'RAW-TEvPEv'!U202,'RAW-TEvPEv'!AC202,'RAW-TEvPEv'!AK202,'RAW-TEvPEv'!AS202))</f>
        <v/>
      </c>
      <c r="F202" s="63" t="str">
        <f aca="false">IF('RAW-TEvPEv'!F202="","",AVERAGE('RAW-TEvPEv'!F202,'RAW-TEvPEv'!N202,'RAW-TEvPEv'!V202,'RAW-TEvPEv'!AD202,'RAW-TEvPEv'!AL202,'RAW-TEvPEv'!AT202))</f>
        <v/>
      </c>
      <c r="G202" s="63" t="str">
        <f aca="false">IF('RAW-TEvPEv'!G202="","",AVERAGE('RAW-TEvPEv'!G202,'RAW-TEvPEv'!O202,'RAW-TEvPEv'!W202,'RAW-TEvPEv'!AE202,'RAW-TEvPEv'!AM202,'RAW-TEvPEv'!AU202))</f>
        <v/>
      </c>
      <c r="H202" s="63" t="str">
        <f aca="false">IF('RAW-TEvPEv'!H202="","",AVERAGE('RAW-TEvPEv'!H202,'RAW-TEvPEv'!P202,'RAW-TEvPEv'!X202,'RAW-TEvPEv'!AF202,'RAW-TEvPEv'!AN202,'RAW-TEvPEv'!AV202))</f>
        <v/>
      </c>
      <c r="I202" s="63" t="str">
        <f aca="false">IF('RAW-TEvPEv'!I202="","",AVERAGE('RAW-TEvPEv'!I202,'RAW-TEvPEv'!Q202,'RAW-TEvPEv'!Y202,'RAW-TEvPEv'!AG202,'RAW-TEvPEv'!AO202,'RAW-TEvPEv'!AW202))</f>
        <v/>
      </c>
      <c r="J202" s="63" t="str">
        <f aca="false">IF('RAW-TEvPEv'!J202="","",AVERAGE('RAW-TEvPEv'!J202,'RAW-TEvPEv'!R202,'RAW-TEvPEv'!Z202,'RAW-TEvPEv'!AH202,'RAW-TEvPEv'!AP202,'RAW-TEvPEv'!AX202))</f>
        <v/>
      </c>
      <c r="K202" s="65"/>
    </row>
    <row r="203" customFormat="false" ht="15" hidden="false" customHeight="false" outlineLevel="0" collapsed="false">
      <c r="A203" s="63" t="n">
        <v>200</v>
      </c>
      <c r="B203" s="63" t="str">
        <f aca="false">IF(PLAYER!B203="","",PLAYER!B203)</f>
        <v/>
      </c>
      <c r="C203" s="63" t="str">
        <f aca="false">IF('RAW-TEvPEv'!C203="","",AVERAGE('RAW-TEvPEv'!C203,'RAW-TEvPEv'!K203,'RAW-TEvPEv'!S203,'RAW-TEvPEv'!AA203,'RAW-TEvPEv'!AI203,'RAW-TEvPEv'!AQ203))</f>
        <v/>
      </c>
      <c r="D203" s="63" t="str">
        <f aca="false">IF('RAW-TEvPEv'!D203="","",AVERAGE('RAW-TEvPEv'!D203,'RAW-TEvPEv'!L203,'RAW-TEvPEv'!T203,'RAW-TEvPEv'!AB203,'RAW-TEvPEv'!AJ203,'RAW-TEvPEv'!AR203))</f>
        <v/>
      </c>
      <c r="E203" s="63" t="str">
        <f aca="false">IF('RAW-TEvPEv'!E203="","",AVERAGE('RAW-TEvPEv'!E203,'RAW-TEvPEv'!M203,'RAW-TEvPEv'!U203,'RAW-TEvPEv'!AC203,'RAW-TEvPEv'!AK203,'RAW-TEvPEv'!AS203))</f>
        <v/>
      </c>
      <c r="F203" s="63" t="str">
        <f aca="false">IF('RAW-TEvPEv'!F203="","",AVERAGE('RAW-TEvPEv'!F203,'RAW-TEvPEv'!N203,'RAW-TEvPEv'!V203,'RAW-TEvPEv'!AD203,'RAW-TEvPEv'!AL203,'RAW-TEvPEv'!AT203))</f>
        <v/>
      </c>
      <c r="G203" s="63" t="str">
        <f aca="false">IF('RAW-TEvPEv'!G203="","",AVERAGE('RAW-TEvPEv'!G203,'RAW-TEvPEv'!O203,'RAW-TEvPEv'!W203,'RAW-TEvPEv'!AE203,'RAW-TEvPEv'!AM203,'RAW-TEvPEv'!AU203))</f>
        <v/>
      </c>
      <c r="H203" s="63" t="str">
        <f aca="false">IF('RAW-TEvPEv'!H203="","",AVERAGE('RAW-TEvPEv'!H203,'RAW-TEvPEv'!P203,'RAW-TEvPEv'!X203,'RAW-TEvPEv'!AF203,'RAW-TEvPEv'!AN203,'RAW-TEvPEv'!AV203))</f>
        <v/>
      </c>
      <c r="I203" s="63" t="str">
        <f aca="false">IF('RAW-TEvPEv'!I203="","",AVERAGE('RAW-TEvPEv'!I203,'RAW-TEvPEv'!Q203,'RAW-TEvPEv'!Y203,'RAW-TEvPEv'!AG203,'RAW-TEvPEv'!AO203,'RAW-TEvPEv'!AW203))</f>
        <v/>
      </c>
      <c r="J203" s="63" t="str">
        <f aca="false">IF('RAW-TEvPEv'!J203="","",AVERAGE('RAW-TEvPEv'!J203,'RAW-TEvPEv'!R203,'RAW-TEvPEv'!Z203,'RAW-TEvPEv'!AH203,'RAW-TEvPEv'!AP203,'RAW-TEvPEv'!AX203))</f>
        <v/>
      </c>
      <c r="K203" s="65"/>
    </row>
    <row r="204" customFormat="false" ht="15" hidden="false" customHeight="false" outlineLevel="0" collapsed="false">
      <c r="A204" s="65"/>
      <c r="B204" s="65"/>
      <c r="C204" s="65"/>
      <c r="D204" s="65"/>
      <c r="E204" s="65"/>
      <c r="F204" s="65"/>
      <c r="G204" s="65"/>
      <c r="H204" s="65"/>
      <c r="I204" s="65"/>
      <c r="J204" s="65"/>
      <c r="K204" s="65"/>
    </row>
  </sheetData>
  <sheetProtection sheet="true"/>
  <mergeCells count="2">
    <mergeCell ref="C2:F2"/>
    <mergeCell ref="G2:J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Q2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 activeCellId="0" sqref="M18"/>
    </sheetView>
  </sheetViews>
  <sheetFormatPr defaultColWidth="4.703125" defaultRowHeight="15" zeroHeight="false" outlineLevelRow="0" outlineLevelCol="0"/>
  <cols>
    <col collapsed="false" customWidth="true" hidden="false" outlineLevel="0" max="1" min="1" style="0" width="4.56"/>
    <col collapsed="false" customWidth="true" hidden="false" outlineLevel="0" max="2" min="2" style="0" width="17.7"/>
    <col collapsed="false" customWidth="true" hidden="false" outlineLevel="0" max="3" min="3" style="0" width="3.56"/>
    <col collapsed="false" customWidth="true" hidden="false" outlineLevel="0" max="4" min="4" style="0" width="6.27"/>
    <col collapsed="false" customWidth="true" hidden="false" outlineLevel="0" max="14" min="5" style="0" width="7.27"/>
    <col collapsed="false" customWidth="true" hidden="false" outlineLevel="0" max="15" min="15" style="0" width="7.7"/>
    <col collapsed="false" customWidth="true" hidden="false" outlineLevel="0" max="16" min="16" style="0" width="5.27"/>
    <col collapsed="false" customWidth="true" hidden="false" outlineLevel="0" max="17" min="17" style="0" width="7.56"/>
    <col collapsed="false" customWidth="true" hidden="false" outlineLevel="0" max="18" min="18" style="0" width="4.27"/>
    <col collapsed="false" customWidth="true" hidden="false" outlineLevel="0" max="19" min="19" style="0" width="7.42"/>
    <col collapsed="false" customWidth="true" hidden="false" outlineLevel="0" max="20" min="20" style="0" width="6.13"/>
    <col collapsed="false" customWidth="true" hidden="false" outlineLevel="0" max="21" min="21" style="0" width="17.7"/>
    <col collapsed="false" customWidth="true" hidden="false" outlineLevel="0" max="22" min="22" style="0" width="2.56"/>
    <col collapsed="false" customWidth="true" hidden="false" outlineLevel="0" max="23" min="23" style="0" width="5.99"/>
    <col collapsed="false" customWidth="true" hidden="false" outlineLevel="0" max="24" min="24" style="0" width="17.7"/>
    <col collapsed="false" customWidth="true" hidden="false" outlineLevel="0" max="25" min="25" style="0" width="5.7"/>
    <col collapsed="false" customWidth="true" hidden="false" outlineLevel="0" max="26" min="26" style="0" width="5.27"/>
    <col collapsed="false" customWidth="true" hidden="false" outlineLevel="0" max="27" min="27" style="0" width="5.7"/>
    <col collapsed="false" customWidth="true" hidden="false" outlineLevel="0" max="30" min="30" style="0" width="5.99"/>
    <col collapsed="false" customWidth="true" hidden="false" outlineLevel="0" max="31" min="31" style="0" width="5.27"/>
    <col collapsed="false" customWidth="true" hidden="false" outlineLevel="0" max="33" min="33" style="0" width="4.84"/>
    <col collapsed="false" customWidth="true" hidden="false" outlineLevel="0" max="36" min="35" style="0" width="5.99"/>
    <col collapsed="false" customWidth="true" hidden="false" outlineLevel="0" max="37" min="37" style="0" width="13.42"/>
    <col collapsed="false" customWidth="true" hidden="false" outlineLevel="0" max="38" min="38" style="0" width="7.56"/>
    <col collapsed="false" customWidth="true" hidden="false" outlineLevel="0" max="39" min="39" style="0" width="4.27"/>
    <col collapsed="false" customWidth="true" hidden="false" outlineLevel="0" max="40" min="40" style="0" width="7.42"/>
    <col collapsed="false" customWidth="true" hidden="false" outlineLevel="0" max="41" min="41" style="0" width="6.13"/>
    <col collapsed="false" customWidth="true" hidden="false" outlineLevel="0" max="42" min="42" style="0" width="17.7"/>
    <col collapsed="false" customWidth="true" hidden="false" outlineLevel="0" max="43" min="43" style="0" width="2.56"/>
  </cols>
  <sheetData>
    <row r="1" customFormat="false" ht="15" hidden="false" customHeight="false" outlineLevel="0" collapsed="false">
      <c r="B1" s="73" t="s">
        <v>102</v>
      </c>
      <c r="C1" s="73"/>
      <c r="D1" s="73"/>
      <c r="E1" s="73"/>
      <c r="F1" s="73"/>
      <c r="G1" s="73"/>
      <c r="H1" s="73"/>
      <c r="I1" s="73"/>
      <c r="J1" s="73"/>
      <c r="K1" s="73"/>
      <c r="V1" s="65"/>
      <c r="AQ1" s="65"/>
    </row>
    <row r="2" customFormat="false" ht="15" hidden="false" customHeight="false" outlineLevel="0" collapsed="false">
      <c r="D2" s="74" t="s">
        <v>110</v>
      </c>
      <c r="E2" s="75" t="s">
        <v>109</v>
      </c>
      <c r="F2" s="76"/>
      <c r="G2" s="76"/>
      <c r="H2" s="76"/>
      <c r="I2" s="75"/>
      <c r="J2" s="77" t="s">
        <v>111</v>
      </c>
      <c r="K2" s="78"/>
      <c r="L2" s="78"/>
      <c r="M2" s="78"/>
      <c r="N2" s="77"/>
      <c r="O2" s="79"/>
      <c r="P2" s="80" t="s">
        <v>112</v>
      </c>
      <c r="Q2" s="80"/>
      <c r="R2" s="80"/>
      <c r="S2" s="79"/>
      <c r="T2" s="81"/>
      <c r="U2" s="81"/>
      <c r="V2" s="65"/>
      <c r="Y2" s="74" t="s">
        <v>110</v>
      </c>
      <c r="Z2" s="75" t="s">
        <v>109</v>
      </c>
      <c r="AA2" s="76"/>
      <c r="AB2" s="76"/>
      <c r="AC2" s="76"/>
      <c r="AD2" s="75"/>
      <c r="AE2" s="77" t="s">
        <v>111</v>
      </c>
      <c r="AF2" s="78"/>
      <c r="AG2" s="78"/>
      <c r="AH2" s="78"/>
      <c r="AI2" s="77"/>
      <c r="AJ2" s="79"/>
      <c r="AK2" s="80" t="s">
        <v>112</v>
      </c>
      <c r="AL2" s="80"/>
      <c r="AM2" s="80"/>
      <c r="AN2" s="79"/>
      <c r="AO2" s="81"/>
      <c r="AQ2" s="65"/>
    </row>
    <row r="3" customFormat="false" ht="60" hidden="false" customHeight="false" outlineLevel="0" collapsed="false">
      <c r="B3" s="0" t="str">
        <f aca="false">IF(PLAYER!B3="","",PLAYER!B3)</f>
        <v>Player Name</v>
      </c>
      <c r="D3" s="82" t="s">
        <v>113</v>
      </c>
      <c r="E3" s="83" t="s">
        <v>114</v>
      </c>
      <c r="F3" s="83" t="s">
        <v>115</v>
      </c>
      <c r="G3" s="83" t="s">
        <v>116</v>
      </c>
      <c r="H3" s="83" t="s">
        <v>117</v>
      </c>
      <c r="I3" s="84" t="s">
        <v>118</v>
      </c>
      <c r="J3" s="85" t="s">
        <v>119</v>
      </c>
      <c r="K3" s="85" t="s">
        <v>120</v>
      </c>
      <c r="L3" s="85" t="s">
        <v>121</v>
      </c>
      <c r="M3" s="85" t="s">
        <v>122</v>
      </c>
      <c r="N3" s="86" t="s">
        <v>118</v>
      </c>
      <c r="O3" s="87" t="s">
        <v>100</v>
      </c>
      <c r="P3" s="76" t="s">
        <v>66</v>
      </c>
      <c r="Q3" s="76" t="s">
        <v>68</v>
      </c>
      <c r="R3" s="76" t="s">
        <v>70</v>
      </c>
      <c r="S3" s="87" t="s">
        <v>102</v>
      </c>
      <c r="T3" s="81" t="s">
        <v>103</v>
      </c>
      <c r="U3" s="0" t="str">
        <f aca="false">IF(PLAYER!AB3="","",PLAYER!AB3)</f>
        <v/>
      </c>
      <c r="V3" s="65"/>
      <c r="Y3" s="82" t="s">
        <v>113</v>
      </c>
      <c r="Z3" s="83" t="s">
        <v>114</v>
      </c>
      <c r="AA3" s="83" t="s">
        <v>115</v>
      </c>
      <c r="AB3" s="83" t="s">
        <v>116</v>
      </c>
      <c r="AC3" s="83" t="s">
        <v>117</v>
      </c>
      <c r="AD3" s="84" t="s">
        <v>118</v>
      </c>
      <c r="AE3" s="85" t="s">
        <v>119</v>
      </c>
      <c r="AF3" s="85" t="s">
        <v>120</v>
      </c>
      <c r="AG3" s="85" t="s">
        <v>121</v>
      </c>
      <c r="AH3" s="85" t="s">
        <v>122</v>
      </c>
      <c r="AI3" s="86" t="s">
        <v>123</v>
      </c>
      <c r="AJ3" s="87" t="s">
        <v>100</v>
      </c>
      <c r="AK3" s="76" t="s">
        <v>66</v>
      </c>
      <c r="AL3" s="76" t="s">
        <v>68</v>
      </c>
      <c r="AM3" s="76" t="s">
        <v>70</v>
      </c>
      <c r="AN3" s="87" t="s">
        <v>102</v>
      </c>
      <c r="AO3" s="81" t="s">
        <v>103</v>
      </c>
      <c r="AQ3" s="65"/>
    </row>
    <row r="4" customFormat="false" ht="15" hidden="false" customHeight="false" outlineLevel="0" collapsed="false">
      <c r="A4" s="0" t="n">
        <v>1</v>
      </c>
      <c r="B4" s="0" t="str">
        <f aca="false">IF(PLAYER!B4="","",PLAYER!B4)</f>
        <v/>
      </c>
      <c r="C4" s="0" t="str">
        <f aca="false">IF(T4="","",T4)</f>
        <v/>
      </c>
      <c r="D4" s="88" t="str">
        <f aca="false">IF('ADJ-CLICK'!H4="","",AVERAGE('ADJ-CLICK'!H4,'ADJ-CLICK'!J4,'ADJ-CLICK'!L4,'ADJ-CLICK'!N4,'ADJ-CLICK'!P4,'ADJ-CLICK'!R4))</f>
        <v/>
      </c>
      <c r="E4" s="88" t="str">
        <f aca="false">IF('ADJ-GIVEN'!C4="","",'ADJ-GIVEN'!C4/2)</f>
        <v/>
      </c>
      <c r="F4" s="88" t="str">
        <f aca="false">IF('ADJ-GIVEN'!D4="","",'ADJ-GIVEN'!D4/2)</f>
        <v/>
      </c>
      <c r="G4" s="88" t="str">
        <f aca="false">IF('ADJ-GIVEN'!E4="","",'ADJ-GIVEN'!E4/2)</f>
        <v/>
      </c>
      <c r="H4" s="88" t="str">
        <f aca="false">IF('ADJ-GIVEN'!F4="","",'ADJ-GIVEN'!F4/2)</f>
        <v/>
      </c>
      <c r="I4" s="89" t="str">
        <f aca="false">IF(E4="","",SUM(E4:H4))</f>
        <v/>
      </c>
      <c r="J4" s="88" t="str">
        <f aca="false">IF('ADJ-GIVEN'!G4="","",'ADJ-GIVEN'!G4/2)</f>
        <v/>
      </c>
      <c r="K4" s="88" t="str">
        <f aca="false">IF('ADJ-GIVEN'!H4="","",'ADJ-GIVEN'!H4/2)</f>
        <v/>
      </c>
      <c r="L4" s="88" t="str">
        <f aca="false">IF('ADJ-GIVEN'!I4="","",'ADJ-GIVEN'!I4/2)</f>
        <v/>
      </c>
      <c r="M4" s="88" t="str">
        <f aca="false">IF('ADJ-GIVEN'!J4="","",'ADJ-GIVEN'!J4/2)</f>
        <v/>
      </c>
      <c r="N4" s="89" t="str">
        <f aca="false">IF(J4="","",SUM(J4:M4))</f>
        <v/>
      </c>
      <c r="O4" s="89" t="str">
        <f aca="false">IF(D4="","",SUM(D4,I4,N4))</f>
        <v/>
      </c>
      <c r="P4" s="90" t="str">
        <f aca="false">IF('ADJ-CLICK'!C4="","",'ADJ-CLICK'!C4*-1)</f>
        <v/>
      </c>
      <c r="Q4" s="90" t="str">
        <f aca="false">IF('ADJ-CLICK'!D4="","",'ADJ-CLICK'!D4*-1)</f>
        <v/>
      </c>
      <c r="R4" s="90" t="str">
        <f aca="false">IF('ADJ-CLICK'!E4="","",'ADJ-CLICK'!E4*-1)</f>
        <v/>
      </c>
      <c r="S4" s="91" t="str">
        <f aca="false">IF(O4="","",SUM(O4:R4))</f>
        <v/>
      </c>
      <c r="T4" s="92" t="str">
        <f aca="false">IF(S4="","",RANK(S4,S$4:S$203,0))</f>
        <v/>
      </c>
      <c r="U4" s="92" t="str">
        <f aca="false">IF(B4="","",B4)</f>
        <v/>
      </c>
      <c r="V4" s="65"/>
      <c r="W4" s="0" t="str">
        <f aca="false">IF(A4&lt;=COUNT(C$4:C$203),A4,"")</f>
        <v/>
      </c>
      <c r="X4" s="0" t="str">
        <f aca="false">IF(W4="","",VLOOKUP($W4,$C$4:$U$203,19,FALSE()))</f>
        <v/>
      </c>
      <c r="Y4" s="88" t="str">
        <f aca="false">IF(X4="","",VLOOKUP($W4,$C$4:$U$203,2,FALSE()))</f>
        <v/>
      </c>
      <c r="Z4" s="88" t="str">
        <f aca="false">IF(Y4="","",VLOOKUP($W4,$C$4:$U$203,3,FALSE()))</f>
        <v/>
      </c>
      <c r="AA4" s="88" t="str">
        <f aca="false">IF(Z4="","",VLOOKUP($W4,$C$4:$U$203,4,FALSE()))</f>
        <v/>
      </c>
      <c r="AB4" s="88" t="str">
        <f aca="false">IF(AA4="","",VLOOKUP($W4,$C$4:$U$203,5,FALSE()))</f>
        <v/>
      </c>
      <c r="AC4" s="88" t="str">
        <f aca="false">IF(AB4="","",VLOOKUP($W4,$C$4:$U$203,6,FALSE()))</f>
        <v/>
      </c>
      <c r="AD4" s="89" t="str">
        <f aca="false">IF(AC4="","",VLOOKUP($W4,$C$4:$U$203,7,FALSE()))</f>
        <v/>
      </c>
      <c r="AE4" s="88" t="str">
        <f aca="false">IF(AD4="","",VLOOKUP($W4,$C$4:$U$203,8,FALSE()))</f>
        <v/>
      </c>
      <c r="AF4" s="88" t="str">
        <f aca="false">IF(AE4="","",VLOOKUP($W4,$C$4:$U$203,9,FALSE()))</f>
        <v/>
      </c>
      <c r="AG4" s="88" t="str">
        <f aca="false">IF(AF4="","",VLOOKUP($W4,$C$4:$U$203,10,FALSE()))</f>
        <v/>
      </c>
      <c r="AH4" s="88" t="str">
        <f aca="false">IF(AG4="","",VLOOKUP($W4,$C$4:$U$203,11,FALSE()))</f>
        <v/>
      </c>
      <c r="AI4" s="89" t="str">
        <f aca="false">IF(AH4="","",VLOOKUP($W4,$C$4:$U$203,12,FALSE()))</f>
        <v/>
      </c>
      <c r="AJ4" s="89" t="str">
        <f aca="false">IF(AI4="","",VLOOKUP($W4,$C$4:$U$203,13,FALSE()))</f>
        <v/>
      </c>
      <c r="AK4" s="90" t="str">
        <f aca="false">IF(AJ4="","",VLOOKUP($W4,$C$4:$U$203,14,FALSE()))</f>
        <v/>
      </c>
      <c r="AL4" s="90" t="str">
        <f aca="false">IF(AK4="","",VLOOKUP($W4,$C$4:$U$203,15,FALSE()))</f>
        <v/>
      </c>
      <c r="AM4" s="90" t="str">
        <f aca="false">IF(AL4="","",VLOOKUP($W4,$C$4:$U$203,16,FALSE()))</f>
        <v/>
      </c>
      <c r="AN4" s="91" t="str">
        <f aca="false">IF(AM4="","",VLOOKUP($W4,$C$4:$U$203,17,FALSE()))</f>
        <v/>
      </c>
      <c r="AO4" s="0" t="str">
        <f aca="false">IF(AN4="","",VLOOKUP($W4,$C$4:$U$203,18,FALSE()))</f>
        <v/>
      </c>
      <c r="AP4" s="92" t="str">
        <f aca="false">IF(X4="","",X4)</f>
        <v/>
      </c>
      <c r="AQ4" s="65"/>
    </row>
    <row r="5" customFormat="false" ht="15" hidden="false" customHeight="false" outlineLevel="0" collapsed="false">
      <c r="A5" s="0" t="n">
        <v>2</v>
      </c>
      <c r="B5" s="0" t="str">
        <f aca="false">IF(PLAYER!B5="","",PLAYER!B5)</f>
        <v/>
      </c>
      <c r="C5" s="0" t="str">
        <f aca="false">IF(T5="","",T5)</f>
        <v/>
      </c>
      <c r="D5" s="88" t="str">
        <f aca="false">IF('ADJ-CLICK'!H5="","",AVERAGE('ADJ-CLICK'!H5,'ADJ-CLICK'!J5,'ADJ-CLICK'!L5,'ADJ-CLICK'!N5,'ADJ-CLICK'!P5,'ADJ-CLICK'!R5))</f>
        <v/>
      </c>
      <c r="E5" s="88" t="str">
        <f aca="false">IF('ADJ-GIVEN'!C5="","",'ADJ-GIVEN'!C5/2)</f>
        <v/>
      </c>
      <c r="F5" s="88" t="str">
        <f aca="false">IF('ADJ-GIVEN'!D5="","",'ADJ-GIVEN'!D5/2)</f>
        <v/>
      </c>
      <c r="G5" s="88" t="str">
        <f aca="false">IF('ADJ-GIVEN'!E5="","",'ADJ-GIVEN'!E5/2)</f>
        <v/>
      </c>
      <c r="H5" s="88" t="str">
        <f aca="false">IF('ADJ-GIVEN'!F5="","",'ADJ-GIVEN'!F5/2)</f>
        <v/>
      </c>
      <c r="I5" s="89" t="str">
        <f aca="false">IF(E5="","",SUM(E5:H5))</f>
        <v/>
      </c>
      <c r="J5" s="88" t="str">
        <f aca="false">IF('ADJ-GIVEN'!G5="","",'ADJ-GIVEN'!G5/2)</f>
        <v/>
      </c>
      <c r="K5" s="88" t="str">
        <f aca="false">IF('ADJ-GIVEN'!H5="","",'ADJ-GIVEN'!H5/2)</f>
        <v/>
      </c>
      <c r="L5" s="88" t="str">
        <f aca="false">IF('ADJ-GIVEN'!I5="","",'ADJ-GIVEN'!I5/2)</f>
        <v/>
      </c>
      <c r="M5" s="88" t="str">
        <f aca="false">IF('ADJ-GIVEN'!J5="","",'ADJ-GIVEN'!J5/2)</f>
        <v/>
      </c>
      <c r="N5" s="89" t="str">
        <f aca="false">IF(J5="","",SUM(J5:M5))</f>
        <v/>
      </c>
      <c r="O5" s="89" t="str">
        <f aca="false">IF(D5="","",SUM(D5,I5,N5))</f>
        <v/>
      </c>
      <c r="P5" s="90" t="str">
        <f aca="false">IF('ADJ-CLICK'!C5="","",'ADJ-CLICK'!C5*-1)</f>
        <v/>
      </c>
      <c r="Q5" s="90" t="str">
        <f aca="false">IF('ADJ-CLICK'!D5="","",'ADJ-CLICK'!D5*-1)</f>
        <v/>
      </c>
      <c r="R5" s="90" t="str">
        <f aca="false">IF('ADJ-CLICK'!E5="","",'ADJ-CLICK'!E5*-1)</f>
        <v/>
      </c>
      <c r="S5" s="91" t="str">
        <f aca="false">IF(O5="","",SUM(O5:R5))</f>
        <v/>
      </c>
      <c r="T5" s="92" t="str">
        <f aca="false">IF(S5="","",RANK(S5,S$4:S$203,0))</f>
        <v/>
      </c>
      <c r="U5" s="92" t="str">
        <f aca="false">IF(B5="","",B5)</f>
        <v/>
      </c>
      <c r="V5" s="65"/>
      <c r="W5" s="0" t="str">
        <f aca="false">IF(A5&lt;=COUNT(C$4:C$203),A5,"")</f>
        <v/>
      </c>
      <c r="X5" s="0" t="str">
        <f aca="false">IF(W5="","",VLOOKUP($W5,$C$4:$U$203,19,FALSE()))</f>
        <v/>
      </c>
      <c r="Y5" s="88" t="str">
        <f aca="false">IF(X5="","",VLOOKUP($W5,$C$4:$U$203,2,FALSE()))</f>
        <v/>
      </c>
      <c r="Z5" s="88" t="str">
        <f aca="false">IF(Y5="","",VLOOKUP($W5,$C$4:$U$203,3,FALSE()))</f>
        <v/>
      </c>
      <c r="AA5" s="88" t="str">
        <f aca="false">IF(Z5="","",VLOOKUP($W5,$C$4:$U$203,4,FALSE()))</f>
        <v/>
      </c>
      <c r="AB5" s="88" t="str">
        <f aca="false">IF(AA5="","",VLOOKUP($W5,$C$4:$U$203,5,FALSE()))</f>
        <v/>
      </c>
      <c r="AC5" s="88" t="str">
        <f aca="false">IF(AB5="","",VLOOKUP($W5,$C$4:$U$203,6,FALSE()))</f>
        <v/>
      </c>
      <c r="AD5" s="89" t="str">
        <f aca="false">IF(AC5="","",VLOOKUP($W5,$C$4:$U$203,7,FALSE()))</f>
        <v/>
      </c>
      <c r="AE5" s="88" t="str">
        <f aca="false">IF(AD5="","",VLOOKUP($W5,$C$4:$U$203,8,FALSE()))</f>
        <v/>
      </c>
      <c r="AF5" s="88" t="str">
        <f aca="false">IF(AE5="","",VLOOKUP($W5,$C$4:$U$203,9,FALSE()))</f>
        <v/>
      </c>
      <c r="AG5" s="88" t="str">
        <f aca="false">IF(AF5="","",VLOOKUP($W5,$C$4:$U$203,10,FALSE()))</f>
        <v/>
      </c>
      <c r="AH5" s="88" t="str">
        <f aca="false">IF(AG5="","",VLOOKUP($W5,$C$4:$U$203,11,FALSE()))</f>
        <v/>
      </c>
      <c r="AI5" s="89" t="str">
        <f aca="false">IF(AH5="","",VLOOKUP($W5,$C$4:$U$203,12,FALSE()))</f>
        <v/>
      </c>
      <c r="AJ5" s="89" t="str">
        <f aca="false">IF(AI5="","",VLOOKUP($W5,$C$4:$U$203,13,FALSE()))</f>
        <v/>
      </c>
      <c r="AK5" s="90" t="str">
        <f aca="false">IF(AJ5="","",VLOOKUP($W5,$C$4:$U$203,14,FALSE()))</f>
        <v/>
      </c>
      <c r="AL5" s="90" t="str">
        <f aca="false">IF(AK5="","",VLOOKUP($W5,$C$4:$U$203,15,FALSE()))</f>
        <v/>
      </c>
      <c r="AM5" s="90" t="str">
        <f aca="false">IF(AL5="","",VLOOKUP($W5,$C$4:$U$203,16,FALSE()))</f>
        <v/>
      </c>
      <c r="AN5" s="91" t="str">
        <f aca="false">IF(AM5="","",VLOOKUP($W5,$C$4:$U$203,17,FALSE()))</f>
        <v/>
      </c>
      <c r="AO5" s="0" t="str">
        <f aca="false">IF(AN5="","",VLOOKUP($W5,$C$4:$U$203,18,FALSE()))</f>
        <v/>
      </c>
      <c r="AP5" s="92" t="str">
        <f aca="false">IF(X5="","",X5)</f>
        <v/>
      </c>
      <c r="AQ5" s="65"/>
    </row>
    <row r="6" customFormat="false" ht="15" hidden="false" customHeight="false" outlineLevel="0" collapsed="false">
      <c r="A6" s="0" t="n">
        <v>3</v>
      </c>
      <c r="B6" s="0" t="str">
        <f aca="false">IF(PLAYER!B6="","",PLAYER!B6)</f>
        <v/>
      </c>
      <c r="C6" s="0" t="str">
        <f aca="false">IF(T6="","",T6)</f>
        <v/>
      </c>
      <c r="D6" s="88" t="str">
        <f aca="false">IF('ADJ-CLICK'!H6="","",AVERAGE('ADJ-CLICK'!H6,'ADJ-CLICK'!J6,'ADJ-CLICK'!L6,'ADJ-CLICK'!N6,'ADJ-CLICK'!P6,'ADJ-CLICK'!R6))</f>
        <v/>
      </c>
      <c r="E6" s="88" t="str">
        <f aca="false">IF('ADJ-GIVEN'!C6="","",'ADJ-GIVEN'!C6/2)</f>
        <v/>
      </c>
      <c r="F6" s="88" t="str">
        <f aca="false">IF('ADJ-GIVEN'!D6="","",'ADJ-GIVEN'!D6/2)</f>
        <v/>
      </c>
      <c r="G6" s="88" t="str">
        <f aca="false">IF('ADJ-GIVEN'!E6="","",'ADJ-GIVEN'!E6/2)</f>
        <v/>
      </c>
      <c r="H6" s="88" t="str">
        <f aca="false">IF('ADJ-GIVEN'!F6="","",'ADJ-GIVEN'!F6/2)</f>
        <v/>
      </c>
      <c r="I6" s="89" t="str">
        <f aca="false">IF(E6="","",SUM(E6:H6))</f>
        <v/>
      </c>
      <c r="J6" s="88" t="str">
        <f aca="false">IF('ADJ-GIVEN'!G6="","",'ADJ-GIVEN'!G6/2)</f>
        <v/>
      </c>
      <c r="K6" s="88" t="str">
        <f aca="false">IF('ADJ-GIVEN'!H6="","",'ADJ-GIVEN'!H6/2)</f>
        <v/>
      </c>
      <c r="L6" s="88" t="str">
        <f aca="false">IF('ADJ-GIVEN'!I6="","",'ADJ-GIVEN'!I6/2)</f>
        <v/>
      </c>
      <c r="M6" s="88" t="str">
        <f aca="false">IF('ADJ-GIVEN'!J6="","",'ADJ-GIVEN'!J6/2)</f>
        <v/>
      </c>
      <c r="N6" s="89" t="str">
        <f aca="false">IF(J6="","",SUM(J6:M6))</f>
        <v/>
      </c>
      <c r="O6" s="89" t="str">
        <f aca="false">IF(D6="","",SUM(D6,I6,N6))</f>
        <v/>
      </c>
      <c r="P6" s="90" t="str">
        <f aca="false">IF('ADJ-CLICK'!C6="","",'ADJ-CLICK'!C6*-1)</f>
        <v/>
      </c>
      <c r="Q6" s="90" t="str">
        <f aca="false">IF('ADJ-CLICK'!D6="","",'ADJ-CLICK'!D6*-1)</f>
        <v/>
      </c>
      <c r="R6" s="90" t="str">
        <f aca="false">IF('ADJ-CLICK'!E6="","",'ADJ-CLICK'!E6*-1)</f>
        <v/>
      </c>
      <c r="S6" s="91" t="str">
        <f aca="false">IF(O6="","",SUM(O6:R6))</f>
        <v/>
      </c>
      <c r="T6" s="92" t="str">
        <f aca="false">IF(S6="","",RANK(S6,S$4:S$203,0))</f>
        <v/>
      </c>
      <c r="U6" s="92" t="str">
        <f aca="false">IF(B6="","",B6)</f>
        <v/>
      </c>
      <c r="V6" s="65"/>
      <c r="W6" s="0" t="str">
        <f aca="false">IF(A6&lt;=COUNT(C$4:C$203),A6,"")</f>
        <v/>
      </c>
      <c r="X6" s="0" t="str">
        <f aca="false">IF(W6="","",VLOOKUP($W6,$C$4:$U$203,19,FALSE()))</f>
        <v/>
      </c>
      <c r="Y6" s="88" t="str">
        <f aca="false">IF(X6="","",VLOOKUP($W6,$C$4:$U$203,2,FALSE()))</f>
        <v/>
      </c>
      <c r="Z6" s="88" t="str">
        <f aca="false">IF(Y6="","",VLOOKUP($W6,$C$4:$U$203,3,FALSE()))</f>
        <v/>
      </c>
      <c r="AA6" s="88" t="str">
        <f aca="false">IF(Z6="","",VLOOKUP($W6,$C$4:$U$203,4,FALSE()))</f>
        <v/>
      </c>
      <c r="AB6" s="88" t="str">
        <f aca="false">IF(AA6="","",VLOOKUP($W6,$C$4:$U$203,5,FALSE()))</f>
        <v/>
      </c>
      <c r="AC6" s="88" t="str">
        <f aca="false">IF(AB6="","",VLOOKUP($W6,$C$4:$U$203,6,FALSE()))</f>
        <v/>
      </c>
      <c r="AD6" s="89" t="str">
        <f aca="false">IF(AC6="","",VLOOKUP($W6,$C$4:$U$203,7,FALSE()))</f>
        <v/>
      </c>
      <c r="AE6" s="88" t="str">
        <f aca="false">IF(AD6="","",VLOOKUP($W6,$C$4:$U$203,8,FALSE()))</f>
        <v/>
      </c>
      <c r="AF6" s="88" t="str">
        <f aca="false">IF(AE6="","",VLOOKUP($W6,$C$4:$U$203,9,FALSE()))</f>
        <v/>
      </c>
      <c r="AG6" s="88" t="str">
        <f aca="false">IF(AF6="","",VLOOKUP($W6,$C$4:$U$203,10,FALSE()))</f>
        <v/>
      </c>
      <c r="AH6" s="88" t="str">
        <f aca="false">IF(AG6="","",VLOOKUP($W6,$C$4:$U$203,11,FALSE()))</f>
        <v/>
      </c>
      <c r="AI6" s="89" t="str">
        <f aca="false">IF(AH6="","",VLOOKUP($W6,$C$4:$U$203,12,FALSE()))</f>
        <v/>
      </c>
      <c r="AJ6" s="89" t="str">
        <f aca="false">IF(AI6="","",VLOOKUP($W6,$C$4:$U$203,13,FALSE()))</f>
        <v/>
      </c>
      <c r="AK6" s="90" t="str">
        <f aca="false">IF(AJ6="","",VLOOKUP($W6,$C$4:$U$203,14,FALSE()))</f>
        <v/>
      </c>
      <c r="AL6" s="90" t="str">
        <f aca="false">IF(AK6="","",VLOOKUP($W6,$C$4:$U$203,15,FALSE()))</f>
        <v/>
      </c>
      <c r="AM6" s="90" t="str">
        <f aca="false">IF(AL6="","",VLOOKUP($W6,$C$4:$U$203,16,FALSE()))</f>
        <v/>
      </c>
      <c r="AN6" s="91" t="str">
        <f aca="false">IF(AM6="","",VLOOKUP($W6,$C$4:$U$203,17,FALSE()))</f>
        <v/>
      </c>
      <c r="AO6" s="0" t="str">
        <f aca="false">IF(AN6="","",VLOOKUP($W6,$C$4:$U$203,18,FALSE()))</f>
        <v/>
      </c>
      <c r="AP6" s="92" t="str">
        <f aca="false">IF(X6="","",X6)</f>
        <v/>
      </c>
      <c r="AQ6" s="65"/>
    </row>
    <row r="7" customFormat="false" ht="15" hidden="false" customHeight="false" outlineLevel="0" collapsed="false">
      <c r="A7" s="0" t="n">
        <v>4</v>
      </c>
      <c r="B7" s="0" t="str">
        <f aca="false">IF(PLAYER!B7="","",PLAYER!B7)</f>
        <v/>
      </c>
      <c r="C7" s="0" t="str">
        <f aca="false">IF(T7="","",T7)</f>
        <v/>
      </c>
      <c r="D7" s="88" t="str">
        <f aca="false">IF('ADJ-CLICK'!H7="","",AVERAGE('ADJ-CLICK'!H7,'ADJ-CLICK'!J7,'ADJ-CLICK'!L7,'ADJ-CLICK'!N7,'ADJ-CLICK'!P7,'ADJ-CLICK'!R7))</f>
        <v/>
      </c>
      <c r="E7" s="88" t="str">
        <f aca="false">IF('ADJ-GIVEN'!C7="","",'ADJ-GIVEN'!C7/2)</f>
        <v/>
      </c>
      <c r="F7" s="88" t="str">
        <f aca="false">IF('ADJ-GIVEN'!D7="","",'ADJ-GIVEN'!D7/2)</f>
        <v/>
      </c>
      <c r="G7" s="88" t="str">
        <f aca="false">IF('ADJ-GIVEN'!E7="","",'ADJ-GIVEN'!E7/2)</f>
        <v/>
      </c>
      <c r="H7" s="88" t="str">
        <f aca="false">IF('ADJ-GIVEN'!F7="","",'ADJ-GIVEN'!F7/2)</f>
        <v/>
      </c>
      <c r="I7" s="89" t="str">
        <f aca="false">IF(E7="","",SUM(E7:H7))</f>
        <v/>
      </c>
      <c r="J7" s="88" t="str">
        <f aca="false">IF('ADJ-GIVEN'!G7="","",'ADJ-GIVEN'!G7/2)</f>
        <v/>
      </c>
      <c r="K7" s="88" t="str">
        <f aca="false">IF('ADJ-GIVEN'!H7="","",'ADJ-GIVEN'!H7/2)</f>
        <v/>
      </c>
      <c r="L7" s="88" t="str">
        <f aca="false">IF('ADJ-GIVEN'!I7="","",'ADJ-GIVEN'!I7/2)</f>
        <v/>
      </c>
      <c r="M7" s="88" t="str">
        <f aca="false">IF('ADJ-GIVEN'!J7="","",'ADJ-GIVEN'!J7/2)</f>
        <v/>
      </c>
      <c r="N7" s="89" t="str">
        <f aca="false">IF(J7="","",SUM(J7:M7))</f>
        <v/>
      </c>
      <c r="O7" s="89" t="str">
        <f aca="false">IF(D7="","",SUM(D7,I7,N7))</f>
        <v/>
      </c>
      <c r="P7" s="90" t="str">
        <f aca="false">IF('ADJ-CLICK'!C7="","",'ADJ-CLICK'!C7*-1)</f>
        <v/>
      </c>
      <c r="Q7" s="90" t="str">
        <f aca="false">IF('ADJ-CLICK'!D7="","",'ADJ-CLICK'!D7*-1)</f>
        <v/>
      </c>
      <c r="R7" s="90" t="str">
        <f aca="false">IF('ADJ-CLICK'!E7="","",'ADJ-CLICK'!E7*-1)</f>
        <v/>
      </c>
      <c r="S7" s="91" t="str">
        <f aca="false">IF(O7="","",SUM(O7:R7))</f>
        <v/>
      </c>
      <c r="T7" s="92" t="str">
        <f aca="false">IF(S7="","",RANK(S7,S$4:S$203,0))</f>
        <v/>
      </c>
      <c r="U7" s="92" t="str">
        <f aca="false">IF(B7="","",B7)</f>
        <v/>
      </c>
      <c r="V7" s="65"/>
      <c r="W7" s="0" t="str">
        <f aca="false">IF(A7&lt;=COUNT(C$4:C$203),A7,"")</f>
        <v/>
      </c>
      <c r="X7" s="0" t="str">
        <f aca="false">IF(W7="","",VLOOKUP($W7,$C$4:$U$203,19,FALSE()))</f>
        <v/>
      </c>
      <c r="Y7" s="88" t="str">
        <f aca="false">IF(X7="","",VLOOKUP($W7,$C$4:$U$203,2,FALSE()))</f>
        <v/>
      </c>
      <c r="Z7" s="88" t="str">
        <f aca="false">IF(Y7="","",VLOOKUP($W7,$C$4:$U$203,3,FALSE()))</f>
        <v/>
      </c>
      <c r="AA7" s="88" t="str">
        <f aca="false">IF(Z7="","",VLOOKUP($W7,$C$4:$U$203,4,FALSE()))</f>
        <v/>
      </c>
      <c r="AB7" s="88" t="str">
        <f aca="false">IF(AA7="","",VLOOKUP($W7,$C$4:$U$203,5,FALSE()))</f>
        <v/>
      </c>
      <c r="AC7" s="88" t="str">
        <f aca="false">IF(AB7="","",VLOOKUP($W7,$C$4:$U$203,6,FALSE()))</f>
        <v/>
      </c>
      <c r="AD7" s="89" t="str">
        <f aca="false">IF(AC7="","",VLOOKUP($W7,$C$4:$U$203,7,FALSE()))</f>
        <v/>
      </c>
      <c r="AE7" s="88" t="str">
        <f aca="false">IF(AD7="","",VLOOKUP($W7,$C$4:$U$203,8,FALSE()))</f>
        <v/>
      </c>
      <c r="AF7" s="88" t="str">
        <f aca="false">IF(AE7="","",VLOOKUP($W7,$C$4:$U$203,9,FALSE()))</f>
        <v/>
      </c>
      <c r="AG7" s="88" t="str">
        <f aca="false">IF(AF7="","",VLOOKUP($W7,$C$4:$U$203,10,FALSE()))</f>
        <v/>
      </c>
      <c r="AH7" s="88" t="str">
        <f aca="false">IF(AG7="","",VLOOKUP($W7,$C$4:$U$203,11,FALSE()))</f>
        <v/>
      </c>
      <c r="AI7" s="89" t="str">
        <f aca="false">IF(AH7="","",VLOOKUP($W7,$C$4:$U$203,12,FALSE()))</f>
        <v/>
      </c>
      <c r="AJ7" s="89" t="str">
        <f aca="false">IF(AI7="","",VLOOKUP($W7,$C$4:$U$203,13,FALSE()))</f>
        <v/>
      </c>
      <c r="AK7" s="90" t="str">
        <f aca="false">IF(AJ7="","",VLOOKUP($W7,$C$4:$U$203,14,FALSE()))</f>
        <v/>
      </c>
      <c r="AL7" s="90" t="str">
        <f aca="false">IF(AK7="","",VLOOKUP($W7,$C$4:$U$203,15,FALSE()))</f>
        <v/>
      </c>
      <c r="AM7" s="90" t="str">
        <f aca="false">IF(AL7="","",VLOOKUP($W7,$C$4:$U$203,16,FALSE()))</f>
        <v/>
      </c>
      <c r="AN7" s="91" t="str">
        <f aca="false">IF(AM7="","",VLOOKUP($W7,$C$4:$U$203,17,FALSE()))</f>
        <v/>
      </c>
      <c r="AO7" s="0" t="str">
        <f aca="false">IF(AN7="","",VLOOKUP($W7,$C$4:$U$203,18,FALSE()))</f>
        <v/>
      </c>
      <c r="AP7" s="92" t="str">
        <f aca="false">IF(X7="","",X7)</f>
        <v/>
      </c>
      <c r="AQ7" s="65"/>
    </row>
    <row r="8" customFormat="false" ht="15" hidden="false" customHeight="false" outlineLevel="0" collapsed="false">
      <c r="A8" s="0" t="n">
        <v>5</v>
      </c>
      <c r="B8" s="0" t="str">
        <f aca="false">IF(PLAYER!B8="","",PLAYER!B8)</f>
        <v/>
      </c>
      <c r="C8" s="0" t="str">
        <f aca="false">IF(T8="","",T8)</f>
        <v/>
      </c>
      <c r="D8" s="88" t="str">
        <f aca="false">IF('ADJ-CLICK'!H8="","",AVERAGE('ADJ-CLICK'!H8,'ADJ-CLICK'!J8,'ADJ-CLICK'!L8,'ADJ-CLICK'!N8,'ADJ-CLICK'!P8,'ADJ-CLICK'!R8))</f>
        <v/>
      </c>
      <c r="E8" s="88" t="str">
        <f aca="false">IF('ADJ-GIVEN'!C8="","",'ADJ-GIVEN'!C8/2)</f>
        <v/>
      </c>
      <c r="F8" s="88" t="str">
        <f aca="false">IF('ADJ-GIVEN'!D8="","",'ADJ-GIVEN'!D8/2)</f>
        <v/>
      </c>
      <c r="G8" s="88" t="str">
        <f aca="false">IF('ADJ-GIVEN'!E8="","",'ADJ-GIVEN'!E8/2)</f>
        <v/>
      </c>
      <c r="H8" s="88" t="str">
        <f aca="false">IF('ADJ-GIVEN'!F8="","",'ADJ-GIVEN'!F8/2)</f>
        <v/>
      </c>
      <c r="I8" s="89" t="str">
        <f aca="false">IF(E8="","",SUM(E8:H8))</f>
        <v/>
      </c>
      <c r="J8" s="88" t="str">
        <f aca="false">IF('ADJ-GIVEN'!G8="","",'ADJ-GIVEN'!G8/2)</f>
        <v/>
      </c>
      <c r="K8" s="88" t="str">
        <f aca="false">IF('ADJ-GIVEN'!H8="","",'ADJ-GIVEN'!H8/2)</f>
        <v/>
      </c>
      <c r="L8" s="88" t="str">
        <f aca="false">IF('ADJ-GIVEN'!I8="","",'ADJ-GIVEN'!I8/2)</f>
        <v/>
      </c>
      <c r="M8" s="88" t="str">
        <f aca="false">IF('ADJ-GIVEN'!J8="","",'ADJ-GIVEN'!J8/2)</f>
        <v/>
      </c>
      <c r="N8" s="89" t="str">
        <f aca="false">IF(J8="","",SUM(J8:M8))</f>
        <v/>
      </c>
      <c r="O8" s="89" t="str">
        <f aca="false">IF(D8="","",SUM(D8,I8,N8))</f>
        <v/>
      </c>
      <c r="P8" s="90" t="str">
        <f aca="false">IF('ADJ-CLICK'!C8="","",'ADJ-CLICK'!C8*-1)</f>
        <v/>
      </c>
      <c r="Q8" s="90" t="str">
        <f aca="false">IF('ADJ-CLICK'!D8="","",'ADJ-CLICK'!D8*-1)</f>
        <v/>
      </c>
      <c r="R8" s="90" t="str">
        <f aca="false">IF('ADJ-CLICK'!E8="","",'ADJ-CLICK'!E8*-1)</f>
        <v/>
      </c>
      <c r="S8" s="91" t="str">
        <f aca="false">IF(O8="","",SUM(O8:R8))</f>
        <v/>
      </c>
      <c r="T8" s="92" t="str">
        <f aca="false">IF(S8="","",RANK(S8,S$4:S$203,0))</f>
        <v/>
      </c>
      <c r="U8" s="92" t="str">
        <f aca="false">IF(B8="","",B8)</f>
        <v/>
      </c>
      <c r="V8" s="65"/>
      <c r="W8" s="0" t="str">
        <f aca="false">IF(A8&lt;=COUNT(C$4:C$203),A8,"")</f>
        <v/>
      </c>
      <c r="X8" s="0" t="str">
        <f aca="false">IF(W8="","",VLOOKUP($W8,$C$4:$U$203,19,FALSE()))</f>
        <v/>
      </c>
      <c r="Y8" s="88" t="str">
        <f aca="false">IF(X8="","",VLOOKUP($W8,$C$4:$U$203,2,FALSE()))</f>
        <v/>
      </c>
      <c r="Z8" s="88" t="str">
        <f aca="false">IF(Y8="","",VLOOKUP($W8,$C$4:$U$203,3,FALSE()))</f>
        <v/>
      </c>
      <c r="AA8" s="88" t="str">
        <f aca="false">IF(Z8="","",VLOOKUP($W8,$C$4:$U$203,4,FALSE()))</f>
        <v/>
      </c>
      <c r="AB8" s="88" t="str">
        <f aca="false">IF(AA8="","",VLOOKUP($W8,$C$4:$U$203,5,FALSE()))</f>
        <v/>
      </c>
      <c r="AC8" s="88" t="str">
        <f aca="false">IF(AB8="","",VLOOKUP($W8,$C$4:$U$203,6,FALSE()))</f>
        <v/>
      </c>
      <c r="AD8" s="89" t="str">
        <f aca="false">IF(AC8="","",VLOOKUP($W8,$C$4:$U$203,7,FALSE()))</f>
        <v/>
      </c>
      <c r="AE8" s="88" t="str">
        <f aca="false">IF(AD8="","",VLOOKUP($W8,$C$4:$U$203,8,FALSE()))</f>
        <v/>
      </c>
      <c r="AF8" s="88" t="str">
        <f aca="false">IF(AE8="","",VLOOKUP($W8,$C$4:$U$203,9,FALSE()))</f>
        <v/>
      </c>
      <c r="AG8" s="88" t="str">
        <f aca="false">IF(AF8="","",VLOOKUP($W8,$C$4:$U$203,10,FALSE()))</f>
        <v/>
      </c>
      <c r="AH8" s="88" t="str">
        <f aca="false">IF(AG8="","",VLOOKUP($W8,$C$4:$U$203,11,FALSE()))</f>
        <v/>
      </c>
      <c r="AI8" s="89" t="str">
        <f aca="false">IF(AH8="","",VLOOKUP($W8,$C$4:$U$203,12,FALSE()))</f>
        <v/>
      </c>
      <c r="AJ8" s="89" t="str">
        <f aca="false">IF(AI8="","",VLOOKUP($W8,$C$4:$U$203,13,FALSE()))</f>
        <v/>
      </c>
      <c r="AK8" s="90" t="str">
        <f aca="false">IF(AJ8="","",VLOOKUP($W8,$C$4:$U$203,14,FALSE()))</f>
        <v/>
      </c>
      <c r="AL8" s="90" t="str">
        <f aca="false">IF(AK8="","",VLOOKUP($W8,$C$4:$U$203,15,FALSE()))</f>
        <v/>
      </c>
      <c r="AM8" s="90" t="str">
        <f aca="false">IF(AL8="","",VLOOKUP($W8,$C$4:$U$203,16,FALSE()))</f>
        <v/>
      </c>
      <c r="AN8" s="91" t="str">
        <f aca="false">IF(AM8="","",VLOOKUP($W8,$C$4:$U$203,17,FALSE()))</f>
        <v/>
      </c>
      <c r="AO8" s="0" t="str">
        <f aca="false">IF(AN8="","",VLOOKUP($W8,$C$4:$U$203,18,FALSE()))</f>
        <v/>
      </c>
      <c r="AP8" s="92" t="str">
        <f aca="false">IF(X8="","",X8)</f>
        <v/>
      </c>
      <c r="AQ8" s="65"/>
    </row>
    <row r="9" customFormat="false" ht="15" hidden="false" customHeight="false" outlineLevel="0" collapsed="false">
      <c r="A9" s="0" t="n">
        <v>6</v>
      </c>
      <c r="B9" s="0" t="str">
        <f aca="false">IF(PLAYER!B9="","",PLAYER!B9)</f>
        <v/>
      </c>
      <c r="C9" s="0" t="str">
        <f aca="false">IF(T9="","",T9)</f>
        <v/>
      </c>
      <c r="D9" s="88" t="str">
        <f aca="false">IF('ADJ-CLICK'!H9="","",AVERAGE('ADJ-CLICK'!H9,'ADJ-CLICK'!J9,'ADJ-CLICK'!L9,'ADJ-CLICK'!N9,'ADJ-CLICK'!P9,'ADJ-CLICK'!R9))</f>
        <v/>
      </c>
      <c r="E9" s="88" t="str">
        <f aca="false">IF('ADJ-GIVEN'!C9="","",'ADJ-GIVEN'!C9/2)</f>
        <v/>
      </c>
      <c r="F9" s="88" t="str">
        <f aca="false">IF('ADJ-GIVEN'!D9="","",'ADJ-GIVEN'!D9/2)</f>
        <v/>
      </c>
      <c r="G9" s="88" t="str">
        <f aca="false">IF('ADJ-GIVEN'!E9="","",'ADJ-GIVEN'!E9/2)</f>
        <v/>
      </c>
      <c r="H9" s="88" t="str">
        <f aca="false">IF('ADJ-GIVEN'!F9="","",'ADJ-GIVEN'!F9/2)</f>
        <v/>
      </c>
      <c r="I9" s="89" t="str">
        <f aca="false">IF(E9="","",SUM(E9:H9))</f>
        <v/>
      </c>
      <c r="J9" s="88" t="str">
        <f aca="false">IF('ADJ-GIVEN'!G9="","",'ADJ-GIVEN'!G9/2)</f>
        <v/>
      </c>
      <c r="K9" s="88" t="str">
        <f aca="false">IF('ADJ-GIVEN'!H9="","",'ADJ-GIVEN'!H9/2)</f>
        <v/>
      </c>
      <c r="L9" s="88" t="str">
        <f aca="false">IF('ADJ-GIVEN'!I9="","",'ADJ-GIVEN'!I9/2)</f>
        <v/>
      </c>
      <c r="M9" s="88" t="str">
        <f aca="false">IF('ADJ-GIVEN'!J9="","",'ADJ-GIVEN'!J9/2)</f>
        <v/>
      </c>
      <c r="N9" s="89" t="str">
        <f aca="false">IF(J9="","",SUM(J9:M9))</f>
        <v/>
      </c>
      <c r="O9" s="89" t="str">
        <f aca="false">IF(D9="","",SUM(D9,I9,N9))</f>
        <v/>
      </c>
      <c r="P9" s="90" t="str">
        <f aca="false">IF('ADJ-CLICK'!C9="","",'ADJ-CLICK'!C9*-1)</f>
        <v/>
      </c>
      <c r="Q9" s="90" t="str">
        <f aca="false">IF('ADJ-CLICK'!D9="","",'ADJ-CLICK'!D9*-1)</f>
        <v/>
      </c>
      <c r="R9" s="90" t="str">
        <f aca="false">IF('ADJ-CLICK'!E9="","",'ADJ-CLICK'!E9*-1)</f>
        <v/>
      </c>
      <c r="S9" s="91" t="str">
        <f aca="false">IF(O9="","",SUM(O9:R9))</f>
        <v/>
      </c>
      <c r="T9" s="92" t="str">
        <f aca="false">IF(S9="","",RANK(S9,S$4:S$203,0))</f>
        <v/>
      </c>
      <c r="U9" s="92" t="str">
        <f aca="false">IF(B9="","",B9)</f>
        <v/>
      </c>
      <c r="V9" s="65"/>
      <c r="W9" s="0" t="str">
        <f aca="false">IF(A9&lt;=COUNT(C$4:C$203),A9,"")</f>
        <v/>
      </c>
      <c r="X9" s="0" t="str">
        <f aca="false">IF(W9="","",VLOOKUP($W9,$C$4:$U$203,19,FALSE()))</f>
        <v/>
      </c>
      <c r="Y9" s="88" t="str">
        <f aca="false">IF(X9="","",VLOOKUP($W9,$C$4:$U$203,2,FALSE()))</f>
        <v/>
      </c>
      <c r="Z9" s="88" t="str">
        <f aca="false">IF(Y9="","",VLOOKUP($W9,$C$4:$U$203,3,FALSE()))</f>
        <v/>
      </c>
      <c r="AA9" s="88" t="str">
        <f aca="false">IF(Z9="","",VLOOKUP($W9,$C$4:$U$203,4,FALSE()))</f>
        <v/>
      </c>
      <c r="AB9" s="88" t="str">
        <f aca="false">IF(AA9="","",VLOOKUP($W9,$C$4:$U$203,5,FALSE()))</f>
        <v/>
      </c>
      <c r="AC9" s="88" t="str">
        <f aca="false">IF(AB9="","",VLOOKUP($W9,$C$4:$U$203,6,FALSE()))</f>
        <v/>
      </c>
      <c r="AD9" s="89" t="str">
        <f aca="false">IF(AC9="","",VLOOKUP($W9,$C$4:$U$203,7,FALSE()))</f>
        <v/>
      </c>
      <c r="AE9" s="88" t="str">
        <f aca="false">IF(AD9="","",VLOOKUP($W9,$C$4:$U$203,8,FALSE()))</f>
        <v/>
      </c>
      <c r="AF9" s="88" t="str">
        <f aca="false">IF(AE9="","",VLOOKUP($W9,$C$4:$U$203,9,FALSE()))</f>
        <v/>
      </c>
      <c r="AG9" s="88" t="str">
        <f aca="false">IF(AF9="","",VLOOKUP($W9,$C$4:$U$203,10,FALSE()))</f>
        <v/>
      </c>
      <c r="AH9" s="88" t="str">
        <f aca="false">IF(AG9="","",VLOOKUP($W9,$C$4:$U$203,11,FALSE()))</f>
        <v/>
      </c>
      <c r="AI9" s="89" t="str">
        <f aca="false">IF(AH9="","",VLOOKUP($W9,$C$4:$U$203,12,FALSE()))</f>
        <v/>
      </c>
      <c r="AJ9" s="89" t="str">
        <f aca="false">IF(AI9="","",VLOOKUP($W9,$C$4:$U$203,13,FALSE()))</f>
        <v/>
      </c>
      <c r="AK9" s="90" t="str">
        <f aca="false">IF(AJ9="","",VLOOKUP($W9,$C$4:$U$203,14,FALSE()))</f>
        <v/>
      </c>
      <c r="AL9" s="90" t="str">
        <f aca="false">IF(AK9="","",VLOOKUP($W9,$C$4:$U$203,15,FALSE()))</f>
        <v/>
      </c>
      <c r="AM9" s="90" t="str">
        <f aca="false">IF(AL9="","",VLOOKUP($W9,$C$4:$U$203,16,FALSE()))</f>
        <v/>
      </c>
      <c r="AN9" s="91" t="str">
        <f aca="false">IF(AM9="","",VLOOKUP($W9,$C$4:$U$203,17,FALSE()))</f>
        <v/>
      </c>
      <c r="AO9" s="0" t="str">
        <f aca="false">IF(AN9="","",VLOOKUP($W9,$C$4:$U$203,18,FALSE()))</f>
        <v/>
      </c>
      <c r="AP9" s="92" t="str">
        <f aca="false">IF(X9="","",X9)</f>
        <v/>
      </c>
      <c r="AQ9" s="65"/>
    </row>
    <row r="10" customFormat="false" ht="15" hidden="false" customHeight="false" outlineLevel="0" collapsed="false">
      <c r="A10" s="0" t="n">
        <v>7</v>
      </c>
      <c r="B10" s="0" t="str">
        <f aca="false">IF(PLAYER!B10="","",PLAYER!B10)</f>
        <v/>
      </c>
      <c r="C10" s="0" t="str">
        <f aca="false">IF(T10="","",T10)</f>
        <v/>
      </c>
      <c r="D10" s="88" t="str">
        <f aca="false">IF('ADJ-CLICK'!H10="","",AVERAGE('ADJ-CLICK'!H10,'ADJ-CLICK'!J10,'ADJ-CLICK'!L10,'ADJ-CLICK'!N10,'ADJ-CLICK'!P10,'ADJ-CLICK'!R10))</f>
        <v/>
      </c>
      <c r="E10" s="88" t="str">
        <f aca="false">IF('ADJ-GIVEN'!C10="","",'ADJ-GIVEN'!C10/2)</f>
        <v/>
      </c>
      <c r="F10" s="88" t="str">
        <f aca="false">IF('ADJ-GIVEN'!D10="","",'ADJ-GIVEN'!D10/2)</f>
        <v/>
      </c>
      <c r="G10" s="88" t="str">
        <f aca="false">IF('ADJ-GIVEN'!E10="","",'ADJ-GIVEN'!E10/2)</f>
        <v/>
      </c>
      <c r="H10" s="88" t="str">
        <f aca="false">IF('ADJ-GIVEN'!F10="","",'ADJ-GIVEN'!F10/2)</f>
        <v/>
      </c>
      <c r="I10" s="89" t="str">
        <f aca="false">IF(E10="","",SUM(E10:H10))</f>
        <v/>
      </c>
      <c r="J10" s="88" t="str">
        <f aca="false">IF('ADJ-GIVEN'!G10="","",'ADJ-GIVEN'!G10/2)</f>
        <v/>
      </c>
      <c r="K10" s="88" t="str">
        <f aca="false">IF('ADJ-GIVEN'!H10="","",'ADJ-GIVEN'!H10/2)</f>
        <v/>
      </c>
      <c r="L10" s="88" t="str">
        <f aca="false">IF('ADJ-GIVEN'!I10="","",'ADJ-GIVEN'!I10/2)</f>
        <v/>
      </c>
      <c r="M10" s="88" t="str">
        <f aca="false">IF('ADJ-GIVEN'!J10="","",'ADJ-GIVEN'!J10/2)</f>
        <v/>
      </c>
      <c r="N10" s="89" t="str">
        <f aca="false">IF(J10="","",SUM(J10:M10))</f>
        <v/>
      </c>
      <c r="O10" s="89" t="str">
        <f aca="false">IF(D10="","",SUM(D10,I10,N10))</f>
        <v/>
      </c>
      <c r="P10" s="90" t="str">
        <f aca="false">IF('ADJ-CLICK'!C10="","",'ADJ-CLICK'!C10*-1)</f>
        <v/>
      </c>
      <c r="Q10" s="90" t="str">
        <f aca="false">IF('ADJ-CLICK'!D10="","",'ADJ-CLICK'!D10*-1)</f>
        <v/>
      </c>
      <c r="R10" s="90" t="str">
        <f aca="false">IF('ADJ-CLICK'!E10="","",'ADJ-CLICK'!E10*-1)</f>
        <v/>
      </c>
      <c r="S10" s="91" t="str">
        <f aca="false">IF(O10="","",SUM(O10:R10))</f>
        <v/>
      </c>
      <c r="T10" s="92" t="str">
        <f aca="false">IF(S10="","",RANK(S10,S$4:S$203,0))</f>
        <v/>
      </c>
      <c r="U10" s="92" t="str">
        <f aca="false">IF(B10="","",B10)</f>
        <v/>
      </c>
      <c r="V10" s="65"/>
      <c r="W10" s="0" t="str">
        <f aca="false">IF(A10&lt;=COUNT(C$4:C$203),A10,"")</f>
        <v/>
      </c>
      <c r="X10" s="0" t="str">
        <f aca="false">IF(W10="","",VLOOKUP($W10,$C$4:$U$203,19,FALSE()))</f>
        <v/>
      </c>
      <c r="Y10" s="88" t="str">
        <f aca="false">IF(X10="","",VLOOKUP($W10,$C$4:$U$203,2,FALSE()))</f>
        <v/>
      </c>
      <c r="Z10" s="88" t="str">
        <f aca="false">IF(Y10="","",VLOOKUP($W10,$C$4:$U$203,3,FALSE()))</f>
        <v/>
      </c>
      <c r="AA10" s="88" t="str">
        <f aca="false">IF(Z10="","",VLOOKUP($W10,$C$4:$U$203,4,FALSE()))</f>
        <v/>
      </c>
      <c r="AB10" s="88" t="str">
        <f aca="false">IF(AA10="","",VLOOKUP($W10,$C$4:$U$203,5,FALSE()))</f>
        <v/>
      </c>
      <c r="AC10" s="88" t="str">
        <f aca="false">IF(AB10="","",VLOOKUP($W10,$C$4:$U$203,6,FALSE()))</f>
        <v/>
      </c>
      <c r="AD10" s="89" t="str">
        <f aca="false">IF(AC10="","",VLOOKUP($W10,$C$4:$U$203,7,FALSE()))</f>
        <v/>
      </c>
      <c r="AE10" s="88" t="str">
        <f aca="false">IF(AD10="","",VLOOKUP($W10,$C$4:$U$203,8,FALSE()))</f>
        <v/>
      </c>
      <c r="AF10" s="88" t="str">
        <f aca="false">IF(AE10="","",VLOOKUP($W10,$C$4:$U$203,9,FALSE()))</f>
        <v/>
      </c>
      <c r="AG10" s="88" t="str">
        <f aca="false">IF(AF10="","",VLOOKUP($W10,$C$4:$U$203,10,FALSE()))</f>
        <v/>
      </c>
      <c r="AH10" s="88" t="str">
        <f aca="false">IF(AG10="","",VLOOKUP($W10,$C$4:$U$203,11,FALSE()))</f>
        <v/>
      </c>
      <c r="AI10" s="89" t="str">
        <f aca="false">IF(AH10="","",VLOOKUP($W10,$C$4:$U$203,12,FALSE()))</f>
        <v/>
      </c>
      <c r="AJ10" s="89" t="str">
        <f aca="false">IF(AI10="","",VLOOKUP($W10,$C$4:$U$203,13,FALSE()))</f>
        <v/>
      </c>
      <c r="AK10" s="90" t="str">
        <f aca="false">IF(AJ10="","",VLOOKUP($W10,$C$4:$U$203,14,FALSE()))</f>
        <v/>
      </c>
      <c r="AL10" s="90" t="str">
        <f aca="false">IF(AK10="","",VLOOKUP($W10,$C$4:$U$203,15,FALSE()))</f>
        <v/>
      </c>
      <c r="AM10" s="90" t="str">
        <f aca="false">IF(AL10="","",VLOOKUP($W10,$C$4:$U$203,16,FALSE()))</f>
        <v/>
      </c>
      <c r="AN10" s="91" t="str">
        <f aca="false">IF(AM10="","",VLOOKUP($W10,$C$4:$U$203,17,FALSE()))</f>
        <v/>
      </c>
      <c r="AO10" s="0" t="str">
        <f aca="false">IF(AN10="","",VLOOKUP($W10,$C$4:$U$203,18,FALSE()))</f>
        <v/>
      </c>
      <c r="AP10" s="92" t="str">
        <f aca="false">IF(X10="","",X10)</f>
        <v/>
      </c>
      <c r="AQ10" s="65"/>
    </row>
    <row r="11" customFormat="false" ht="15" hidden="false" customHeight="false" outlineLevel="0" collapsed="false">
      <c r="A11" s="0" t="n">
        <v>8</v>
      </c>
      <c r="B11" s="0" t="str">
        <f aca="false">IF(PLAYER!B11="","",PLAYER!B11)</f>
        <v/>
      </c>
      <c r="C11" s="0" t="str">
        <f aca="false">IF(T11="","",T11)</f>
        <v/>
      </c>
      <c r="D11" s="88" t="str">
        <f aca="false">IF('ADJ-CLICK'!H11="","",AVERAGE('ADJ-CLICK'!H11,'ADJ-CLICK'!J11,'ADJ-CLICK'!L11,'ADJ-CLICK'!N11,'ADJ-CLICK'!P11,'ADJ-CLICK'!R11))</f>
        <v/>
      </c>
      <c r="E11" s="88" t="str">
        <f aca="false">IF('ADJ-GIVEN'!C11="","",'ADJ-GIVEN'!C11/2)</f>
        <v/>
      </c>
      <c r="F11" s="88" t="str">
        <f aca="false">IF('ADJ-GIVEN'!D11="","",'ADJ-GIVEN'!D11/2)</f>
        <v/>
      </c>
      <c r="G11" s="88" t="str">
        <f aca="false">IF('ADJ-GIVEN'!E11="","",'ADJ-GIVEN'!E11/2)</f>
        <v/>
      </c>
      <c r="H11" s="88" t="str">
        <f aca="false">IF('ADJ-GIVEN'!F11="","",'ADJ-GIVEN'!F11/2)</f>
        <v/>
      </c>
      <c r="I11" s="89" t="str">
        <f aca="false">IF(E11="","",SUM(E11:H11))</f>
        <v/>
      </c>
      <c r="J11" s="88" t="str">
        <f aca="false">IF('ADJ-GIVEN'!G11="","",'ADJ-GIVEN'!G11/2)</f>
        <v/>
      </c>
      <c r="K11" s="88" t="str">
        <f aca="false">IF('ADJ-GIVEN'!H11="","",'ADJ-GIVEN'!H11/2)</f>
        <v/>
      </c>
      <c r="L11" s="88" t="str">
        <f aca="false">IF('ADJ-GIVEN'!I11="","",'ADJ-GIVEN'!I11/2)</f>
        <v/>
      </c>
      <c r="M11" s="88" t="str">
        <f aca="false">IF('ADJ-GIVEN'!J11="","",'ADJ-GIVEN'!J11/2)</f>
        <v/>
      </c>
      <c r="N11" s="89" t="str">
        <f aca="false">IF(J11="","",SUM(J11:M11))</f>
        <v/>
      </c>
      <c r="O11" s="89" t="str">
        <f aca="false">IF(D11="","",SUM(D11,I11,N11))</f>
        <v/>
      </c>
      <c r="P11" s="90" t="str">
        <f aca="false">IF('ADJ-CLICK'!C11="","",'ADJ-CLICK'!C11*-1)</f>
        <v/>
      </c>
      <c r="Q11" s="90" t="str">
        <f aca="false">IF('ADJ-CLICK'!D11="","",'ADJ-CLICK'!D11*-1)</f>
        <v/>
      </c>
      <c r="R11" s="90" t="str">
        <f aca="false">IF('ADJ-CLICK'!E11="","",'ADJ-CLICK'!E11*-1)</f>
        <v/>
      </c>
      <c r="S11" s="91" t="str">
        <f aca="false">IF(O11="","",SUM(O11:R11))</f>
        <v/>
      </c>
      <c r="T11" s="92" t="str">
        <f aca="false">IF(S11="","",RANK(S11,S$4:S$203,0))</f>
        <v/>
      </c>
      <c r="U11" s="92" t="str">
        <f aca="false">IF(B11="","",B11)</f>
        <v/>
      </c>
      <c r="V11" s="65"/>
      <c r="W11" s="0" t="str">
        <f aca="false">IF(A11&lt;=COUNT(C$4:C$203),A11,"")</f>
        <v/>
      </c>
      <c r="X11" s="0" t="str">
        <f aca="false">IF(W11="","",VLOOKUP($W11,$C$4:$U$203,19,FALSE()))</f>
        <v/>
      </c>
      <c r="Y11" s="88" t="str">
        <f aca="false">IF(X11="","",VLOOKUP($W11,$C$4:$U$203,2,FALSE()))</f>
        <v/>
      </c>
      <c r="Z11" s="88" t="str">
        <f aca="false">IF(Y11="","",VLOOKUP($W11,$C$4:$U$203,3,FALSE()))</f>
        <v/>
      </c>
      <c r="AA11" s="88" t="str">
        <f aca="false">IF(Z11="","",VLOOKUP($W11,$C$4:$U$203,4,FALSE()))</f>
        <v/>
      </c>
      <c r="AB11" s="88" t="str">
        <f aca="false">IF(AA11="","",VLOOKUP($W11,$C$4:$U$203,5,FALSE()))</f>
        <v/>
      </c>
      <c r="AC11" s="88" t="str">
        <f aca="false">IF(AB11="","",VLOOKUP($W11,$C$4:$U$203,6,FALSE()))</f>
        <v/>
      </c>
      <c r="AD11" s="89" t="str">
        <f aca="false">IF(AC11="","",VLOOKUP($W11,$C$4:$U$203,7,FALSE()))</f>
        <v/>
      </c>
      <c r="AE11" s="88" t="str">
        <f aca="false">IF(AD11="","",VLOOKUP($W11,$C$4:$U$203,8,FALSE()))</f>
        <v/>
      </c>
      <c r="AF11" s="88" t="str">
        <f aca="false">IF(AE11="","",VLOOKUP($W11,$C$4:$U$203,9,FALSE()))</f>
        <v/>
      </c>
      <c r="AG11" s="88" t="str">
        <f aca="false">IF(AF11="","",VLOOKUP($W11,$C$4:$U$203,10,FALSE()))</f>
        <v/>
      </c>
      <c r="AH11" s="88" t="str">
        <f aca="false">IF(AG11="","",VLOOKUP($W11,$C$4:$U$203,11,FALSE()))</f>
        <v/>
      </c>
      <c r="AI11" s="89" t="str">
        <f aca="false">IF(AH11="","",VLOOKUP($W11,$C$4:$U$203,12,FALSE()))</f>
        <v/>
      </c>
      <c r="AJ11" s="89" t="str">
        <f aca="false">IF(AI11="","",VLOOKUP($W11,$C$4:$U$203,13,FALSE()))</f>
        <v/>
      </c>
      <c r="AK11" s="90" t="str">
        <f aca="false">IF(AJ11="","",VLOOKUP($W11,$C$4:$U$203,14,FALSE()))</f>
        <v/>
      </c>
      <c r="AL11" s="90" t="str">
        <f aca="false">IF(AK11="","",VLOOKUP($W11,$C$4:$U$203,15,FALSE()))</f>
        <v/>
      </c>
      <c r="AM11" s="90" t="str">
        <f aca="false">IF(AL11="","",VLOOKUP($W11,$C$4:$U$203,16,FALSE()))</f>
        <v/>
      </c>
      <c r="AN11" s="91" t="str">
        <f aca="false">IF(AM11="","",VLOOKUP($W11,$C$4:$U$203,17,FALSE()))</f>
        <v/>
      </c>
      <c r="AO11" s="0" t="str">
        <f aca="false">IF(AN11="","",VLOOKUP($W11,$C$4:$U$203,18,FALSE()))</f>
        <v/>
      </c>
      <c r="AP11" s="92" t="str">
        <f aca="false">IF(X11="","",X11)</f>
        <v/>
      </c>
      <c r="AQ11" s="65"/>
    </row>
    <row r="12" customFormat="false" ht="15" hidden="false" customHeight="false" outlineLevel="0" collapsed="false">
      <c r="A12" s="0" t="n">
        <v>9</v>
      </c>
      <c r="B12" s="0" t="str">
        <f aca="false">IF(PLAYER!B12="","",PLAYER!B12)</f>
        <v/>
      </c>
      <c r="C12" s="0" t="str">
        <f aca="false">IF(T12="","",T12)</f>
        <v/>
      </c>
      <c r="D12" s="88" t="str">
        <f aca="false">IF('ADJ-CLICK'!H12="","",AVERAGE('ADJ-CLICK'!H12,'ADJ-CLICK'!J12,'ADJ-CLICK'!L12,'ADJ-CLICK'!N12,'ADJ-CLICK'!P12,'ADJ-CLICK'!R12))</f>
        <v/>
      </c>
      <c r="E12" s="88" t="str">
        <f aca="false">IF('ADJ-GIVEN'!C12="","",'ADJ-GIVEN'!C12/2)</f>
        <v/>
      </c>
      <c r="F12" s="88" t="str">
        <f aca="false">IF('ADJ-GIVEN'!D12="","",'ADJ-GIVEN'!D12/2)</f>
        <v/>
      </c>
      <c r="G12" s="88" t="str">
        <f aca="false">IF('ADJ-GIVEN'!E12="","",'ADJ-GIVEN'!E12/2)</f>
        <v/>
      </c>
      <c r="H12" s="88" t="str">
        <f aca="false">IF('ADJ-GIVEN'!F12="","",'ADJ-GIVEN'!F12/2)</f>
        <v/>
      </c>
      <c r="I12" s="89" t="str">
        <f aca="false">IF(E12="","",SUM(E12:H12))</f>
        <v/>
      </c>
      <c r="J12" s="88" t="str">
        <f aca="false">IF('ADJ-GIVEN'!G12="","",'ADJ-GIVEN'!G12/2)</f>
        <v/>
      </c>
      <c r="K12" s="88" t="str">
        <f aca="false">IF('ADJ-GIVEN'!H12="","",'ADJ-GIVEN'!H12/2)</f>
        <v/>
      </c>
      <c r="L12" s="88" t="str">
        <f aca="false">IF('ADJ-GIVEN'!I12="","",'ADJ-GIVEN'!I12/2)</f>
        <v/>
      </c>
      <c r="M12" s="88" t="str">
        <f aca="false">IF('ADJ-GIVEN'!J12="","",'ADJ-GIVEN'!J12/2)</f>
        <v/>
      </c>
      <c r="N12" s="89" t="str">
        <f aca="false">IF(J12="","",SUM(J12:M12))</f>
        <v/>
      </c>
      <c r="O12" s="89" t="str">
        <f aca="false">IF(D12="","",SUM(D12,I12,N12))</f>
        <v/>
      </c>
      <c r="P12" s="90" t="str">
        <f aca="false">IF('ADJ-CLICK'!C12="","",'ADJ-CLICK'!C12*-1)</f>
        <v/>
      </c>
      <c r="Q12" s="90" t="str">
        <f aca="false">IF('ADJ-CLICK'!D12="","",'ADJ-CLICK'!D12*-1)</f>
        <v/>
      </c>
      <c r="R12" s="90" t="str">
        <f aca="false">IF('ADJ-CLICK'!E12="","",'ADJ-CLICK'!E12*-1)</f>
        <v/>
      </c>
      <c r="S12" s="91" t="str">
        <f aca="false">IF(O12="","",SUM(O12:R12))</f>
        <v/>
      </c>
      <c r="T12" s="92" t="str">
        <f aca="false">IF(S12="","",RANK(S12,S$4:S$203,0))</f>
        <v/>
      </c>
      <c r="U12" s="92" t="str">
        <f aca="false">IF(B12="","",B12)</f>
        <v/>
      </c>
      <c r="V12" s="65"/>
      <c r="W12" s="0" t="str">
        <f aca="false">IF(A12&lt;=COUNT(C$4:C$203),A12,"")</f>
        <v/>
      </c>
      <c r="X12" s="0" t="str">
        <f aca="false">IF(W12="","",VLOOKUP($W12,$C$4:$U$203,19,FALSE()))</f>
        <v/>
      </c>
      <c r="Y12" s="88" t="str">
        <f aca="false">IF(X12="","",VLOOKUP($W12,$C$4:$U$203,2,FALSE()))</f>
        <v/>
      </c>
      <c r="Z12" s="88" t="str">
        <f aca="false">IF(Y12="","",VLOOKUP($W12,$C$4:$U$203,3,FALSE()))</f>
        <v/>
      </c>
      <c r="AA12" s="88" t="str">
        <f aca="false">IF(Z12="","",VLOOKUP($W12,$C$4:$U$203,4,FALSE()))</f>
        <v/>
      </c>
      <c r="AB12" s="88" t="str">
        <f aca="false">IF(AA12="","",VLOOKUP($W12,$C$4:$U$203,5,FALSE()))</f>
        <v/>
      </c>
      <c r="AC12" s="88" t="str">
        <f aca="false">IF(AB12="","",VLOOKUP($W12,$C$4:$U$203,6,FALSE()))</f>
        <v/>
      </c>
      <c r="AD12" s="89" t="str">
        <f aca="false">IF(AC12="","",VLOOKUP($W12,$C$4:$U$203,7,FALSE()))</f>
        <v/>
      </c>
      <c r="AE12" s="88" t="str">
        <f aca="false">IF(AD12="","",VLOOKUP($W12,$C$4:$U$203,8,FALSE()))</f>
        <v/>
      </c>
      <c r="AF12" s="88" t="str">
        <f aca="false">IF(AE12="","",VLOOKUP($W12,$C$4:$U$203,9,FALSE()))</f>
        <v/>
      </c>
      <c r="AG12" s="88" t="str">
        <f aca="false">IF(AF12="","",VLOOKUP($W12,$C$4:$U$203,10,FALSE()))</f>
        <v/>
      </c>
      <c r="AH12" s="88" t="str">
        <f aca="false">IF(AG12="","",VLOOKUP($W12,$C$4:$U$203,11,FALSE()))</f>
        <v/>
      </c>
      <c r="AI12" s="89" t="str">
        <f aca="false">IF(AH12="","",VLOOKUP($W12,$C$4:$U$203,12,FALSE()))</f>
        <v/>
      </c>
      <c r="AJ12" s="89" t="str">
        <f aca="false">IF(AI12="","",VLOOKUP($W12,$C$4:$U$203,13,FALSE()))</f>
        <v/>
      </c>
      <c r="AK12" s="90" t="str">
        <f aca="false">IF(AJ12="","",VLOOKUP($W12,$C$4:$U$203,14,FALSE()))</f>
        <v/>
      </c>
      <c r="AL12" s="90" t="str">
        <f aca="false">IF(AK12="","",VLOOKUP($W12,$C$4:$U$203,15,FALSE()))</f>
        <v/>
      </c>
      <c r="AM12" s="90" t="str">
        <f aca="false">IF(AL12="","",VLOOKUP($W12,$C$4:$U$203,16,FALSE()))</f>
        <v/>
      </c>
      <c r="AN12" s="91" t="str">
        <f aca="false">IF(AM12="","",VLOOKUP($W12,$C$4:$U$203,17,FALSE()))</f>
        <v/>
      </c>
      <c r="AO12" s="0" t="str">
        <f aca="false">IF(AN12="","",VLOOKUP($W12,$C$4:$U$203,18,FALSE()))</f>
        <v/>
      </c>
      <c r="AP12" s="92" t="str">
        <f aca="false">IF(X12="","",X12)</f>
        <v/>
      </c>
      <c r="AQ12" s="65"/>
    </row>
    <row r="13" customFormat="false" ht="15" hidden="false" customHeight="false" outlineLevel="0" collapsed="false">
      <c r="A13" s="0" t="n">
        <v>10</v>
      </c>
      <c r="B13" s="0" t="str">
        <f aca="false">IF(PLAYER!B13="","",PLAYER!B13)</f>
        <v/>
      </c>
      <c r="C13" s="0" t="str">
        <f aca="false">IF(T13="","",T13)</f>
        <v/>
      </c>
      <c r="D13" s="88" t="str">
        <f aca="false">IF('ADJ-CLICK'!H13="","",AVERAGE('ADJ-CLICK'!H13,'ADJ-CLICK'!J13,'ADJ-CLICK'!L13,'ADJ-CLICK'!N13,'ADJ-CLICK'!P13,'ADJ-CLICK'!R13))</f>
        <v/>
      </c>
      <c r="E13" s="88" t="str">
        <f aca="false">IF('ADJ-GIVEN'!C13="","",'ADJ-GIVEN'!C13/2)</f>
        <v/>
      </c>
      <c r="F13" s="88" t="str">
        <f aca="false">IF('ADJ-GIVEN'!D13="","",'ADJ-GIVEN'!D13/2)</f>
        <v/>
      </c>
      <c r="G13" s="88" t="str">
        <f aca="false">IF('ADJ-GIVEN'!E13="","",'ADJ-GIVEN'!E13/2)</f>
        <v/>
      </c>
      <c r="H13" s="88" t="str">
        <f aca="false">IF('ADJ-GIVEN'!F13="","",'ADJ-GIVEN'!F13/2)</f>
        <v/>
      </c>
      <c r="I13" s="89" t="str">
        <f aca="false">IF(E13="","",SUM(E13:H13))</f>
        <v/>
      </c>
      <c r="J13" s="88" t="str">
        <f aca="false">IF('ADJ-GIVEN'!G13="","",'ADJ-GIVEN'!G13/2)</f>
        <v/>
      </c>
      <c r="K13" s="88" t="str">
        <f aca="false">IF('ADJ-GIVEN'!H13="","",'ADJ-GIVEN'!H13/2)</f>
        <v/>
      </c>
      <c r="L13" s="88" t="str">
        <f aca="false">IF('ADJ-GIVEN'!I13="","",'ADJ-GIVEN'!I13/2)</f>
        <v/>
      </c>
      <c r="M13" s="88" t="str">
        <f aca="false">IF('ADJ-GIVEN'!J13="","",'ADJ-GIVEN'!J13/2)</f>
        <v/>
      </c>
      <c r="N13" s="89" t="str">
        <f aca="false">IF(J13="","",SUM(J13:M13))</f>
        <v/>
      </c>
      <c r="O13" s="89" t="str">
        <f aca="false">IF(D13="","",SUM(D13,I13,N13))</f>
        <v/>
      </c>
      <c r="P13" s="90" t="str">
        <f aca="false">IF('ADJ-CLICK'!C13="","",'ADJ-CLICK'!C13*-1)</f>
        <v/>
      </c>
      <c r="Q13" s="90" t="str">
        <f aca="false">IF('ADJ-CLICK'!D13="","",'ADJ-CLICK'!D13*-1)</f>
        <v/>
      </c>
      <c r="R13" s="90" t="str">
        <f aca="false">IF('ADJ-CLICK'!E13="","",'ADJ-CLICK'!E13*-1)</f>
        <v/>
      </c>
      <c r="S13" s="91" t="str">
        <f aca="false">IF(O13="","",SUM(O13:R13))</f>
        <v/>
      </c>
      <c r="T13" s="92" t="str">
        <f aca="false">IF(S13="","",RANK(S13,S$4:S$203,0))</f>
        <v/>
      </c>
      <c r="U13" s="92" t="str">
        <f aca="false">IF(B13="","",B13)</f>
        <v/>
      </c>
      <c r="V13" s="65"/>
      <c r="W13" s="0" t="str">
        <f aca="false">IF(A13&lt;=COUNT(C$4:C$203),A13,"")</f>
        <v/>
      </c>
      <c r="X13" s="0" t="str">
        <f aca="false">IF(W13="","",VLOOKUP($W13,$C$4:$U$203,19,FALSE()))</f>
        <v/>
      </c>
      <c r="Y13" s="88" t="str">
        <f aca="false">IF(X13="","",VLOOKUP($W13,$C$4:$U$203,2,FALSE()))</f>
        <v/>
      </c>
      <c r="Z13" s="88" t="str">
        <f aca="false">IF(Y13="","",VLOOKUP($W13,$C$4:$U$203,3,FALSE()))</f>
        <v/>
      </c>
      <c r="AA13" s="88" t="str">
        <f aca="false">IF(Z13="","",VLOOKUP($W13,$C$4:$U$203,4,FALSE()))</f>
        <v/>
      </c>
      <c r="AB13" s="88" t="str">
        <f aca="false">IF(AA13="","",VLOOKUP($W13,$C$4:$U$203,5,FALSE()))</f>
        <v/>
      </c>
      <c r="AC13" s="88" t="str">
        <f aca="false">IF(AB13="","",VLOOKUP($W13,$C$4:$U$203,6,FALSE()))</f>
        <v/>
      </c>
      <c r="AD13" s="89" t="str">
        <f aca="false">IF(AC13="","",VLOOKUP($W13,$C$4:$U$203,7,FALSE()))</f>
        <v/>
      </c>
      <c r="AE13" s="88" t="str">
        <f aca="false">IF(AD13="","",VLOOKUP($W13,$C$4:$U$203,8,FALSE()))</f>
        <v/>
      </c>
      <c r="AF13" s="88" t="str">
        <f aca="false">IF(AE13="","",VLOOKUP($W13,$C$4:$U$203,9,FALSE()))</f>
        <v/>
      </c>
      <c r="AG13" s="88" t="str">
        <f aca="false">IF(AF13="","",VLOOKUP($W13,$C$4:$U$203,10,FALSE()))</f>
        <v/>
      </c>
      <c r="AH13" s="88" t="str">
        <f aca="false">IF(AG13="","",VLOOKUP($W13,$C$4:$U$203,11,FALSE()))</f>
        <v/>
      </c>
      <c r="AI13" s="89" t="str">
        <f aca="false">IF(AH13="","",VLOOKUP($W13,$C$4:$U$203,12,FALSE()))</f>
        <v/>
      </c>
      <c r="AJ13" s="89" t="str">
        <f aca="false">IF(AI13="","",VLOOKUP($W13,$C$4:$U$203,13,FALSE()))</f>
        <v/>
      </c>
      <c r="AK13" s="90" t="str">
        <f aca="false">IF(AJ13="","",VLOOKUP($W13,$C$4:$U$203,14,FALSE()))</f>
        <v/>
      </c>
      <c r="AL13" s="90" t="str">
        <f aca="false">IF(AK13="","",VLOOKUP($W13,$C$4:$U$203,15,FALSE()))</f>
        <v/>
      </c>
      <c r="AM13" s="90" t="str">
        <f aca="false">IF(AL13="","",VLOOKUP($W13,$C$4:$U$203,16,FALSE()))</f>
        <v/>
      </c>
      <c r="AN13" s="91" t="str">
        <f aca="false">IF(AM13="","",VLOOKUP($W13,$C$4:$U$203,17,FALSE()))</f>
        <v/>
      </c>
      <c r="AO13" s="0" t="str">
        <f aca="false">IF(AN13="","",VLOOKUP($W13,$C$4:$U$203,18,FALSE()))</f>
        <v/>
      </c>
      <c r="AP13" s="92" t="str">
        <f aca="false">IF(X13="","",X13)</f>
        <v/>
      </c>
      <c r="AQ13" s="65"/>
    </row>
    <row r="14" customFormat="false" ht="15" hidden="false" customHeight="false" outlineLevel="0" collapsed="false">
      <c r="A14" s="0" t="n">
        <v>11</v>
      </c>
      <c r="B14" s="0" t="str">
        <f aca="false">IF(PLAYER!B14="","",PLAYER!B14)</f>
        <v/>
      </c>
      <c r="C14" s="0" t="str">
        <f aca="false">IF(T14="","",T14)</f>
        <v/>
      </c>
      <c r="D14" s="88" t="str">
        <f aca="false">IF('ADJ-CLICK'!H14="","",AVERAGE('ADJ-CLICK'!H14,'ADJ-CLICK'!J14,'ADJ-CLICK'!L14,'ADJ-CLICK'!N14,'ADJ-CLICK'!P14,'ADJ-CLICK'!R14))</f>
        <v/>
      </c>
      <c r="E14" s="88" t="str">
        <f aca="false">IF('ADJ-GIVEN'!C14="","",'ADJ-GIVEN'!C14/2)</f>
        <v/>
      </c>
      <c r="F14" s="88" t="str">
        <f aca="false">IF('ADJ-GIVEN'!D14="","",'ADJ-GIVEN'!D14/2)</f>
        <v/>
      </c>
      <c r="G14" s="88" t="str">
        <f aca="false">IF('ADJ-GIVEN'!E14="","",'ADJ-GIVEN'!E14/2)</f>
        <v/>
      </c>
      <c r="H14" s="88" t="str">
        <f aca="false">IF('ADJ-GIVEN'!F14="","",'ADJ-GIVEN'!F14/2)</f>
        <v/>
      </c>
      <c r="I14" s="89" t="str">
        <f aca="false">IF(E14="","",SUM(E14:H14))</f>
        <v/>
      </c>
      <c r="J14" s="88" t="str">
        <f aca="false">IF('ADJ-GIVEN'!G14="","",'ADJ-GIVEN'!G14/2)</f>
        <v/>
      </c>
      <c r="K14" s="88" t="str">
        <f aca="false">IF('ADJ-GIVEN'!H14="","",'ADJ-GIVEN'!H14/2)</f>
        <v/>
      </c>
      <c r="L14" s="88" t="str">
        <f aca="false">IF('ADJ-GIVEN'!I14="","",'ADJ-GIVEN'!I14/2)</f>
        <v/>
      </c>
      <c r="M14" s="88" t="str">
        <f aca="false">IF('ADJ-GIVEN'!J14="","",'ADJ-GIVEN'!J14/2)</f>
        <v/>
      </c>
      <c r="N14" s="89" t="str">
        <f aca="false">IF(J14="","",SUM(J14:M14))</f>
        <v/>
      </c>
      <c r="O14" s="89" t="str">
        <f aca="false">IF(D14="","",SUM(D14,I14,N14))</f>
        <v/>
      </c>
      <c r="P14" s="90" t="str">
        <f aca="false">IF('ADJ-CLICK'!C14="","",'ADJ-CLICK'!C14*-1)</f>
        <v/>
      </c>
      <c r="Q14" s="90" t="str">
        <f aca="false">IF('ADJ-CLICK'!D14="","",'ADJ-CLICK'!D14*-1)</f>
        <v/>
      </c>
      <c r="R14" s="90" t="str">
        <f aca="false">IF('ADJ-CLICK'!E14="","",'ADJ-CLICK'!E14*-1)</f>
        <v/>
      </c>
      <c r="S14" s="91" t="str">
        <f aca="false">IF(O14="","",SUM(O14:R14))</f>
        <v/>
      </c>
      <c r="T14" s="92" t="str">
        <f aca="false">IF(S14="","",RANK(S14,S$4:S$203,0))</f>
        <v/>
      </c>
      <c r="U14" s="92" t="str">
        <f aca="false">IF(B14="","",B14)</f>
        <v/>
      </c>
      <c r="V14" s="65"/>
      <c r="W14" s="0" t="str">
        <f aca="false">IF(A14&lt;=COUNT(C$4:C$203),A14,"")</f>
        <v/>
      </c>
      <c r="X14" s="0" t="str">
        <f aca="false">IF(W14="","",VLOOKUP($W14,$C$4:$U$203,19,FALSE()))</f>
        <v/>
      </c>
      <c r="Y14" s="88" t="str">
        <f aca="false">IF(X14="","",VLOOKUP($W14,$C$4:$U$203,2,FALSE()))</f>
        <v/>
      </c>
      <c r="Z14" s="88" t="str">
        <f aca="false">IF(Y14="","",VLOOKUP($W14,$C$4:$U$203,3,FALSE()))</f>
        <v/>
      </c>
      <c r="AA14" s="88" t="str">
        <f aca="false">IF(Z14="","",VLOOKUP($W14,$C$4:$U$203,4,FALSE()))</f>
        <v/>
      </c>
      <c r="AB14" s="88" t="str">
        <f aca="false">IF(AA14="","",VLOOKUP($W14,$C$4:$U$203,5,FALSE()))</f>
        <v/>
      </c>
      <c r="AC14" s="88" t="str">
        <f aca="false">IF(AB14="","",VLOOKUP($W14,$C$4:$U$203,6,FALSE()))</f>
        <v/>
      </c>
      <c r="AD14" s="89" t="str">
        <f aca="false">IF(AC14="","",VLOOKUP($W14,$C$4:$U$203,7,FALSE()))</f>
        <v/>
      </c>
      <c r="AE14" s="88" t="str">
        <f aca="false">IF(AD14="","",VLOOKUP($W14,$C$4:$U$203,8,FALSE()))</f>
        <v/>
      </c>
      <c r="AF14" s="88" t="str">
        <f aca="false">IF(AE14="","",VLOOKUP($W14,$C$4:$U$203,9,FALSE()))</f>
        <v/>
      </c>
      <c r="AG14" s="88" t="str">
        <f aca="false">IF(AF14="","",VLOOKUP($W14,$C$4:$U$203,10,FALSE()))</f>
        <v/>
      </c>
      <c r="AH14" s="88" t="str">
        <f aca="false">IF(AG14="","",VLOOKUP($W14,$C$4:$U$203,11,FALSE()))</f>
        <v/>
      </c>
      <c r="AI14" s="89" t="str">
        <f aca="false">IF(AH14="","",VLOOKUP($W14,$C$4:$U$203,12,FALSE()))</f>
        <v/>
      </c>
      <c r="AJ14" s="89" t="str">
        <f aca="false">IF(AI14="","",VLOOKUP($W14,$C$4:$U$203,13,FALSE()))</f>
        <v/>
      </c>
      <c r="AK14" s="90" t="str">
        <f aca="false">IF(AJ14="","",VLOOKUP($W14,$C$4:$U$203,14,FALSE()))</f>
        <v/>
      </c>
      <c r="AL14" s="90" t="str">
        <f aca="false">IF(AK14="","",VLOOKUP($W14,$C$4:$U$203,15,FALSE()))</f>
        <v/>
      </c>
      <c r="AM14" s="90" t="str">
        <f aca="false">IF(AL14="","",VLOOKUP($W14,$C$4:$U$203,16,FALSE()))</f>
        <v/>
      </c>
      <c r="AN14" s="91" t="str">
        <f aca="false">IF(AM14="","",VLOOKUP($W14,$C$4:$U$203,17,FALSE()))</f>
        <v/>
      </c>
      <c r="AO14" s="0" t="str">
        <f aca="false">IF(AN14="","",VLOOKUP($W14,$C$4:$U$203,18,FALSE()))</f>
        <v/>
      </c>
      <c r="AP14" s="92" t="str">
        <f aca="false">IF(X14="","",X14)</f>
        <v/>
      </c>
      <c r="AQ14" s="65"/>
    </row>
    <row r="15" customFormat="false" ht="15" hidden="false" customHeight="false" outlineLevel="0" collapsed="false">
      <c r="A15" s="0" t="n">
        <v>12</v>
      </c>
      <c r="B15" s="0" t="str">
        <f aca="false">IF(PLAYER!B15="","",PLAYER!B15)</f>
        <v/>
      </c>
      <c r="C15" s="0" t="str">
        <f aca="false">IF(T15="","",T15)</f>
        <v/>
      </c>
      <c r="D15" s="88" t="str">
        <f aca="false">IF('ADJ-CLICK'!H15="","",AVERAGE('ADJ-CLICK'!H15,'ADJ-CLICK'!J15,'ADJ-CLICK'!L15,'ADJ-CLICK'!N15,'ADJ-CLICK'!P15,'ADJ-CLICK'!R15))</f>
        <v/>
      </c>
      <c r="E15" s="88" t="str">
        <f aca="false">IF('ADJ-GIVEN'!C15="","",'ADJ-GIVEN'!C15/2)</f>
        <v/>
      </c>
      <c r="F15" s="88" t="str">
        <f aca="false">IF('ADJ-GIVEN'!D15="","",'ADJ-GIVEN'!D15/2)</f>
        <v/>
      </c>
      <c r="G15" s="88" t="str">
        <f aca="false">IF('ADJ-GIVEN'!E15="","",'ADJ-GIVEN'!E15/2)</f>
        <v/>
      </c>
      <c r="H15" s="88" t="str">
        <f aca="false">IF('ADJ-GIVEN'!F15="","",'ADJ-GIVEN'!F15/2)</f>
        <v/>
      </c>
      <c r="I15" s="89" t="str">
        <f aca="false">IF(E15="","",SUM(E15:H15))</f>
        <v/>
      </c>
      <c r="J15" s="88" t="str">
        <f aca="false">IF('ADJ-GIVEN'!G15="","",'ADJ-GIVEN'!G15/2)</f>
        <v/>
      </c>
      <c r="K15" s="88" t="str">
        <f aca="false">IF('ADJ-GIVEN'!H15="","",'ADJ-GIVEN'!H15/2)</f>
        <v/>
      </c>
      <c r="L15" s="88" t="str">
        <f aca="false">IF('ADJ-GIVEN'!I15="","",'ADJ-GIVEN'!I15/2)</f>
        <v/>
      </c>
      <c r="M15" s="88" t="str">
        <f aca="false">IF('ADJ-GIVEN'!J15="","",'ADJ-GIVEN'!J15/2)</f>
        <v/>
      </c>
      <c r="N15" s="89" t="str">
        <f aca="false">IF(J15="","",SUM(J15:M15))</f>
        <v/>
      </c>
      <c r="O15" s="89" t="str">
        <f aca="false">IF(D15="","",SUM(D15,I15,N15))</f>
        <v/>
      </c>
      <c r="P15" s="90" t="str">
        <f aca="false">IF('ADJ-CLICK'!C15="","",'ADJ-CLICK'!C15*-1)</f>
        <v/>
      </c>
      <c r="Q15" s="90" t="str">
        <f aca="false">IF('ADJ-CLICK'!D15="","",'ADJ-CLICK'!D15*-1)</f>
        <v/>
      </c>
      <c r="R15" s="90" t="str">
        <f aca="false">IF('ADJ-CLICK'!E15="","",'ADJ-CLICK'!E15*-1)</f>
        <v/>
      </c>
      <c r="S15" s="91" t="str">
        <f aca="false">IF(O15="","",SUM(O15:R15))</f>
        <v/>
      </c>
      <c r="T15" s="92" t="str">
        <f aca="false">IF(S15="","",RANK(S15,S$4:S$203,0))</f>
        <v/>
      </c>
      <c r="U15" s="92" t="str">
        <f aca="false">IF(B15="","",B15)</f>
        <v/>
      </c>
      <c r="V15" s="65"/>
      <c r="W15" s="0" t="str">
        <f aca="false">IF(A15&lt;=COUNT(C$4:C$203),A15,"")</f>
        <v/>
      </c>
      <c r="X15" s="0" t="str">
        <f aca="false">IF(W15="","",VLOOKUP($W15,$C$4:$U$203,19,FALSE()))</f>
        <v/>
      </c>
      <c r="Y15" s="88" t="str">
        <f aca="false">IF(X15="","",VLOOKUP($W15,$C$4:$U$203,2,FALSE()))</f>
        <v/>
      </c>
      <c r="Z15" s="88" t="str">
        <f aca="false">IF(Y15="","",VLOOKUP($W15,$C$4:$U$203,3,FALSE()))</f>
        <v/>
      </c>
      <c r="AA15" s="88" t="str">
        <f aca="false">IF(Z15="","",VLOOKUP($W15,$C$4:$U$203,4,FALSE()))</f>
        <v/>
      </c>
      <c r="AB15" s="88" t="str">
        <f aca="false">IF(AA15="","",VLOOKUP($W15,$C$4:$U$203,5,FALSE()))</f>
        <v/>
      </c>
      <c r="AC15" s="88" t="str">
        <f aca="false">IF(AB15="","",VLOOKUP($W15,$C$4:$U$203,6,FALSE()))</f>
        <v/>
      </c>
      <c r="AD15" s="89" t="str">
        <f aca="false">IF(AC15="","",VLOOKUP($W15,$C$4:$U$203,7,FALSE()))</f>
        <v/>
      </c>
      <c r="AE15" s="88" t="str">
        <f aca="false">IF(AD15="","",VLOOKUP($W15,$C$4:$U$203,8,FALSE()))</f>
        <v/>
      </c>
      <c r="AF15" s="88" t="str">
        <f aca="false">IF(AE15="","",VLOOKUP($W15,$C$4:$U$203,9,FALSE()))</f>
        <v/>
      </c>
      <c r="AG15" s="88" t="str">
        <f aca="false">IF(AF15="","",VLOOKUP($W15,$C$4:$U$203,10,FALSE()))</f>
        <v/>
      </c>
      <c r="AH15" s="88" t="str">
        <f aca="false">IF(AG15="","",VLOOKUP($W15,$C$4:$U$203,11,FALSE()))</f>
        <v/>
      </c>
      <c r="AI15" s="89" t="str">
        <f aca="false">IF(AH15="","",VLOOKUP($W15,$C$4:$U$203,12,FALSE()))</f>
        <v/>
      </c>
      <c r="AJ15" s="89" t="str">
        <f aca="false">IF(AI15="","",VLOOKUP($W15,$C$4:$U$203,13,FALSE()))</f>
        <v/>
      </c>
      <c r="AK15" s="90" t="str">
        <f aca="false">IF(AJ15="","",VLOOKUP($W15,$C$4:$U$203,14,FALSE()))</f>
        <v/>
      </c>
      <c r="AL15" s="90" t="str">
        <f aca="false">IF(AK15="","",VLOOKUP($W15,$C$4:$U$203,15,FALSE()))</f>
        <v/>
      </c>
      <c r="AM15" s="90" t="str">
        <f aca="false">IF(AL15="","",VLOOKUP($W15,$C$4:$U$203,16,FALSE()))</f>
        <v/>
      </c>
      <c r="AN15" s="91" t="str">
        <f aca="false">IF(AM15="","",VLOOKUP($W15,$C$4:$U$203,17,FALSE()))</f>
        <v/>
      </c>
      <c r="AO15" s="0" t="str">
        <f aca="false">IF(AN15="","",VLOOKUP($W15,$C$4:$U$203,18,FALSE()))</f>
        <v/>
      </c>
      <c r="AP15" s="92" t="str">
        <f aca="false">IF(X15="","",X15)</f>
        <v/>
      </c>
      <c r="AQ15" s="65"/>
    </row>
    <row r="16" customFormat="false" ht="15" hidden="false" customHeight="false" outlineLevel="0" collapsed="false">
      <c r="A16" s="0" t="n">
        <v>13</v>
      </c>
      <c r="B16" s="0" t="str">
        <f aca="false">IF(PLAYER!B16="","",PLAYER!B16)</f>
        <v/>
      </c>
      <c r="C16" s="0" t="str">
        <f aca="false">IF(T16="","",T16)</f>
        <v/>
      </c>
      <c r="D16" s="88" t="str">
        <f aca="false">IF('ADJ-CLICK'!H16="","",AVERAGE('ADJ-CLICK'!H16,'ADJ-CLICK'!J16,'ADJ-CLICK'!L16,'ADJ-CLICK'!N16,'ADJ-CLICK'!P16,'ADJ-CLICK'!R16))</f>
        <v/>
      </c>
      <c r="E16" s="88" t="str">
        <f aca="false">IF('ADJ-GIVEN'!C16="","",'ADJ-GIVEN'!C16/2)</f>
        <v/>
      </c>
      <c r="F16" s="88" t="str">
        <f aca="false">IF('ADJ-GIVEN'!D16="","",'ADJ-GIVEN'!D16/2)</f>
        <v/>
      </c>
      <c r="G16" s="88" t="str">
        <f aca="false">IF('ADJ-GIVEN'!E16="","",'ADJ-GIVEN'!E16/2)</f>
        <v/>
      </c>
      <c r="H16" s="88" t="str">
        <f aca="false">IF('ADJ-GIVEN'!F16="","",'ADJ-GIVEN'!F16/2)</f>
        <v/>
      </c>
      <c r="I16" s="89" t="str">
        <f aca="false">IF(E16="","",SUM(E16:H16))</f>
        <v/>
      </c>
      <c r="J16" s="88" t="str">
        <f aca="false">IF('ADJ-GIVEN'!G16="","",'ADJ-GIVEN'!G16/2)</f>
        <v/>
      </c>
      <c r="K16" s="88" t="str">
        <f aca="false">IF('ADJ-GIVEN'!H16="","",'ADJ-GIVEN'!H16/2)</f>
        <v/>
      </c>
      <c r="L16" s="88" t="str">
        <f aca="false">IF('ADJ-GIVEN'!I16="","",'ADJ-GIVEN'!I16/2)</f>
        <v/>
      </c>
      <c r="M16" s="88" t="str">
        <f aca="false">IF('ADJ-GIVEN'!J16="","",'ADJ-GIVEN'!J16/2)</f>
        <v/>
      </c>
      <c r="N16" s="89" t="str">
        <f aca="false">IF(J16="","",SUM(J16:M16))</f>
        <v/>
      </c>
      <c r="O16" s="89" t="str">
        <f aca="false">IF(D16="","",SUM(D16,I16,N16))</f>
        <v/>
      </c>
      <c r="P16" s="90" t="str">
        <f aca="false">IF('ADJ-CLICK'!C16="","",'ADJ-CLICK'!C16*-1)</f>
        <v/>
      </c>
      <c r="Q16" s="90" t="str">
        <f aca="false">IF('ADJ-CLICK'!D16="","",'ADJ-CLICK'!D16*-1)</f>
        <v/>
      </c>
      <c r="R16" s="90" t="str">
        <f aca="false">IF('ADJ-CLICK'!E16="","",'ADJ-CLICK'!E16*-1)</f>
        <v/>
      </c>
      <c r="S16" s="91" t="str">
        <f aca="false">IF(O16="","",SUM(O16:R16))</f>
        <v/>
      </c>
      <c r="T16" s="92" t="str">
        <f aca="false">IF(S16="","",RANK(S16,S$4:S$203,0))</f>
        <v/>
      </c>
      <c r="U16" s="92" t="str">
        <f aca="false">IF(B16="","",B16)</f>
        <v/>
      </c>
      <c r="V16" s="65"/>
      <c r="W16" s="0" t="str">
        <f aca="false">IF(A16&lt;=COUNT(C$4:C$203),A16,"")</f>
        <v/>
      </c>
      <c r="X16" s="0" t="str">
        <f aca="false">IF(W16="","",VLOOKUP($W16,$C$4:$U$203,19,FALSE()))</f>
        <v/>
      </c>
      <c r="Y16" s="88" t="str">
        <f aca="false">IF(X16="","",VLOOKUP($W16,$C$4:$U$203,2,FALSE()))</f>
        <v/>
      </c>
      <c r="Z16" s="88" t="str">
        <f aca="false">IF(Y16="","",VLOOKUP($W16,$C$4:$U$203,3,FALSE()))</f>
        <v/>
      </c>
      <c r="AA16" s="88" t="str">
        <f aca="false">IF(Z16="","",VLOOKUP($W16,$C$4:$U$203,4,FALSE()))</f>
        <v/>
      </c>
      <c r="AB16" s="88" t="str">
        <f aca="false">IF(AA16="","",VLOOKUP($W16,$C$4:$U$203,5,FALSE()))</f>
        <v/>
      </c>
      <c r="AC16" s="88" t="str">
        <f aca="false">IF(AB16="","",VLOOKUP($W16,$C$4:$U$203,6,FALSE()))</f>
        <v/>
      </c>
      <c r="AD16" s="89" t="str">
        <f aca="false">IF(AC16="","",VLOOKUP($W16,$C$4:$U$203,7,FALSE()))</f>
        <v/>
      </c>
      <c r="AE16" s="88" t="str">
        <f aca="false">IF(AD16="","",VLOOKUP($W16,$C$4:$U$203,8,FALSE()))</f>
        <v/>
      </c>
      <c r="AF16" s="88" t="str">
        <f aca="false">IF(AE16="","",VLOOKUP($W16,$C$4:$U$203,9,FALSE()))</f>
        <v/>
      </c>
      <c r="AG16" s="88" t="str">
        <f aca="false">IF(AF16="","",VLOOKUP($W16,$C$4:$U$203,10,FALSE()))</f>
        <v/>
      </c>
      <c r="AH16" s="88" t="str">
        <f aca="false">IF(AG16="","",VLOOKUP($W16,$C$4:$U$203,11,FALSE()))</f>
        <v/>
      </c>
      <c r="AI16" s="89" t="str">
        <f aca="false">IF(AH16="","",VLOOKUP($W16,$C$4:$U$203,12,FALSE()))</f>
        <v/>
      </c>
      <c r="AJ16" s="89" t="str">
        <f aca="false">IF(AI16="","",VLOOKUP($W16,$C$4:$U$203,13,FALSE()))</f>
        <v/>
      </c>
      <c r="AK16" s="90" t="str">
        <f aca="false">IF(AJ16="","",VLOOKUP($W16,$C$4:$U$203,14,FALSE()))</f>
        <v/>
      </c>
      <c r="AL16" s="90" t="str">
        <f aca="false">IF(AK16="","",VLOOKUP($W16,$C$4:$U$203,15,FALSE()))</f>
        <v/>
      </c>
      <c r="AM16" s="90" t="str">
        <f aca="false">IF(AL16="","",VLOOKUP($W16,$C$4:$U$203,16,FALSE()))</f>
        <v/>
      </c>
      <c r="AN16" s="91" t="str">
        <f aca="false">IF(AM16="","",VLOOKUP($W16,$C$4:$U$203,17,FALSE()))</f>
        <v/>
      </c>
      <c r="AO16" s="0" t="str">
        <f aca="false">IF(AN16="","",VLOOKUP($W16,$C$4:$U$203,18,FALSE()))</f>
        <v/>
      </c>
      <c r="AP16" s="92" t="str">
        <f aca="false">IF(X16="","",X16)</f>
        <v/>
      </c>
      <c r="AQ16" s="65"/>
    </row>
    <row r="17" customFormat="false" ht="15" hidden="false" customHeight="false" outlineLevel="0" collapsed="false">
      <c r="A17" s="0" t="n">
        <v>14</v>
      </c>
      <c r="B17" s="0" t="str">
        <f aca="false">IF(PLAYER!B17="","",PLAYER!B17)</f>
        <v/>
      </c>
      <c r="C17" s="0" t="str">
        <f aca="false">IF(T17="","",T17)</f>
        <v/>
      </c>
      <c r="D17" s="88" t="str">
        <f aca="false">IF('ADJ-CLICK'!H17="","",AVERAGE('ADJ-CLICK'!H17,'ADJ-CLICK'!J17,'ADJ-CLICK'!L17,'ADJ-CLICK'!N17,'ADJ-CLICK'!P17,'ADJ-CLICK'!R17))</f>
        <v/>
      </c>
      <c r="E17" s="88" t="str">
        <f aca="false">IF('ADJ-GIVEN'!C17="","",'ADJ-GIVEN'!C17/2)</f>
        <v/>
      </c>
      <c r="F17" s="88" t="str">
        <f aca="false">IF('ADJ-GIVEN'!D17="","",'ADJ-GIVEN'!D17/2)</f>
        <v/>
      </c>
      <c r="G17" s="88" t="str">
        <f aca="false">IF('ADJ-GIVEN'!E17="","",'ADJ-GIVEN'!E17/2)</f>
        <v/>
      </c>
      <c r="H17" s="88" t="str">
        <f aca="false">IF('ADJ-GIVEN'!F17="","",'ADJ-GIVEN'!F17/2)</f>
        <v/>
      </c>
      <c r="I17" s="89" t="str">
        <f aca="false">IF(E17="","",SUM(E17:H17))</f>
        <v/>
      </c>
      <c r="J17" s="88" t="str">
        <f aca="false">IF('ADJ-GIVEN'!G17="","",'ADJ-GIVEN'!G17/2)</f>
        <v/>
      </c>
      <c r="K17" s="88" t="str">
        <f aca="false">IF('ADJ-GIVEN'!H17="","",'ADJ-GIVEN'!H17/2)</f>
        <v/>
      </c>
      <c r="L17" s="88" t="str">
        <f aca="false">IF('ADJ-GIVEN'!I17="","",'ADJ-GIVEN'!I17/2)</f>
        <v/>
      </c>
      <c r="M17" s="88" t="str">
        <f aca="false">IF('ADJ-GIVEN'!J17="","",'ADJ-GIVEN'!J17/2)</f>
        <v/>
      </c>
      <c r="N17" s="89" t="str">
        <f aca="false">IF(J17="","",SUM(J17:M17))</f>
        <v/>
      </c>
      <c r="O17" s="89" t="str">
        <f aca="false">IF(D17="","",SUM(D17,I17,N17))</f>
        <v/>
      </c>
      <c r="P17" s="90" t="str">
        <f aca="false">IF('ADJ-CLICK'!C17="","",'ADJ-CLICK'!C17*-1)</f>
        <v/>
      </c>
      <c r="Q17" s="90" t="str">
        <f aca="false">IF('ADJ-CLICK'!D17="","",'ADJ-CLICK'!D17*-1)</f>
        <v/>
      </c>
      <c r="R17" s="90" t="str">
        <f aca="false">IF('ADJ-CLICK'!E17="","",'ADJ-CLICK'!E17*-1)</f>
        <v/>
      </c>
      <c r="S17" s="91" t="str">
        <f aca="false">IF(O17="","",SUM(O17:R17))</f>
        <v/>
      </c>
      <c r="T17" s="92" t="str">
        <f aca="false">IF(S17="","",RANK(S17,S$4:S$203,0))</f>
        <v/>
      </c>
      <c r="U17" s="92" t="str">
        <f aca="false">IF(B17="","",B17)</f>
        <v/>
      </c>
      <c r="V17" s="65"/>
      <c r="W17" s="0" t="str">
        <f aca="false">IF(A17&lt;=COUNT(C$4:C$203),A17,"")</f>
        <v/>
      </c>
      <c r="X17" s="0" t="str">
        <f aca="false">IF(W17="","",VLOOKUP($W17,$C$4:$U$203,19,FALSE()))</f>
        <v/>
      </c>
      <c r="Y17" s="88" t="str">
        <f aca="false">IF(X17="","",VLOOKUP($W17,$C$4:$U$203,2,FALSE()))</f>
        <v/>
      </c>
      <c r="Z17" s="88" t="str">
        <f aca="false">IF(Y17="","",VLOOKUP($W17,$C$4:$U$203,3,FALSE()))</f>
        <v/>
      </c>
      <c r="AA17" s="88" t="str">
        <f aca="false">IF(Z17="","",VLOOKUP($W17,$C$4:$U$203,4,FALSE()))</f>
        <v/>
      </c>
      <c r="AB17" s="88" t="str">
        <f aca="false">IF(AA17="","",VLOOKUP($W17,$C$4:$U$203,5,FALSE()))</f>
        <v/>
      </c>
      <c r="AC17" s="88" t="str">
        <f aca="false">IF(AB17="","",VLOOKUP($W17,$C$4:$U$203,6,FALSE()))</f>
        <v/>
      </c>
      <c r="AD17" s="89" t="str">
        <f aca="false">IF(AC17="","",VLOOKUP($W17,$C$4:$U$203,7,FALSE()))</f>
        <v/>
      </c>
      <c r="AE17" s="88" t="str">
        <f aca="false">IF(AD17="","",VLOOKUP($W17,$C$4:$U$203,8,FALSE()))</f>
        <v/>
      </c>
      <c r="AF17" s="88" t="str">
        <f aca="false">IF(AE17="","",VLOOKUP($W17,$C$4:$U$203,9,FALSE()))</f>
        <v/>
      </c>
      <c r="AG17" s="88" t="str">
        <f aca="false">IF(AF17="","",VLOOKUP($W17,$C$4:$U$203,10,FALSE()))</f>
        <v/>
      </c>
      <c r="AH17" s="88" t="str">
        <f aca="false">IF(AG17="","",VLOOKUP($W17,$C$4:$U$203,11,FALSE()))</f>
        <v/>
      </c>
      <c r="AI17" s="89" t="str">
        <f aca="false">IF(AH17="","",VLOOKUP($W17,$C$4:$U$203,12,FALSE()))</f>
        <v/>
      </c>
      <c r="AJ17" s="89" t="str">
        <f aca="false">IF(AI17="","",VLOOKUP($W17,$C$4:$U$203,13,FALSE()))</f>
        <v/>
      </c>
      <c r="AK17" s="90" t="str">
        <f aca="false">IF(AJ17="","",VLOOKUP($W17,$C$4:$U$203,14,FALSE()))</f>
        <v/>
      </c>
      <c r="AL17" s="90" t="str">
        <f aca="false">IF(AK17="","",VLOOKUP($W17,$C$4:$U$203,15,FALSE()))</f>
        <v/>
      </c>
      <c r="AM17" s="90" t="str">
        <f aca="false">IF(AL17="","",VLOOKUP($W17,$C$4:$U$203,16,FALSE()))</f>
        <v/>
      </c>
      <c r="AN17" s="91" t="str">
        <f aca="false">IF(AM17="","",VLOOKUP($W17,$C$4:$U$203,17,FALSE()))</f>
        <v/>
      </c>
      <c r="AO17" s="0" t="str">
        <f aca="false">IF(AN17="","",VLOOKUP($W17,$C$4:$U$203,18,FALSE()))</f>
        <v/>
      </c>
      <c r="AP17" s="92" t="str">
        <f aca="false">IF(X17="","",X17)</f>
        <v/>
      </c>
      <c r="AQ17" s="65"/>
    </row>
    <row r="18" customFormat="false" ht="15" hidden="false" customHeight="false" outlineLevel="0" collapsed="false">
      <c r="A18" s="0" t="n">
        <v>15</v>
      </c>
      <c r="B18" s="0" t="str">
        <f aca="false">IF(PLAYER!B18="","",PLAYER!B18)</f>
        <v/>
      </c>
      <c r="C18" s="0" t="str">
        <f aca="false">IF(T18="","",T18)</f>
        <v/>
      </c>
      <c r="D18" s="88" t="str">
        <f aca="false">IF('ADJ-CLICK'!H18="","",AVERAGE('ADJ-CLICK'!H18,'ADJ-CLICK'!J18,'ADJ-CLICK'!L18,'ADJ-CLICK'!N18,'ADJ-CLICK'!P18,'ADJ-CLICK'!R18))</f>
        <v/>
      </c>
      <c r="E18" s="88" t="str">
        <f aca="false">IF('ADJ-GIVEN'!C18="","",'ADJ-GIVEN'!C18/2)</f>
        <v/>
      </c>
      <c r="F18" s="88" t="str">
        <f aca="false">IF('ADJ-GIVEN'!D18="","",'ADJ-GIVEN'!D18/2)</f>
        <v/>
      </c>
      <c r="G18" s="88" t="str">
        <f aca="false">IF('ADJ-GIVEN'!E18="","",'ADJ-GIVEN'!E18/2)</f>
        <v/>
      </c>
      <c r="H18" s="88" t="str">
        <f aca="false">IF('ADJ-GIVEN'!F18="","",'ADJ-GIVEN'!F18/2)</f>
        <v/>
      </c>
      <c r="I18" s="89" t="str">
        <f aca="false">IF(E18="","",SUM(E18:H18))</f>
        <v/>
      </c>
      <c r="J18" s="88" t="str">
        <f aca="false">IF('ADJ-GIVEN'!G18="","",'ADJ-GIVEN'!G18/2)</f>
        <v/>
      </c>
      <c r="K18" s="88" t="str">
        <f aca="false">IF('ADJ-GIVEN'!H18="","",'ADJ-GIVEN'!H18/2)</f>
        <v/>
      </c>
      <c r="L18" s="88" t="str">
        <f aca="false">IF('ADJ-GIVEN'!I18="","",'ADJ-GIVEN'!I18/2)</f>
        <v/>
      </c>
      <c r="M18" s="88" t="str">
        <f aca="false">IF('ADJ-GIVEN'!J18="","",'ADJ-GIVEN'!J18/2)</f>
        <v/>
      </c>
      <c r="N18" s="89" t="str">
        <f aca="false">IF(J18="","",SUM(J18:M18))</f>
        <v/>
      </c>
      <c r="O18" s="89" t="str">
        <f aca="false">IF(D18="","",SUM(D18,I18,N18))</f>
        <v/>
      </c>
      <c r="P18" s="90" t="str">
        <f aca="false">IF('ADJ-CLICK'!C18="","",'ADJ-CLICK'!C18*-1)</f>
        <v/>
      </c>
      <c r="Q18" s="90" t="str">
        <f aca="false">IF('ADJ-CLICK'!D18="","",'ADJ-CLICK'!D18*-1)</f>
        <v/>
      </c>
      <c r="R18" s="90" t="str">
        <f aca="false">IF('ADJ-CLICK'!E18="","",'ADJ-CLICK'!E18*-1)</f>
        <v/>
      </c>
      <c r="S18" s="91" t="str">
        <f aca="false">IF(O18="","",SUM(O18:R18))</f>
        <v/>
      </c>
      <c r="T18" s="92" t="str">
        <f aca="false">IF(S18="","",RANK(S18,S$4:S$203,0))</f>
        <v/>
      </c>
      <c r="U18" s="92" t="str">
        <f aca="false">IF(B18="","",B18)</f>
        <v/>
      </c>
      <c r="V18" s="65"/>
      <c r="W18" s="0" t="str">
        <f aca="false">IF(A18&lt;=COUNT(C$4:C$203),A18,"")</f>
        <v/>
      </c>
      <c r="X18" s="0" t="str">
        <f aca="false">IF(W18="","",VLOOKUP($W18,$C$4:$U$203,19,FALSE()))</f>
        <v/>
      </c>
      <c r="Y18" s="88" t="str">
        <f aca="false">IF(X18="","",VLOOKUP($W18,$C$4:$U$203,2,FALSE()))</f>
        <v/>
      </c>
      <c r="Z18" s="88" t="str">
        <f aca="false">IF(Y18="","",VLOOKUP($W18,$C$4:$U$203,3,FALSE()))</f>
        <v/>
      </c>
      <c r="AA18" s="88" t="str">
        <f aca="false">IF(Z18="","",VLOOKUP($W18,$C$4:$U$203,4,FALSE()))</f>
        <v/>
      </c>
      <c r="AB18" s="88" t="str">
        <f aca="false">IF(AA18="","",VLOOKUP($W18,$C$4:$U$203,5,FALSE()))</f>
        <v/>
      </c>
      <c r="AC18" s="88" t="str">
        <f aca="false">IF(AB18="","",VLOOKUP($W18,$C$4:$U$203,6,FALSE()))</f>
        <v/>
      </c>
      <c r="AD18" s="89" t="str">
        <f aca="false">IF(AC18="","",VLOOKUP($W18,$C$4:$U$203,7,FALSE()))</f>
        <v/>
      </c>
      <c r="AE18" s="88" t="str">
        <f aca="false">IF(AD18="","",VLOOKUP($W18,$C$4:$U$203,8,FALSE()))</f>
        <v/>
      </c>
      <c r="AF18" s="88" t="str">
        <f aca="false">IF(AE18="","",VLOOKUP($W18,$C$4:$U$203,9,FALSE()))</f>
        <v/>
      </c>
      <c r="AG18" s="88" t="str">
        <f aca="false">IF(AF18="","",VLOOKUP($W18,$C$4:$U$203,10,FALSE()))</f>
        <v/>
      </c>
      <c r="AH18" s="88" t="str">
        <f aca="false">IF(AG18="","",VLOOKUP($W18,$C$4:$U$203,11,FALSE()))</f>
        <v/>
      </c>
      <c r="AI18" s="89" t="str">
        <f aca="false">IF(AH18="","",VLOOKUP($W18,$C$4:$U$203,12,FALSE()))</f>
        <v/>
      </c>
      <c r="AJ18" s="89" t="str">
        <f aca="false">IF(AI18="","",VLOOKUP($W18,$C$4:$U$203,13,FALSE()))</f>
        <v/>
      </c>
      <c r="AK18" s="90" t="str">
        <f aca="false">IF(AJ18="","",VLOOKUP($W18,$C$4:$U$203,14,FALSE()))</f>
        <v/>
      </c>
      <c r="AL18" s="90" t="str">
        <f aca="false">IF(AK18="","",VLOOKUP($W18,$C$4:$U$203,15,FALSE()))</f>
        <v/>
      </c>
      <c r="AM18" s="90" t="str">
        <f aca="false">IF(AL18="","",VLOOKUP($W18,$C$4:$U$203,16,FALSE()))</f>
        <v/>
      </c>
      <c r="AN18" s="91" t="str">
        <f aca="false">IF(AM18="","",VLOOKUP($W18,$C$4:$U$203,17,FALSE()))</f>
        <v/>
      </c>
      <c r="AO18" s="0" t="str">
        <f aca="false">IF(AN18="","",VLOOKUP($W18,$C$4:$U$203,18,FALSE()))</f>
        <v/>
      </c>
      <c r="AP18" s="92" t="str">
        <f aca="false">IF(X18="","",X18)</f>
        <v/>
      </c>
      <c r="AQ18" s="65"/>
    </row>
    <row r="19" customFormat="false" ht="15" hidden="false" customHeight="false" outlineLevel="0" collapsed="false">
      <c r="A19" s="0" t="n">
        <v>16</v>
      </c>
      <c r="B19" s="0" t="str">
        <f aca="false">IF(PLAYER!B19="","",PLAYER!B19)</f>
        <v/>
      </c>
      <c r="C19" s="0" t="str">
        <f aca="false">IF(T19="","",T19)</f>
        <v/>
      </c>
      <c r="D19" s="88" t="str">
        <f aca="false">IF('ADJ-CLICK'!H19="","",AVERAGE('ADJ-CLICK'!H19,'ADJ-CLICK'!J19,'ADJ-CLICK'!L19,'ADJ-CLICK'!N19,'ADJ-CLICK'!P19,'ADJ-CLICK'!R19))</f>
        <v/>
      </c>
      <c r="E19" s="88" t="str">
        <f aca="false">IF('ADJ-GIVEN'!C19="","",'ADJ-GIVEN'!C19/2)</f>
        <v/>
      </c>
      <c r="F19" s="88" t="str">
        <f aca="false">IF('ADJ-GIVEN'!D19="","",'ADJ-GIVEN'!D19/2)</f>
        <v/>
      </c>
      <c r="G19" s="88" t="str">
        <f aca="false">IF('ADJ-GIVEN'!E19="","",'ADJ-GIVEN'!E19/2)</f>
        <v/>
      </c>
      <c r="H19" s="88" t="str">
        <f aca="false">IF('ADJ-GIVEN'!F19="","",'ADJ-GIVEN'!F19/2)</f>
        <v/>
      </c>
      <c r="I19" s="89" t="str">
        <f aca="false">IF(E19="","",SUM(E19:H19))</f>
        <v/>
      </c>
      <c r="J19" s="88" t="str">
        <f aca="false">IF('ADJ-GIVEN'!G19="","",'ADJ-GIVEN'!G19/2)</f>
        <v/>
      </c>
      <c r="K19" s="88" t="str">
        <f aca="false">IF('ADJ-GIVEN'!H19="","",'ADJ-GIVEN'!H19/2)</f>
        <v/>
      </c>
      <c r="L19" s="88" t="str">
        <f aca="false">IF('ADJ-GIVEN'!I19="","",'ADJ-GIVEN'!I19/2)</f>
        <v/>
      </c>
      <c r="M19" s="88" t="str">
        <f aca="false">IF('ADJ-GIVEN'!J19="","",'ADJ-GIVEN'!J19/2)</f>
        <v/>
      </c>
      <c r="N19" s="89" t="str">
        <f aca="false">IF(J19="","",SUM(J19:M19))</f>
        <v/>
      </c>
      <c r="O19" s="89" t="str">
        <f aca="false">IF(D19="","",SUM(D19,I19,N19))</f>
        <v/>
      </c>
      <c r="P19" s="90" t="str">
        <f aca="false">IF('ADJ-CLICK'!C19="","",'ADJ-CLICK'!C19*-1)</f>
        <v/>
      </c>
      <c r="Q19" s="90" t="str">
        <f aca="false">IF('ADJ-CLICK'!D19="","",'ADJ-CLICK'!D19*-1)</f>
        <v/>
      </c>
      <c r="R19" s="90" t="str">
        <f aca="false">IF('ADJ-CLICK'!E19="","",'ADJ-CLICK'!E19*-1)</f>
        <v/>
      </c>
      <c r="S19" s="91" t="str">
        <f aca="false">IF(O19="","",SUM(O19:R19))</f>
        <v/>
      </c>
      <c r="T19" s="92" t="str">
        <f aca="false">IF(S19="","",RANK(S19,S$4:S$203,0))</f>
        <v/>
      </c>
      <c r="U19" s="92" t="str">
        <f aca="false">IF(B19="","",B19)</f>
        <v/>
      </c>
      <c r="V19" s="65"/>
      <c r="W19" s="0" t="str">
        <f aca="false">IF(A19&lt;=COUNT(C$4:C$203),A19,"")</f>
        <v/>
      </c>
      <c r="X19" s="0" t="str">
        <f aca="false">IF(W19="","",VLOOKUP($W19,$C$4:$U$203,19,FALSE()))</f>
        <v/>
      </c>
      <c r="Y19" s="88" t="str">
        <f aca="false">IF(X19="","",VLOOKUP($W19,$C$4:$U$203,2,FALSE()))</f>
        <v/>
      </c>
      <c r="Z19" s="88" t="str">
        <f aca="false">IF(Y19="","",VLOOKUP($W19,$C$4:$U$203,3,FALSE()))</f>
        <v/>
      </c>
      <c r="AA19" s="88" t="str">
        <f aca="false">IF(Z19="","",VLOOKUP($W19,$C$4:$U$203,4,FALSE()))</f>
        <v/>
      </c>
      <c r="AB19" s="88" t="str">
        <f aca="false">IF(AA19="","",VLOOKUP($W19,$C$4:$U$203,5,FALSE()))</f>
        <v/>
      </c>
      <c r="AC19" s="88" t="str">
        <f aca="false">IF(AB19="","",VLOOKUP($W19,$C$4:$U$203,6,FALSE()))</f>
        <v/>
      </c>
      <c r="AD19" s="89" t="str">
        <f aca="false">IF(AC19="","",VLOOKUP($W19,$C$4:$U$203,7,FALSE()))</f>
        <v/>
      </c>
      <c r="AE19" s="88" t="str">
        <f aca="false">IF(AD19="","",VLOOKUP($W19,$C$4:$U$203,8,FALSE()))</f>
        <v/>
      </c>
      <c r="AF19" s="88" t="str">
        <f aca="false">IF(AE19="","",VLOOKUP($W19,$C$4:$U$203,9,FALSE()))</f>
        <v/>
      </c>
      <c r="AG19" s="88" t="str">
        <f aca="false">IF(AF19="","",VLOOKUP($W19,$C$4:$U$203,10,FALSE()))</f>
        <v/>
      </c>
      <c r="AH19" s="88" t="str">
        <f aca="false">IF(AG19="","",VLOOKUP($W19,$C$4:$U$203,11,FALSE()))</f>
        <v/>
      </c>
      <c r="AI19" s="89" t="str">
        <f aca="false">IF(AH19="","",VLOOKUP($W19,$C$4:$U$203,12,FALSE()))</f>
        <v/>
      </c>
      <c r="AJ19" s="89" t="str">
        <f aca="false">IF(AI19="","",VLOOKUP($W19,$C$4:$U$203,13,FALSE()))</f>
        <v/>
      </c>
      <c r="AK19" s="90" t="str">
        <f aca="false">IF(AJ19="","",VLOOKUP($W19,$C$4:$U$203,14,FALSE()))</f>
        <v/>
      </c>
      <c r="AL19" s="90" t="str">
        <f aca="false">IF(AK19="","",VLOOKUP($W19,$C$4:$U$203,15,FALSE()))</f>
        <v/>
      </c>
      <c r="AM19" s="90" t="str">
        <f aca="false">IF(AL19="","",VLOOKUP($W19,$C$4:$U$203,16,FALSE()))</f>
        <v/>
      </c>
      <c r="AN19" s="91" t="str">
        <f aca="false">IF(AM19="","",VLOOKUP($W19,$C$4:$U$203,17,FALSE()))</f>
        <v/>
      </c>
      <c r="AO19" s="0" t="str">
        <f aca="false">IF(AN19="","",VLOOKUP($W19,$C$4:$U$203,18,FALSE()))</f>
        <v/>
      </c>
      <c r="AP19" s="92" t="str">
        <f aca="false">IF(X19="","",X19)</f>
        <v/>
      </c>
      <c r="AQ19" s="65"/>
    </row>
    <row r="20" customFormat="false" ht="15" hidden="false" customHeight="false" outlineLevel="0" collapsed="false">
      <c r="A20" s="0" t="n">
        <v>17</v>
      </c>
      <c r="B20" s="0" t="str">
        <f aca="false">IF(PLAYER!B20="","",PLAYER!B20)</f>
        <v/>
      </c>
      <c r="C20" s="0" t="str">
        <f aca="false">IF(T20="","",T20)</f>
        <v/>
      </c>
      <c r="D20" s="88" t="str">
        <f aca="false">IF('ADJ-CLICK'!H20="","",AVERAGE('ADJ-CLICK'!H20,'ADJ-CLICK'!J20,'ADJ-CLICK'!L20,'ADJ-CLICK'!N20,'ADJ-CLICK'!P20,'ADJ-CLICK'!R20))</f>
        <v/>
      </c>
      <c r="E20" s="88" t="str">
        <f aca="false">IF('ADJ-GIVEN'!C20="","",'ADJ-GIVEN'!C20/2)</f>
        <v/>
      </c>
      <c r="F20" s="88" t="str">
        <f aca="false">IF('ADJ-GIVEN'!D20="","",'ADJ-GIVEN'!D20/2)</f>
        <v/>
      </c>
      <c r="G20" s="88" t="str">
        <f aca="false">IF('ADJ-GIVEN'!E20="","",'ADJ-GIVEN'!E20/2)</f>
        <v/>
      </c>
      <c r="H20" s="88" t="str">
        <f aca="false">IF('ADJ-GIVEN'!F20="","",'ADJ-GIVEN'!F20/2)</f>
        <v/>
      </c>
      <c r="I20" s="89" t="str">
        <f aca="false">IF(E20="","",SUM(E20:H20))</f>
        <v/>
      </c>
      <c r="J20" s="88" t="str">
        <f aca="false">IF('ADJ-GIVEN'!G20="","",'ADJ-GIVEN'!G20/2)</f>
        <v/>
      </c>
      <c r="K20" s="88" t="str">
        <f aca="false">IF('ADJ-GIVEN'!H20="","",'ADJ-GIVEN'!H20/2)</f>
        <v/>
      </c>
      <c r="L20" s="88" t="str">
        <f aca="false">IF('ADJ-GIVEN'!I20="","",'ADJ-GIVEN'!I20/2)</f>
        <v/>
      </c>
      <c r="M20" s="88" t="str">
        <f aca="false">IF('ADJ-GIVEN'!J20="","",'ADJ-GIVEN'!J20/2)</f>
        <v/>
      </c>
      <c r="N20" s="89" t="str">
        <f aca="false">IF(J20="","",SUM(J20:M20))</f>
        <v/>
      </c>
      <c r="O20" s="89" t="str">
        <f aca="false">IF(D20="","",SUM(D20,I20,N20))</f>
        <v/>
      </c>
      <c r="P20" s="90" t="str">
        <f aca="false">IF('ADJ-CLICK'!C20="","",'ADJ-CLICK'!C20*-1)</f>
        <v/>
      </c>
      <c r="Q20" s="90" t="str">
        <f aca="false">IF('ADJ-CLICK'!D20="","",'ADJ-CLICK'!D20*-1)</f>
        <v/>
      </c>
      <c r="R20" s="90" t="str">
        <f aca="false">IF('ADJ-CLICK'!E20="","",'ADJ-CLICK'!E20*-1)</f>
        <v/>
      </c>
      <c r="S20" s="91" t="str">
        <f aca="false">IF(O20="","",SUM(O20:R20))</f>
        <v/>
      </c>
      <c r="T20" s="92" t="str">
        <f aca="false">IF(S20="","",RANK(S20,S$4:S$203,0))</f>
        <v/>
      </c>
      <c r="U20" s="92" t="str">
        <f aca="false">IF(B20="","",B20)</f>
        <v/>
      </c>
      <c r="V20" s="65"/>
      <c r="W20" s="0" t="str">
        <f aca="false">IF(A20&lt;=COUNT(C$4:C$203),A20,"")</f>
        <v/>
      </c>
      <c r="X20" s="0" t="str">
        <f aca="false">IF(W20="","",VLOOKUP($W20,$C$4:$U$203,19,FALSE()))</f>
        <v/>
      </c>
      <c r="Y20" s="88" t="str">
        <f aca="false">IF(X20="","",VLOOKUP($W20,$C$4:$U$203,2,FALSE()))</f>
        <v/>
      </c>
      <c r="Z20" s="88" t="str">
        <f aca="false">IF(Y20="","",VLOOKUP($W20,$C$4:$U$203,3,FALSE()))</f>
        <v/>
      </c>
      <c r="AA20" s="88" t="str">
        <f aca="false">IF(Z20="","",VLOOKUP($W20,$C$4:$U$203,4,FALSE()))</f>
        <v/>
      </c>
      <c r="AB20" s="88" t="str">
        <f aca="false">IF(AA20="","",VLOOKUP($W20,$C$4:$U$203,5,FALSE()))</f>
        <v/>
      </c>
      <c r="AC20" s="88" t="str">
        <f aca="false">IF(AB20="","",VLOOKUP($W20,$C$4:$U$203,6,FALSE()))</f>
        <v/>
      </c>
      <c r="AD20" s="89" t="str">
        <f aca="false">IF(AC20="","",VLOOKUP($W20,$C$4:$U$203,7,FALSE()))</f>
        <v/>
      </c>
      <c r="AE20" s="88" t="str">
        <f aca="false">IF(AD20="","",VLOOKUP($W20,$C$4:$U$203,8,FALSE()))</f>
        <v/>
      </c>
      <c r="AF20" s="88" t="str">
        <f aca="false">IF(AE20="","",VLOOKUP($W20,$C$4:$U$203,9,FALSE()))</f>
        <v/>
      </c>
      <c r="AG20" s="88" t="str">
        <f aca="false">IF(AF20="","",VLOOKUP($W20,$C$4:$U$203,10,FALSE()))</f>
        <v/>
      </c>
      <c r="AH20" s="88" t="str">
        <f aca="false">IF(AG20="","",VLOOKUP($W20,$C$4:$U$203,11,FALSE()))</f>
        <v/>
      </c>
      <c r="AI20" s="89" t="str">
        <f aca="false">IF(AH20="","",VLOOKUP($W20,$C$4:$U$203,12,FALSE()))</f>
        <v/>
      </c>
      <c r="AJ20" s="89" t="str">
        <f aca="false">IF(AI20="","",VLOOKUP($W20,$C$4:$U$203,13,FALSE()))</f>
        <v/>
      </c>
      <c r="AK20" s="90" t="str">
        <f aca="false">IF(AJ20="","",VLOOKUP($W20,$C$4:$U$203,14,FALSE()))</f>
        <v/>
      </c>
      <c r="AL20" s="90" t="str">
        <f aca="false">IF(AK20="","",VLOOKUP($W20,$C$4:$U$203,15,FALSE()))</f>
        <v/>
      </c>
      <c r="AM20" s="90" t="str">
        <f aca="false">IF(AL20="","",VLOOKUP($W20,$C$4:$U$203,16,FALSE()))</f>
        <v/>
      </c>
      <c r="AN20" s="91" t="str">
        <f aca="false">IF(AM20="","",VLOOKUP($W20,$C$4:$U$203,17,FALSE()))</f>
        <v/>
      </c>
      <c r="AO20" s="0" t="str">
        <f aca="false">IF(AN20="","",VLOOKUP($W20,$C$4:$U$203,18,FALSE()))</f>
        <v/>
      </c>
      <c r="AP20" s="92" t="str">
        <f aca="false">IF(X20="","",X20)</f>
        <v/>
      </c>
      <c r="AQ20" s="65"/>
    </row>
    <row r="21" customFormat="false" ht="15" hidden="false" customHeight="false" outlineLevel="0" collapsed="false">
      <c r="A21" s="0" t="n">
        <v>18</v>
      </c>
      <c r="B21" s="0" t="str">
        <f aca="false">IF(PLAYER!B21="","",PLAYER!B21)</f>
        <v/>
      </c>
      <c r="C21" s="0" t="str">
        <f aca="false">IF(T21="","",T21)</f>
        <v/>
      </c>
      <c r="D21" s="88" t="str">
        <f aca="false">IF('ADJ-CLICK'!H21="","",AVERAGE('ADJ-CLICK'!H21,'ADJ-CLICK'!J21,'ADJ-CLICK'!L21,'ADJ-CLICK'!N21,'ADJ-CLICK'!P21,'ADJ-CLICK'!R21))</f>
        <v/>
      </c>
      <c r="E21" s="88" t="str">
        <f aca="false">IF('ADJ-GIVEN'!C21="","",'ADJ-GIVEN'!C21/2)</f>
        <v/>
      </c>
      <c r="F21" s="88" t="str">
        <f aca="false">IF('ADJ-GIVEN'!D21="","",'ADJ-GIVEN'!D21/2)</f>
        <v/>
      </c>
      <c r="G21" s="88" t="str">
        <f aca="false">IF('ADJ-GIVEN'!E21="","",'ADJ-GIVEN'!E21/2)</f>
        <v/>
      </c>
      <c r="H21" s="88" t="str">
        <f aca="false">IF('ADJ-GIVEN'!F21="","",'ADJ-GIVEN'!F21/2)</f>
        <v/>
      </c>
      <c r="I21" s="89" t="str">
        <f aca="false">IF(E21="","",SUM(E21:H21))</f>
        <v/>
      </c>
      <c r="J21" s="88" t="str">
        <f aca="false">IF('ADJ-GIVEN'!G21="","",'ADJ-GIVEN'!G21/2)</f>
        <v/>
      </c>
      <c r="K21" s="88" t="str">
        <f aca="false">IF('ADJ-GIVEN'!H21="","",'ADJ-GIVEN'!H21/2)</f>
        <v/>
      </c>
      <c r="L21" s="88" t="str">
        <f aca="false">IF('ADJ-GIVEN'!I21="","",'ADJ-GIVEN'!I21/2)</f>
        <v/>
      </c>
      <c r="M21" s="88" t="str">
        <f aca="false">IF('ADJ-GIVEN'!J21="","",'ADJ-GIVEN'!J21/2)</f>
        <v/>
      </c>
      <c r="N21" s="89" t="str">
        <f aca="false">IF(J21="","",SUM(J21:M21))</f>
        <v/>
      </c>
      <c r="O21" s="89" t="str">
        <f aca="false">IF(D21="","",SUM(D21,I21,N21))</f>
        <v/>
      </c>
      <c r="P21" s="90" t="str">
        <f aca="false">IF('ADJ-CLICK'!C21="","",'ADJ-CLICK'!C21*-1)</f>
        <v/>
      </c>
      <c r="Q21" s="90" t="str">
        <f aca="false">IF('ADJ-CLICK'!D21="","",'ADJ-CLICK'!D21*-1)</f>
        <v/>
      </c>
      <c r="R21" s="90" t="str">
        <f aca="false">IF('ADJ-CLICK'!E21="","",'ADJ-CLICK'!E21*-1)</f>
        <v/>
      </c>
      <c r="S21" s="91" t="str">
        <f aca="false">IF(O21="","",SUM(O21:R21))</f>
        <v/>
      </c>
      <c r="T21" s="92" t="str">
        <f aca="false">IF(S21="","",RANK(S21,S$4:S$203,0))</f>
        <v/>
      </c>
      <c r="U21" s="92" t="str">
        <f aca="false">IF(B21="","",B21)</f>
        <v/>
      </c>
      <c r="V21" s="65"/>
      <c r="W21" s="0" t="str">
        <f aca="false">IF(A21&lt;=COUNT(C$4:C$203),A21,"")</f>
        <v/>
      </c>
      <c r="X21" s="0" t="str">
        <f aca="false">IF(W21="","",VLOOKUP($W21,$C$4:$U$203,19,FALSE()))</f>
        <v/>
      </c>
      <c r="Y21" s="88" t="str">
        <f aca="false">IF(X21="","",VLOOKUP($W21,$C$4:$U$203,2,FALSE()))</f>
        <v/>
      </c>
      <c r="Z21" s="88" t="str">
        <f aca="false">IF(Y21="","",VLOOKUP($W21,$C$4:$U$203,3,FALSE()))</f>
        <v/>
      </c>
      <c r="AA21" s="88" t="str">
        <f aca="false">IF(Z21="","",VLOOKUP($W21,$C$4:$U$203,4,FALSE()))</f>
        <v/>
      </c>
      <c r="AB21" s="88" t="str">
        <f aca="false">IF(AA21="","",VLOOKUP($W21,$C$4:$U$203,5,FALSE()))</f>
        <v/>
      </c>
      <c r="AC21" s="88" t="str">
        <f aca="false">IF(AB21="","",VLOOKUP($W21,$C$4:$U$203,6,FALSE()))</f>
        <v/>
      </c>
      <c r="AD21" s="89" t="str">
        <f aca="false">IF(AC21="","",VLOOKUP($W21,$C$4:$U$203,7,FALSE()))</f>
        <v/>
      </c>
      <c r="AE21" s="88" t="str">
        <f aca="false">IF(AD21="","",VLOOKUP($W21,$C$4:$U$203,8,FALSE()))</f>
        <v/>
      </c>
      <c r="AF21" s="88" t="str">
        <f aca="false">IF(AE21="","",VLOOKUP($W21,$C$4:$U$203,9,FALSE()))</f>
        <v/>
      </c>
      <c r="AG21" s="88" t="str">
        <f aca="false">IF(AF21="","",VLOOKUP($W21,$C$4:$U$203,10,FALSE()))</f>
        <v/>
      </c>
      <c r="AH21" s="88" t="str">
        <f aca="false">IF(AG21="","",VLOOKUP($W21,$C$4:$U$203,11,FALSE()))</f>
        <v/>
      </c>
      <c r="AI21" s="89" t="str">
        <f aca="false">IF(AH21="","",VLOOKUP($W21,$C$4:$U$203,12,FALSE()))</f>
        <v/>
      </c>
      <c r="AJ21" s="89" t="str">
        <f aca="false">IF(AI21="","",VLOOKUP($W21,$C$4:$U$203,13,FALSE()))</f>
        <v/>
      </c>
      <c r="AK21" s="90" t="str">
        <f aca="false">IF(AJ21="","",VLOOKUP($W21,$C$4:$U$203,14,FALSE()))</f>
        <v/>
      </c>
      <c r="AL21" s="90" t="str">
        <f aca="false">IF(AK21="","",VLOOKUP($W21,$C$4:$U$203,15,FALSE()))</f>
        <v/>
      </c>
      <c r="AM21" s="90" t="str">
        <f aca="false">IF(AL21="","",VLOOKUP($W21,$C$4:$U$203,16,FALSE()))</f>
        <v/>
      </c>
      <c r="AN21" s="91" t="str">
        <f aca="false">IF(AM21="","",VLOOKUP($W21,$C$4:$U$203,17,FALSE()))</f>
        <v/>
      </c>
      <c r="AO21" s="0" t="str">
        <f aca="false">IF(AN21="","",VLOOKUP($W21,$C$4:$U$203,18,FALSE()))</f>
        <v/>
      </c>
      <c r="AP21" s="92" t="str">
        <f aca="false">IF(X21="","",X21)</f>
        <v/>
      </c>
      <c r="AQ21" s="65"/>
    </row>
    <row r="22" customFormat="false" ht="15" hidden="false" customHeight="false" outlineLevel="0" collapsed="false">
      <c r="A22" s="0" t="n">
        <v>19</v>
      </c>
      <c r="B22" s="0" t="str">
        <f aca="false">IF(PLAYER!B22="","",PLAYER!B22)</f>
        <v/>
      </c>
      <c r="C22" s="0" t="str">
        <f aca="false">IF(T22="","",T22)</f>
        <v/>
      </c>
      <c r="D22" s="88" t="str">
        <f aca="false">IF('ADJ-CLICK'!H22="","",AVERAGE('ADJ-CLICK'!H22,'ADJ-CLICK'!J22,'ADJ-CLICK'!L22,'ADJ-CLICK'!N22,'ADJ-CLICK'!P22,'ADJ-CLICK'!R22))</f>
        <v/>
      </c>
      <c r="E22" s="88" t="str">
        <f aca="false">IF('ADJ-GIVEN'!C22="","",'ADJ-GIVEN'!C22/2)</f>
        <v/>
      </c>
      <c r="F22" s="88" t="str">
        <f aca="false">IF('ADJ-GIVEN'!D22="","",'ADJ-GIVEN'!D22/2)</f>
        <v/>
      </c>
      <c r="G22" s="88" t="str">
        <f aca="false">IF('ADJ-GIVEN'!E22="","",'ADJ-GIVEN'!E22/2)</f>
        <v/>
      </c>
      <c r="H22" s="88" t="str">
        <f aca="false">IF('ADJ-GIVEN'!F22="","",'ADJ-GIVEN'!F22/2)</f>
        <v/>
      </c>
      <c r="I22" s="89" t="str">
        <f aca="false">IF(E22="","",SUM(E22:H22))</f>
        <v/>
      </c>
      <c r="J22" s="88" t="str">
        <f aca="false">IF('ADJ-GIVEN'!G22="","",'ADJ-GIVEN'!G22/2)</f>
        <v/>
      </c>
      <c r="K22" s="88" t="str">
        <f aca="false">IF('ADJ-GIVEN'!H22="","",'ADJ-GIVEN'!H22/2)</f>
        <v/>
      </c>
      <c r="L22" s="88" t="str">
        <f aca="false">IF('ADJ-GIVEN'!I22="","",'ADJ-GIVEN'!I22/2)</f>
        <v/>
      </c>
      <c r="M22" s="88" t="str">
        <f aca="false">IF('ADJ-GIVEN'!J22="","",'ADJ-GIVEN'!J22/2)</f>
        <v/>
      </c>
      <c r="N22" s="89" t="str">
        <f aca="false">IF(J22="","",SUM(J22:M22))</f>
        <v/>
      </c>
      <c r="O22" s="89" t="str">
        <f aca="false">IF(D22="","",SUM(D22,I22,N22))</f>
        <v/>
      </c>
      <c r="P22" s="90" t="str">
        <f aca="false">IF('ADJ-CLICK'!C22="","",'ADJ-CLICK'!C22*-1)</f>
        <v/>
      </c>
      <c r="Q22" s="90" t="str">
        <f aca="false">IF('ADJ-CLICK'!D22="","",'ADJ-CLICK'!D22*-1)</f>
        <v/>
      </c>
      <c r="R22" s="90" t="str">
        <f aca="false">IF('ADJ-CLICK'!E22="","",'ADJ-CLICK'!E22*-1)</f>
        <v/>
      </c>
      <c r="S22" s="91" t="str">
        <f aca="false">IF(O22="","",SUM(O22:R22))</f>
        <v/>
      </c>
      <c r="T22" s="92" t="str">
        <f aca="false">IF(S22="","",RANK(S22,S$4:S$203,0))</f>
        <v/>
      </c>
      <c r="U22" s="92" t="str">
        <f aca="false">IF(B22="","",B22)</f>
        <v/>
      </c>
      <c r="V22" s="65"/>
      <c r="W22" s="0" t="str">
        <f aca="false">IF(A22&lt;=COUNT(C$4:C$203),A22,"")</f>
        <v/>
      </c>
      <c r="X22" s="0" t="str">
        <f aca="false">IF(W22="","",VLOOKUP($W22,$C$4:$U$203,19,FALSE()))</f>
        <v/>
      </c>
      <c r="Y22" s="88" t="str">
        <f aca="false">IF(X22="","",VLOOKUP($W22,$C$4:$U$203,2,FALSE()))</f>
        <v/>
      </c>
      <c r="Z22" s="88" t="str">
        <f aca="false">IF(Y22="","",VLOOKUP($W22,$C$4:$U$203,3,FALSE()))</f>
        <v/>
      </c>
      <c r="AA22" s="88" t="str">
        <f aca="false">IF(Z22="","",VLOOKUP($W22,$C$4:$U$203,4,FALSE()))</f>
        <v/>
      </c>
      <c r="AB22" s="88" t="str">
        <f aca="false">IF(AA22="","",VLOOKUP($W22,$C$4:$U$203,5,FALSE()))</f>
        <v/>
      </c>
      <c r="AC22" s="88" t="str">
        <f aca="false">IF(AB22="","",VLOOKUP($W22,$C$4:$U$203,6,FALSE()))</f>
        <v/>
      </c>
      <c r="AD22" s="89" t="str">
        <f aca="false">IF(AC22="","",VLOOKUP($W22,$C$4:$U$203,7,FALSE()))</f>
        <v/>
      </c>
      <c r="AE22" s="88" t="str">
        <f aca="false">IF(AD22="","",VLOOKUP($W22,$C$4:$U$203,8,FALSE()))</f>
        <v/>
      </c>
      <c r="AF22" s="88" t="str">
        <f aca="false">IF(AE22="","",VLOOKUP($W22,$C$4:$U$203,9,FALSE()))</f>
        <v/>
      </c>
      <c r="AG22" s="88" t="str">
        <f aca="false">IF(AF22="","",VLOOKUP($W22,$C$4:$U$203,10,FALSE()))</f>
        <v/>
      </c>
      <c r="AH22" s="88" t="str">
        <f aca="false">IF(AG22="","",VLOOKUP($W22,$C$4:$U$203,11,FALSE()))</f>
        <v/>
      </c>
      <c r="AI22" s="89" t="str">
        <f aca="false">IF(AH22="","",VLOOKUP($W22,$C$4:$U$203,12,FALSE()))</f>
        <v/>
      </c>
      <c r="AJ22" s="89" t="str">
        <f aca="false">IF(AI22="","",VLOOKUP($W22,$C$4:$U$203,13,FALSE()))</f>
        <v/>
      </c>
      <c r="AK22" s="90" t="str">
        <f aca="false">IF(AJ22="","",VLOOKUP($W22,$C$4:$U$203,14,FALSE()))</f>
        <v/>
      </c>
      <c r="AL22" s="90" t="str">
        <f aca="false">IF(AK22="","",VLOOKUP($W22,$C$4:$U$203,15,FALSE()))</f>
        <v/>
      </c>
      <c r="AM22" s="90" t="str">
        <f aca="false">IF(AL22="","",VLOOKUP($W22,$C$4:$U$203,16,FALSE()))</f>
        <v/>
      </c>
      <c r="AN22" s="91" t="str">
        <f aca="false">IF(AM22="","",VLOOKUP($W22,$C$4:$U$203,17,FALSE()))</f>
        <v/>
      </c>
      <c r="AO22" s="0" t="str">
        <f aca="false">IF(AN22="","",VLOOKUP($W22,$C$4:$U$203,18,FALSE()))</f>
        <v/>
      </c>
      <c r="AP22" s="92" t="str">
        <f aca="false">IF(X22="","",X22)</f>
        <v/>
      </c>
      <c r="AQ22" s="65"/>
    </row>
    <row r="23" customFormat="false" ht="15" hidden="false" customHeight="false" outlineLevel="0" collapsed="false">
      <c r="A23" s="0" t="n">
        <v>20</v>
      </c>
      <c r="B23" s="0" t="str">
        <f aca="false">IF(PLAYER!B23="","",PLAYER!B23)</f>
        <v/>
      </c>
      <c r="C23" s="0" t="str">
        <f aca="false">IF(T23="","",T23)</f>
        <v/>
      </c>
      <c r="D23" s="88" t="str">
        <f aca="false">IF('ADJ-CLICK'!H23="","",AVERAGE('ADJ-CLICK'!H23,'ADJ-CLICK'!J23,'ADJ-CLICK'!L23,'ADJ-CLICK'!N23,'ADJ-CLICK'!P23,'ADJ-CLICK'!R23))</f>
        <v/>
      </c>
      <c r="E23" s="88" t="str">
        <f aca="false">IF('ADJ-GIVEN'!C23="","",'ADJ-GIVEN'!C23/2)</f>
        <v/>
      </c>
      <c r="F23" s="88" t="str">
        <f aca="false">IF('ADJ-GIVEN'!D23="","",'ADJ-GIVEN'!D23/2)</f>
        <v/>
      </c>
      <c r="G23" s="88" t="str">
        <f aca="false">IF('ADJ-GIVEN'!E23="","",'ADJ-GIVEN'!E23/2)</f>
        <v/>
      </c>
      <c r="H23" s="88" t="str">
        <f aca="false">IF('ADJ-GIVEN'!F23="","",'ADJ-GIVEN'!F23/2)</f>
        <v/>
      </c>
      <c r="I23" s="89" t="str">
        <f aca="false">IF(E23="","",SUM(E23:H23))</f>
        <v/>
      </c>
      <c r="J23" s="88" t="str">
        <f aca="false">IF('ADJ-GIVEN'!G23="","",'ADJ-GIVEN'!G23/2)</f>
        <v/>
      </c>
      <c r="K23" s="88" t="str">
        <f aca="false">IF('ADJ-GIVEN'!H23="","",'ADJ-GIVEN'!H23/2)</f>
        <v/>
      </c>
      <c r="L23" s="88" t="str">
        <f aca="false">IF('ADJ-GIVEN'!I23="","",'ADJ-GIVEN'!I23/2)</f>
        <v/>
      </c>
      <c r="M23" s="88" t="str">
        <f aca="false">IF('ADJ-GIVEN'!J23="","",'ADJ-GIVEN'!J23/2)</f>
        <v/>
      </c>
      <c r="N23" s="89" t="str">
        <f aca="false">IF(J23="","",SUM(J23:M23))</f>
        <v/>
      </c>
      <c r="O23" s="89" t="str">
        <f aca="false">IF(D23="","",SUM(D23,I23,N23))</f>
        <v/>
      </c>
      <c r="P23" s="90" t="str">
        <f aca="false">IF('ADJ-CLICK'!C23="","",'ADJ-CLICK'!C23*-1)</f>
        <v/>
      </c>
      <c r="Q23" s="90" t="str">
        <f aca="false">IF('ADJ-CLICK'!D23="","",'ADJ-CLICK'!D23*-1)</f>
        <v/>
      </c>
      <c r="R23" s="90" t="str">
        <f aca="false">IF('ADJ-CLICK'!E23="","",'ADJ-CLICK'!E23*-1)</f>
        <v/>
      </c>
      <c r="S23" s="91" t="str">
        <f aca="false">IF(O23="","",SUM(O23:R23))</f>
        <v/>
      </c>
      <c r="T23" s="92" t="str">
        <f aca="false">IF(S23="","",RANK(S23,S$4:S$203,0))</f>
        <v/>
      </c>
      <c r="U23" s="92" t="str">
        <f aca="false">IF(B23="","",B23)</f>
        <v/>
      </c>
      <c r="V23" s="65"/>
      <c r="W23" s="0" t="str">
        <f aca="false">IF(A23&lt;=COUNT(C$4:C$203),A23,"")</f>
        <v/>
      </c>
      <c r="X23" s="0" t="str">
        <f aca="false">IF(W23="","",VLOOKUP($W23,$C$4:$U$203,19,FALSE()))</f>
        <v/>
      </c>
      <c r="Y23" s="88" t="str">
        <f aca="false">IF(X23="","",VLOOKUP($W23,$C$4:$U$203,2,FALSE()))</f>
        <v/>
      </c>
      <c r="Z23" s="88" t="str">
        <f aca="false">IF(Y23="","",VLOOKUP($W23,$C$4:$U$203,3,FALSE()))</f>
        <v/>
      </c>
      <c r="AA23" s="88" t="str">
        <f aca="false">IF(Z23="","",VLOOKUP($W23,$C$4:$U$203,4,FALSE()))</f>
        <v/>
      </c>
      <c r="AB23" s="88" t="str">
        <f aca="false">IF(AA23="","",VLOOKUP($W23,$C$4:$U$203,5,FALSE()))</f>
        <v/>
      </c>
      <c r="AC23" s="88" t="str">
        <f aca="false">IF(AB23="","",VLOOKUP($W23,$C$4:$U$203,6,FALSE()))</f>
        <v/>
      </c>
      <c r="AD23" s="89" t="str">
        <f aca="false">IF(AC23="","",VLOOKUP($W23,$C$4:$U$203,7,FALSE()))</f>
        <v/>
      </c>
      <c r="AE23" s="88" t="str">
        <f aca="false">IF(AD23="","",VLOOKUP($W23,$C$4:$U$203,8,FALSE()))</f>
        <v/>
      </c>
      <c r="AF23" s="88" t="str">
        <f aca="false">IF(AE23="","",VLOOKUP($W23,$C$4:$U$203,9,FALSE()))</f>
        <v/>
      </c>
      <c r="AG23" s="88" t="str">
        <f aca="false">IF(AF23="","",VLOOKUP($W23,$C$4:$U$203,10,FALSE()))</f>
        <v/>
      </c>
      <c r="AH23" s="88" t="str">
        <f aca="false">IF(AG23="","",VLOOKUP($W23,$C$4:$U$203,11,FALSE()))</f>
        <v/>
      </c>
      <c r="AI23" s="89" t="str">
        <f aca="false">IF(AH23="","",VLOOKUP($W23,$C$4:$U$203,12,FALSE()))</f>
        <v/>
      </c>
      <c r="AJ23" s="89" t="str">
        <f aca="false">IF(AI23="","",VLOOKUP($W23,$C$4:$U$203,13,FALSE()))</f>
        <v/>
      </c>
      <c r="AK23" s="90" t="str">
        <f aca="false">IF(AJ23="","",VLOOKUP($W23,$C$4:$U$203,14,FALSE()))</f>
        <v/>
      </c>
      <c r="AL23" s="90" t="str">
        <f aca="false">IF(AK23="","",VLOOKUP($W23,$C$4:$U$203,15,FALSE()))</f>
        <v/>
      </c>
      <c r="AM23" s="90" t="str">
        <f aca="false">IF(AL23="","",VLOOKUP($W23,$C$4:$U$203,16,FALSE()))</f>
        <v/>
      </c>
      <c r="AN23" s="91" t="str">
        <f aca="false">IF(AM23="","",VLOOKUP($W23,$C$4:$U$203,17,FALSE()))</f>
        <v/>
      </c>
      <c r="AO23" s="0" t="str">
        <f aca="false">IF(AN23="","",VLOOKUP($W23,$C$4:$U$203,18,FALSE()))</f>
        <v/>
      </c>
      <c r="AP23" s="92" t="str">
        <f aca="false">IF(X23="","",X23)</f>
        <v/>
      </c>
      <c r="AQ23" s="65"/>
    </row>
    <row r="24" customFormat="false" ht="15" hidden="false" customHeight="false" outlineLevel="0" collapsed="false">
      <c r="A24" s="0" t="n">
        <v>21</v>
      </c>
      <c r="B24" s="0" t="str">
        <f aca="false">IF(PLAYER!B24="","",PLAYER!B24)</f>
        <v/>
      </c>
      <c r="C24" s="0" t="str">
        <f aca="false">IF(T24="","",T24)</f>
        <v/>
      </c>
      <c r="D24" s="88" t="str">
        <f aca="false">IF('ADJ-CLICK'!H24="","",AVERAGE('ADJ-CLICK'!H24,'ADJ-CLICK'!J24,'ADJ-CLICK'!L24,'ADJ-CLICK'!N24,'ADJ-CLICK'!P24,'ADJ-CLICK'!R24))</f>
        <v/>
      </c>
      <c r="E24" s="88" t="str">
        <f aca="false">IF('ADJ-GIVEN'!C24="","",'ADJ-GIVEN'!C24/2)</f>
        <v/>
      </c>
      <c r="F24" s="88" t="str">
        <f aca="false">IF('ADJ-GIVEN'!D24="","",'ADJ-GIVEN'!D24/2)</f>
        <v/>
      </c>
      <c r="G24" s="88" t="str">
        <f aca="false">IF('ADJ-GIVEN'!E24="","",'ADJ-GIVEN'!E24/2)</f>
        <v/>
      </c>
      <c r="H24" s="88" t="str">
        <f aca="false">IF('ADJ-GIVEN'!F24="","",'ADJ-GIVEN'!F24/2)</f>
        <v/>
      </c>
      <c r="I24" s="89" t="str">
        <f aca="false">IF(E24="","",SUM(E24:H24))</f>
        <v/>
      </c>
      <c r="J24" s="88" t="str">
        <f aca="false">IF('ADJ-GIVEN'!G24="","",'ADJ-GIVEN'!G24/2)</f>
        <v/>
      </c>
      <c r="K24" s="88" t="str">
        <f aca="false">IF('ADJ-GIVEN'!H24="","",'ADJ-GIVEN'!H24/2)</f>
        <v/>
      </c>
      <c r="L24" s="88" t="str">
        <f aca="false">IF('ADJ-GIVEN'!I24="","",'ADJ-GIVEN'!I24/2)</f>
        <v/>
      </c>
      <c r="M24" s="88" t="str">
        <f aca="false">IF('ADJ-GIVEN'!J24="","",'ADJ-GIVEN'!J24/2)</f>
        <v/>
      </c>
      <c r="N24" s="89" t="str">
        <f aca="false">IF(J24="","",SUM(J24:M24))</f>
        <v/>
      </c>
      <c r="O24" s="89" t="str">
        <f aca="false">IF(D24="","",SUM(D24,I24,N24))</f>
        <v/>
      </c>
      <c r="P24" s="90" t="str">
        <f aca="false">IF('ADJ-CLICK'!C24="","",'ADJ-CLICK'!C24*-1)</f>
        <v/>
      </c>
      <c r="Q24" s="90" t="str">
        <f aca="false">IF('ADJ-CLICK'!D24="","",'ADJ-CLICK'!D24*-1)</f>
        <v/>
      </c>
      <c r="R24" s="90" t="str">
        <f aca="false">IF('ADJ-CLICK'!E24="","",'ADJ-CLICK'!E24*-1)</f>
        <v/>
      </c>
      <c r="S24" s="91" t="str">
        <f aca="false">IF(O24="","",SUM(O24:R24))</f>
        <v/>
      </c>
      <c r="T24" s="92" t="str">
        <f aca="false">IF(S24="","",RANK(S24,S$4:S$203,0))</f>
        <v/>
      </c>
      <c r="U24" s="92" t="str">
        <f aca="false">IF(B24="","",B24)</f>
        <v/>
      </c>
      <c r="V24" s="65"/>
      <c r="W24" s="0" t="str">
        <f aca="false">IF(A24&lt;=COUNT(C$4:C$203),A24,"")</f>
        <v/>
      </c>
      <c r="X24" s="0" t="str">
        <f aca="false">IF(W24="","",VLOOKUP($W24,$C$4:$U$203,19,FALSE()))</f>
        <v/>
      </c>
      <c r="Y24" s="88" t="str">
        <f aca="false">IF(X24="","",VLOOKUP($W24,$C$4:$U$203,2,FALSE()))</f>
        <v/>
      </c>
      <c r="Z24" s="88" t="str">
        <f aca="false">IF(Y24="","",VLOOKUP($W24,$C$4:$U$203,3,FALSE()))</f>
        <v/>
      </c>
      <c r="AA24" s="88" t="str">
        <f aca="false">IF(Z24="","",VLOOKUP($W24,$C$4:$U$203,4,FALSE()))</f>
        <v/>
      </c>
      <c r="AB24" s="88" t="str">
        <f aca="false">IF(AA24="","",VLOOKUP($W24,$C$4:$U$203,5,FALSE()))</f>
        <v/>
      </c>
      <c r="AC24" s="88" t="str">
        <f aca="false">IF(AB24="","",VLOOKUP($W24,$C$4:$U$203,6,FALSE()))</f>
        <v/>
      </c>
      <c r="AD24" s="89" t="str">
        <f aca="false">IF(AC24="","",VLOOKUP($W24,$C$4:$U$203,7,FALSE()))</f>
        <v/>
      </c>
      <c r="AE24" s="88" t="str">
        <f aca="false">IF(AD24="","",VLOOKUP($W24,$C$4:$U$203,8,FALSE()))</f>
        <v/>
      </c>
      <c r="AF24" s="88" t="str">
        <f aca="false">IF(AE24="","",VLOOKUP($W24,$C$4:$U$203,9,FALSE()))</f>
        <v/>
      </c>
      <c r="AG24" s="88" t="str">
        <f aca="false">IF(AF24="","",VLOOKUP($W24,$C$4:$U$203,10,FALSE()))</f>
        <v/>
      </c>
      <c r="AH24" s="88" t="str">
        <f aca="false">IF(AG24="","",VLOOKUP($W24,$C$4:$U$203,11,FALSE()))</f>
        <v/>
      </c>
      <c r="AI24" s="89" t="str">
        <f aca="false">IF(AH24="","",VLOOKUP($W24,$C$4:$U$203,12,FALSE()))</f>
        <v/>
      </c>
      <c r="AJ24" s="89" t="str">
        <f aca="false">IF(AI24="","",VLOOKUP($W24,$C$4:$U$203,13,FALSE()))</f>
        <v/>
      </c>
      <c r="AK24" s="90" t="str">
        <f aca="false">IF(AJ24="","",VLOOKUP($W24,$C$4:$U$203,14,FALSE()))</f>
        <v/>
      </c>
      <c r="AL24" s="90" t="str">
        <f aca="false">IF(AK24="","",VLOOKUP($W24,$C$4:$U$203,15,FALSE()))</f>
        <v/>
      </c>
      <c r="AM24" s="90" t="str">
        <f aca="false">IF(AL24="","",VLOOKUP($W24,$C$4:$U$203,16,FALSE()))</f>
        <v/>
      </c>
      <c r="AN24" s="91" t="str">
        <f aca="false">IF(AM24="","",VLOOKUP($W24,$C$4:$U$203,17,FALSE()))</f>
        <v/>
      </c>
      <c r="AO24" s="0" t="str">
        <f aca="false">IF(AN24="","",VLOOKUP($W24,$C$4:$U$203,18,FALSE()))</f>
        <v/>
      </c>
      <c r="AP24" s="92" t="str">
        <f aca="false">IF(X24="","",X24)</f>
        <v/>
      </c>
      <c r="AQ24" s="65"/>
    </row>
    <row r="25" customFormat="false" ht="15" hidden="false" customHeight="false" outlineLevel="0" collapsed="false">
      <c r="A25" s="0" t="n">
        <v>22</v>
      </c>
      <c r="B25" s="0" t="str">
        <f aca="false">IF(PLAYER!B25="","",PLAYER!B25)</f>
        <v/>
      </c>
      <c r="C25" s="0" t="str">
        <f aca="false">IF(T25="","",T25)</f>
        <v/>
      </c>
      <c r="D25" s="88" t="str">
        <f aca="false">IF('ADJ-CLICK'!H25="","",AVERAGE('ADJ-CLICK'!H25,'ADJ-CLICK'!J25,'ADJ-CLICK'!L25,'ADJ-CLICK'!N25,'ADJ-CLICK'!P25,'ADJ-CLICK'!R25))</f>
        <v/>
      </c>
      <c r="E25" s="88" t="str">
        <f aca="false">IF('ADJ-GIVEN'!C25="","",'ADJ-GIVEN'!C25/2)</f>
        <v/>
      </c>
      <c r="F25" s="88" t="str">
        <f aca="false">IF('ADJ-GIVEN'!D25="","",'ADJ-GIVEN'!D25/2)</f>
        <v/>
      </c>
      <c r="G25" s="88" t="str">
        <f aca="false">IF('ADJ-GIVEN'!E25="","",'ADJ-GIVEN'!E25/2)</f>
        <v/>
      </c>
      <c r="H25" s="88" t="str">
        <f aca="false">IF('ADJ-GIVEN'!F25="","",'ADJ-GIVEN'!F25/2)</f>
        <v/>
      </c>
      <c r="I25" s="89" t="str">
        <f aca="false">IF(E25="","",SUM(E25:H25))</f>
        <v/>
      </c>
      <c r="J25" s="88" t="str">
        <f aca="false">IF('ADJ-GIVEN'!G25="","",'ADJ-GIVEN'!G25/2)</f>
        <v/>
      </c>
      <c r="K25" s="88" t="str">
        <f aca="false">IF('ADJ-GIVEN'!H25="","",'ADJ-GIVEN'!H25/2)</f>
        <v/>
      </c>
      <c r="L25" s="88" t="str">
        <f aca="false">IF('ADJ-GIVEN'!I25="","",'ADJ-GIVEN'!I25/2)</f>
        <v/>
      </c>
      <c r="M25" s="88" t="str">
        <f aca="false">IF('ADJ-GIVEN'!J25="","",'ADJ-GIVEN'!J25/2)</f>
        <v/>
      </c>
      <c r="N25" s="89" t="str">
        <f aca="false">IF(J25="","",SUM(J25:M25))</f>
        <v/>
      </c>
      <c r="O25" s="89" t="str">
        <f aca="false">IF(D25="","",SUM(D25,I25,N25))</f>
        <v/>
      </c>
      <c r="P25" s="90" t="str">
        <f aca="false">IF('ADJ-CLICK'!C25="","",'ADJ-CLICK'!C25*-1)</f>
        <v/>
      </c>
      <c r="Q25" s="90" t="str">
        <f aca="false">IF('ADJ-CLICK'!D25="","",'ADJ-CLICK'!D25*-1)</f>
        <v/>
      </c>
      <c r="R25" s="90" t="str">
        <f aca="false">IF('ADJ-CLICK'!E25="","",'ADJ-CLICK'!E25*-1)</f>
        <v/>
      </c>
      <c r="S25" s="91" t="str">
        <f aca="false">IF(O25="","",SUM(O25:R25))</f>
        <v/>
      </c>
      <c r="T25" s="92" t="str">
        <f aca="false">IF(S25="","",RANK(S25,S$4:S$203,0))</f>
        <v/>
      </c>
      <c r="U25" s="92" t="str">
        <f aca="false">IF(B25="","",B25)</f>
        <v/>
      </c>
      <c r="V25" s="65"/>
      <c r="W25" s="0" t="str">
        <f aca="false">IF(A25&lt;=COUNT(C$4:C$203),A25,"")</f>
        <v/>
      </c>
      <c r="X25" s="0" t="str">
        <f aca="false">IF(W25="","",VLOOKUP($W25,$C$4:$U$203,19,FALSE()))</f>
        <v/>
      </c>
      <c r="Y25" s="88" t="str">
        <f aca="false">IF(X25="","",VLOOKUP($W25,$C$4:$U$203,2,FALSE()))</f>
        <v/>
      </c>
      <c r="Z25" s="88" t="str">
        <f aca="false">IF(Y25="","",VLOOKUP($W25,$C$4:$U$203,3,FALSE()))</f>
        <v/>
      </c>
      <c r="AA25" s="88" t="str">
        <f aca="false">IF(Z25="","",VLOOKUP($W25,$C$4:$U$203,4,FALSE()))</f>
        <v/>
      </c>
      <c r="AB25" s="88" t="str">
        <f aca="false">IF(AA25="","",VLOOKUP($W25,$C$4:$U$203,5,FALSE()))</f>
        <v/>
      </c>
      <c r="AC25" s="88" t="str">
        <f aca="false">IF(AB25="","",VLOOKUP($W25,$C$4:$U$203,6,FALSE()))</f>
        <v/>
      </c>
      <c r="AD25" s="89" t="str">
        <f aca="false">IF(AC25="","",VLOOKUP($W25,$C$4:$U$203,7,FALSE()))</f>
        <v/>
      </c>
      <c r="AE25" s="88" t="str">
        <f aca="false">IF(AD25="","",VLOOKUP($W25,$C$4:$U$203,8,FALSE()))</f>
        <v/>
      </c>
      <c r="AF25" s="88" t="str">
        <f aca="false">IF(AE25="","",VLOOKUP($W25,$C$4:$U$203,9,FALSE()))</f>
        <v/>
      </c>
      <c r="AG25" s="88" t="str">
        <f aca="false">IF(AF25="","",VLOOKUP($W25,$C$4:$U$203,10,FALSE()))</f>
        <v/>
      </c>
      <c r="AH25" s="88" t="str">
        <f aca="false">IF(AG25="","",VLOOKUP($W25,$C$4:$U$203,11,FALSE()))</f>
        <v/>
      </c>
      <c r="AI25" s="89" t="str">
        <f aca="false">IF(AH25="","",VLOOKUP($W25,$C$4:$U$203,12,FALSE()))</f>
        <v/>
      </c>
      <c r="AJ25" s="89" t="str">
        <f aca="false">IF(AI25="","",VLOOKUP($W25,$C$4:$U$203,13,FALSE()))</f>
        <v/>
      </c>
      <c r="AK25" s="90" t="str">
        <f aca="false">IF(AJ25="","",VLOOKUP($W25,$C$4:$U$203,14,FALSE()))</f>
        <v/>
      </c>
      <c r="AL25" s="90" t="str">
        <f aca="false">IF(AK25="","",VLOOKUP($W25,$C$4:$U$203,15,FALSE()))</f>
        <v/>
      </c>
      <c r="AM25" s="90" t="str">
        <f aca="false">IF(AL25="","",VLOOKUP($W25,$C$4:$U$203,16,FALSE()))</f>
        <v/>
      </c>
      <c r="AN25" s="91" t="str">
        <f aca="false">IF(AM25="","",VLOOKUP($W25,$C$4:$U$203,17,FALSE()))</f>
        <v/>
      </c>
      <c r="AO25" s="0" t="str">
        <f aca="false">IF(AN25="","",VLOOKUP($W25,$C$4:$U$203,18,FALSE()))</f>
        <v/>
      </c>
      <c r="AP25" s="92" t="str">
        <f aca="false">IF(X25="","",X25)</f>
        <v/>
      </c>
      <c r="AQ25" s="65"/>
    </row>
    <row r="26" customFormat="false" ht="15" hidden="false" customHeight="false" outlineLevel="0" collapsed="false">
      <c r="A26" s="0" t="n">
        <v>23</v>
      </c>
      <c r="B26" s="0" t="str">
        <f aca="false">IF(PLAYER!B26="","",PLAYER!B26)</f>
        <v/>
      </c>
      <c r="C26" s="0" t="str">
        <f aca="false">IF(T26="","",T26)</f>
        <v/>
      </c>
      <c r="D26" s="88" t="str">
        <f aca="false">IF('ADJ-CLICK'!H26="","",AVERAGE('ADJ-CLICK'!H26,'ADJ-CLICK'!J26,'ADJ-CLICK'!L26,'ADJ-CLICK'!N26,'ADJ-CLICK'!P26,'ADJ-CLICK'!R26))</f>
        <v/>
      </c>
      <c r="E26" s="88" t="str">
        <f aca="false">IF('ADJ-GIVEN'!C26="","",'ADJ-GIVEN'!C26/2)</f>
        <v/>
      </c>
      <c r="F26" s="88" t="str">
        <f aca="false">IF('ADJ-GIVEN'!D26="","",'ADJ-GIVEN'!D26/2)</f>
        <v/>
      </c>
      <c r="G26" s="88" t="str">
        <f aca="false">IF('ADJ-GIVEN'!E26="","",'ADJ-GIVEN'!E26/2)</f>
        <v/>
      </c>
      <c r="H26" s="88" t="str">
        <f aca="false">IF('ADJ-GIVEN'!F26="","",'ADJ-GIVEN'!F26/2)</f>
        <v/>
      </c>
      <c r="I26" s="89" t="str">
        <f aca="false">IF(E26="","",SUM(E26:H26))</f>
        <v/>
      </c>
      <c r="J26" s="88" t="str">
        <f aca="false">IF('ADJ-GIVEN'!G26="","",'ADJ-GIVEN'!G26/2)</f>
        <v/>
      </c>
      <c r="K26" s="88" t="str">
        <f aca="false">IF('ADJ-GIVEN'!H26="","",'ADJ-GIVEN'!H26/2)</f>
        <v/>
      </c>
      <c r="L26" s="88" t="str">
        <f aca="false">IF('ADJ-GIVEN'!I26="","",'ADJ-GIVEN'!I26/2)</f>
        <v/>
      </c>
      <c r="M26" s="88" t="str">
        <f aca="false">IF('ADJ-GIVEN'!J26="","",'ADJ-GIVEN'!J26/2)</f>
        <v/>
      </c>
      <c r="N26" s="89" t="str">
        <f aca="false">IF(J26="","",SUM(J26:M26))</f>
        <v/>
      </c>
      <c r="O26" s="89" t="str">
        <f aca="false">IF(D26="","",SUM(D26,I26,N26))</f>
        <v/>
      </c>
      <c r="P26" s="90" t="str">
        <f aca="false">IF('ADJ-CLICK'!C26="","",'ADJ-CLICK'!C26*-1)</f>
        <v/>
      </c>
      <c r="Q26" s="90" t="str">
        <f aca="false">IF('ADJ-CLICK'!D26="","",'ADJ-CLICK'!D26*-1)</f>
        <v/>
      </c>
      <c r="R26" s="90" t="str">
        <f aca="false">IF('ADJ-CLICK'!E26="","",'ADJ-CLICK'!E26*-1)</f>
        <v/>
      </c>
      <c r="S26" s="91" t="str">
        <f aca="false">IF(O26="","",SUM(O26:R26))</f>
        <v/>
      </c>
      <c r="T26" s="92" t="str">
        <f aca="false">IF(S26="","",RANK(S26,S$4:S$203,0))</f>
        <v/>
      </c>
      <c r="U26" s="92" t="str">
        <f aca="false">IF(B26="","",B26)</f>
        <v/>
      </c>
      <c r="V26" s="65"/>
      <c r="W26" s="0" t="str">
        <f aca="false">IF(A26&lt;=COUNT(C$4:C$203),A26,"")</f>
        <v/>
      </c>
      <c r="X26" s="0" t="str">
        <f aca="false">IF(W26="","",VLOOKUP($W26,$C$4:$U$203,19,FALSE()))</f>
        <v/>
      </c>
      <c r="Y26" s="88" t="str">
        <f aca="false">IF(X26="","",VLOOKUP($W26,$C$4:$U$203,2,FALSE()))</f>
        <v/>
      </c>
      <c r="Z26" s="88" t="str">
        <f aca="false">IF(Y26="","",VLOOKUP($W26,$C$4:$U$203,3,FALSE()))</f>
        <v/>
      </c>
      <c r="AA26" s="88" t="str">
        <f aca="false">IF(Z26="","",VLOOKUP($W26,$C$4:$U$203,4,FALSE()))</f>
        <v/>
      </c>
      <c r="AB26" s="88" t="str">
        <f aca="false">IF(AA26="","",VLOOKUP($W26,$C$4:$U$203,5,FALSE()))</f>
        <v/>
      </c>
      <c r="AC26" s="88" t="str">
        <f aca="false">IF(AB26="","",VLOOKUP($W26,$C$4:$U$203,6,FALSE()))</f>
        <v/>
      </c>
      <c r="AD26" s="89" t="str">
        <f aca="false">IF(AC26="","",VLOOKUP($W26,$C$4:$U$203,7,FALSE()))</f>
        <v/>
      </c>
      <c r="AE26" s="88" t="str">
        <f aca="false">IF(AD26="","",VLOOKUP($W26,$C$4:$U$203,8,FALSE()))</f>
        <v/>
      </c>
      <c r="AF26" s="88" t="str">
        <f aca="false">IF(AE26="","",VLOOKUP($W26,$C$4:$U$203,9,FALSE()))</f>
        <v/>
      </c>
      <c r="AG26" s="88" t="str">
        <f aca="false">IF(AF26="","",VLOOKUP($W26,$C$4:$U$203,10,FALSE()))</f>
        <v/>
      </c>
      <c r="AH26" s="88" t="str">
        <f aca="false">IF(AG26="","",VLOOKUP($W26,$C$4:$U$203,11,FALSE()))</f>
        <v/>
      </c>
      <c r="AI26" s="89" t="str">
        <f aca="false">IF(AH26="","",VLOOKUP($W26,$C$4:$U$203,12,FALSE()))</f>
        <v/>
      </c>
      <c r="AJ26" s="89" t="str">
        <f aca="false">IF(AI26="","",VLOOKUP($W26,$C$4:$U$203,13,FALSE()))</f>
        <v/>
      </c>
      <c r="AK26" s="90" t="str">
        <f aca="false">IF(AJ26="","",VLOOKUP($W26,$C$4:$U$203,14,FALSE()))</f>
        <v/>
      </c>
      <c r="AL26" s="90" t="str">
        <f aca="false">IF(AK26="","",VLOOKUP($W26,$C$4:$U$203,15,FALSE()))</f>
        <v/>
      </c>
      <c r="AM26" s="90" t="str">
        <f aca="false">IF(AL26="","",VLOOKUP($W26,$C$4:$U$203,16,FALSE()))</f>
        <v/>
      </c>
      <c r="AN26" s="91" t="str">
        <f aca="false">IF(AM26="","",VLOOKUP($W26,$C$4:$U$203,17,FALSE()))</f>
        <v/>
      </c>
      <c r="AO26" s="0" t="str">
        <f aca="false">IF(AN26="","",VLOOKUP($W26,$C$4:$U$203,18,FALSE()))</f>
        <v/>
      </c>
      <c r="AP26" s="92" t="str">
        <f aca="false">IF(X26="","",X26)</f>
        <v/>
      </c>
      <c r="AQ26" s="65"/>
    </row>
    <row r="27" customFormat="false" ht="15" hidden="false" customHeight="false" outlineLevel="0" collapsed="false">
      <c r="A27" s="0" t="n">
        <v>24</v>
      </c>
      <c r="B27" s="0" t="str">
        <f aca="false">IF(PLAYER!B27="","",PLAYER!B27)</f>
        <v/>
      </c>
      <c r="C27" s="0" t="str">
        <f aca="false">IF(T27="","",T27)</f>
        <v/>
      </c>
      <c r="D27" s="88" t="str">
        <f aca="false">IF('ADJ-CLICK'!H27="","",AVERAGE('ADJ-CLICK'!H27,'ADJ-CLICK'!J27,'ADJ-CLICK'!L27,'ADJ-CLICK'!N27,'ADJ-CLICK'!P27,'ADJ-CLICK'!R27))</f>
        <v/>
      </c>
      <c r="E27" s="88" t="str">
        <f aca="false">IF('ADJ-GIVEN'!C27="","",'ADJ-GIVEN'!C27/2)</f>
        <v/>
      </c>
      <c r="F27" s="88" t="str">
        <f aca="false">IF('ADJ-GIVEN'!D27="","",'ADJ-GIVEN'!D27/2)</f>
        <v/>
      </c>
      <c r="G27" s="88" t="str">
        <f aca="false">IF('ADJ-GIVEN'!E27="","",'ADJ-GIVEN'!E27/2)</f>
        <v/>
      </c>
      <c r="H27" s="88" t="str">
        <f aca="false">IF('ADJ-GIVEN'!F27="","",'ADJ-GIVEN'!F27/2)</f>
        <v/>
      </c>
      <c r="I27" s="89" t="str">
        <f aca="false">IF(E27="","",SUM(E27:H27))</f>
        <v/>
      </c>
      <c r="J27" s="88" t="str">
        <f aca="false">IF('ADJ-GIVEN'!G27="","",'ADJ-GIVEN'!G27/2)</f>
        <v/>
      </c>
      <c r="K27" s="88" t="str">
        <f aca="false">IF('ADJ-GIVEN'!H27="","",'ADJ-GIVEN'!H27/2)</f>
        <v/>
      </c>
      <c r="L27" s="88" t="str">
        <f aca="false">IF('ADJ-GIVEN'!I27="","",'ADJ-GIVEN'!I27/2)</f>
        <v/>
      </c>
      <c r="M27" s="88" t="str">
        <f aca="false">IF('ADJ-GIVEN'!J27="","",'ADJ-GIVEN'!J27/2)</f>
        <v/>
      </c>
      <c r="N27" s="89" t="str">
        <f aca="false">IF(J27="","",SUM(J27:M27))</f>
        <v/>
      </c>
      <c r="O27" s="89" t="str">
        <f aca="false">IF(D27="","",SUM(D27,I27,N27))</f>
        <v/>
      </c>
      <c r="P27" s="90" t="str">
        <f aca="false">IF('ADJ-CLICK'!C27="","",'ADJ-CLICK'!C27*-1)</f>
        <v/>
      </c>
      <c r="Q27" s="90" t="str">
        <f aca="false">IF('ADJ-CLICK'!D27="","",'ADJ-CLICK'!D27*-1)</f>
        <v/>
      </c>
      <c r="R27" s="90" t="str">
        <f aca="false">IF('ADJ-CLICK'!E27="","",'ADJ-CLICK'!E27*-1)</f>
        <v/>
      </c>
      <c r="S27" s="91" t="str">
        <f aca="false">IF(O27="","",SUM(O27:R27))</f>
        <v/>
      </c>
      <c r="T27" s="92" t="str">
        <f aca="false">IF(S27="","",RANK(S27,S$4:S$203,0))</f>
        <v/>
      </c>
      <c r="U27" s="92" t="str">
        <f aca="false">IF(B27="","",B27)</f>
        <v/>
      </c>
      <c r="V27" s="65"/>
      <c r="W27" s="0" t="str">
        <f aca="false">IF(A27&lt;=COUNT(C$4:C$203),A27,"")</f>
        <v/>
      </c>
      <c r="X27" s="0" t="str">
        <f aca="false">IF(W27="","",VLOOKUP($W27,$C$4:$U$203,19,FALSE()))</f>
        <v/>
      </c>
      <c r="Y27" s="88" t="str">
        <f aca="false">IF(X27="","",VLOOKUP($W27,$C$4:$U$203,2,FALSE()))</f>
        <v/>
      </c>
      <c r="Z27" s="88" t="str">
        <f aca="false">IF(Y27="","",VLOOKUP($W27,$C$4:$U$203,3,FALSE()))</f>
        <v/>
      </c>
      <c r="AA27" s="88" t="str">
        <f aca="false">IF(Z27="","",VLOOKUP($W27,$C$4:$U$203,4,FALSE()))</f>
        <v/>
      </c>
      <c r="AB27" s="88" t="str">
        <f aca="false">IF(AA27="","",VLOOKUP($W27,$C$4:$U$203,5,FALSE()))</f>
        <v/>
      </c>
      <c r="AC27" s="88" t="str">
        <f aca="false">IF(AB27="","",VLOOKUP($W27,$C$4:$U$203,6,FALSE()))</f>
        <v/>
      </c>
      <c r="AD27" s="89" t="str">
        <f aca="false">IF(AC27="","",VLOOKUP($W27,$C$4:$U$203,7,FALSE()))</f>
        <v/>
      </c>
      <c r="AE27" s="88" t="str">
        <f aca="false">IF(AD27="","",VLOOKUP($W27,$C$4:$U$203,8,FALSE()))</f>
        <v/>
      </c>
      <c r="AF27" s="88" t="str">
        <f aca="false">IF(AE27="","",VLOOKUP($W27,$C$4:$U$203,9,FALSE()))</f>
        <v/>
      </c>
      <c r="AG27" s="88" t="str">
        <f aca="false">IF(AF27="","",VLOOKUP($W27,$C$4:$U$203,10,FALSE()))</f>
        <v/>
      </c>
      <c r="AH27" s="88" t="str">
        <f aca="false">IF(AG27="","",VLOOKUP($W27,$C$4:$U$203,11,FALSE()))</f>
        <v/>
      </c>
      <c r="AI27" s="89" t="str">
        <f aca="false">IF(AH27="","",VLOOKUP($W27,$C$4:$U$203,12,FALSE()))</f>
        <v/>
      </c>
      <c r="AJ27" s="89" t="str">
        <f aca="false">IF(AI27="","",VLOOKUP($W27,$C$4:$U$203,13,FALSE()))</f>
        <v/>
      </c>
      <c r="AK27" s="90" t="str">
        <f aca="false">IF(AJ27="","",VLOOKUP($W27,$C$4:$U$203,14,FALSE()))</f>
        <v/>
      </c>
      <c r="AL27" s="90" t="str">
        <f aca="false">IF(AK27="","",VLOOKUP($W27,$C$4:$U$203,15,FALSE()))</f>
        <v/>
      </c>
      <c r="AM27" s="90" t="str">
        <f aca="false">IF(AL27="","",VLOOKUP($W27,$C$4:$U$203,16,FALSE()))</f>
        <v/>
      </c>
      <c r="AN27" s="91" t="str">
        <f aca="false">IF(AM27="","",VLOOKUP($W27,$C$4:$U$203,17,FALSE()))</f>
        <v/>
      </c>
      <c r="AO27" s="0" t="str">
        <f aca="false">IF(AN27="","",VLOOKUP($W27,$C$4:$U$203,18,FALSE()))</f>
        <v/>
      </c>
      <c r="AP27" s="92" t="str">
        <f aca="false">IF(X27="","",X27)</f>
        <v/>
      </c>
      <c r="AQ27" s="65"/>
    </row>
    <row r="28" customFormat="false" ht="15" hidden="false" customHeight="false" outlineLevel="0" collapsed="false">
      <c r="A28" s="0" t="n">
        <v>25</v>
      </c>
      <c r="B28" s="0" t="str">
        <f aca="false">IF(PLAYER!B28="","",PLAYER!B28)</f>
        <v/>
      </c>
      <c r="C28" s="0" t="str">
        <f aca="false">IF(T28="","",T28)</f>
        <v/>
      </c>
      <c r="D28" s="88" t="str">
        <f aca="false">IF('ADJ-CLICK'!H28="","",AVERAGE('ADJ-CLICK'!H28,'ADJ-CLICK'!J28,'ADJ-CLICK'!L28,'ADJ-CLICK'!N28,'ADJ-CLICK'!P28,'ADJ-CLICK'!R28))</f>
        <v/>
      </c>
      <c r="E28" s="88" t="str">
        <f aca="false">IF('ADJ-GIVEN'!C28="","",'ADJ-GIVEN'!C28/2)</f>
        <v/>
      </c>
      <c r="F28" s="88" t="str">
        <f aca="false">IF('ADJ-GIVEN'!D28="","",'ADJ-GIVEN'!D28/2)</f>
        <v/>
      </c>
      <c r="G28" s="88" t="str">
        <f aca="false">IF('ADJ-GIVEN'!E28="","",'ADJ-GIVEN'!E28/2)</f>
        <v/>
      </c>
      <c r="H28" s="88" t="str">
        <f aca="false">IF('ADJ-GIVEN'!F28="","",'ADJ-GIVEN'!F28/2)</f>
        <v/>
      </c>
      <c r="I28" s="89" t="str">
        <f aca="false">IF(E28="","",SUM(E28:H28))</f>
        <v/>
      </c>
      <c r="J28" s="88" t="str">
        <f aca="false">IF('ADJ-GIVEN'!G28="","",'ADJ-GIVEN'!G28/2)</f>
        <v/>
      </c>
      <c r="K28" s="88" t="str">
        <f aca="false">IF('ADJ-GIVEN'!H28="","",'ADJ-GIVEN'!H28/2)</f>
        <v/>
      </c>
      <c r="L28" s="88" t="str">
        <f aca="false">IF('ADJ-GIVEN'!I28="","",'ADJ-GIVEN'!I28/2)</f>
        <v/>
      </c>
      <c r="M28" s="88" t="str">
        <f aca="false">IF('ADJ-GIVEN'!J28="","",'ADJ-GIVEN'!J28/2)</f>
        <v/>
      </c>
      <c r="N28" s="89" t="str">
        <f aca="false">IF(J28="","",SUM(J28:M28))</f>
        <v/>
      </c>
      <c r="O28" s="89" t="str">
        <f aca="false">IF(D28="","",SUM(D28,I28,N28))</f>
        <v/>
      </c>
      <c r="P28" s="90" t="str">
        <f aca="false">IF('ADJ-CLICK'!C28="","",'ADJ-CLICK'!C28*-1)</f>
        <v/>
      </c>
      <c r="Q28" s="90" t="str">
        <f aca="false">IF('ADJ-CLICK'!D28="","",'ADJ-CLICK'!D28*-1)</f>
        <v/>
      </c>
      <c r="R28" s="90" t="str">
        <f aca="false">IF('ADJ-CLICK'!E28="","",'ADJ-CLICK'!E28*-1)</f>
        <v/>
      </c>
      <c r="S28" s="91" t="str">
        <f aca="false">IF(O28="","",SUM(O28:R28))</f>
        <v/>
      </c>
      <c r="T28" s="92" t="str">
        <f aca="false">IF(S28="","",RANK(S28,S$4:S$203,0))</f>
        <v/>
      </c>
      <c r="U28" s="92" t="str">
        <f aca="false">IF(B28="","",B28)</f>
        <v/>
      </c>
      <c r="V28" s="65"/>
      <c r="W28" s="0" t="str">
        <f aca="false">IF(A28&lt;=COUNT(C$4:C$203),A28,"")</f>
        <v/>
      </c>
      <c r="X28" s="0" t="str">
        <f aca="false">IF(W28="","",VLOOKUP($W28,$C$4:$U$203,19,FALSE()))</f>
        <v/>
      </c>
      <c r="Y28" s="88" t="str">
        <f aca="false">IF(X28="","",VLOOKUP($W28,$C$4:$U$203,2,FALSE()))</f>
        <v/>
      </c>
      <c r="Z28" s="88" t="str">
        <f aca="false">IF(Y28="","",VLOOKUP($W28,$C$4:$U$203,3,FALSE()))</f>
        <v/>
      </c>
      <c r="AA28" s="88" t="str">
        <f aca="false">IF(Z28="","",VLOOKUP($W28,$C$4:$U$203,4,FALSE()))</f>
        <v/>
      </c>
      <c r="AB28" s="88" t="str">
        <f aca="false">IF(AA28="","",VLOOKUP($W28,$C$4:$U$203,5,FALSE()))</f>
        <v/>
      </c>
      <c r="AC28" s="88" t="str">
        <f aca="false">IF(AB28="","",VLOOKUP($W28,$C$4:$U$203,6,FALSE()))</f>
        <v/>
      </c>
      <c r="AD28" s="89" t="str">
        <f aca="false">IF(AC28="","",VLOOKUP($W28,$C$4:$U$203,7,FALSE()))</f>
        <v/>
      </c>
      <c r="AE28" s="88" t="str">
        <f aca="false">IF(AD28="","",VLOOKUP($W28,$C$4:$U$203,8,FALSE()))</f>
        <v/>
      </c>
      <c r="AF28" s="88" t="str">
        <f aca="false">IF(AE28="","",VLOOKUP($W28,$C$4:$U$203,9,FALSE()))</f>
        <v/>
      </c>
      <c r="AG28" s="88" t="str">
        <f aca="false">IF(AF28="","",VLOOKUP($W28,$C$4:$U$203,10,FALSE()))</f>
        <v/>
      </c>
      <c r="AH28" s="88" t="str">
        <f aca="false">IF(AG28="","",VLOOKUP($W28,$C$4:$U$203,11,FALSE()))</f>
        <v/>
      </c>
      <c r="AI28" s="89" t="str">
        <f aca="false">IF(AH28="","",VLOOKUP($W28,$C$4:$U$203,12,FALSE()))</f>
        <v/>
      </c>
      <c r="AJ28" s="89" t="str">
        <f aca="false">IF(AI28="","",VLOOKUP($W28,$C$4:$U$203,13,FALSE()))</f>
        <v/>
      </c>
      <c r="AK28" s="90" t="str">
        <f aca="false">IF(AJ28="","",VLOOKUP($W28,$C$4:$U$203,14,FALSE()))</f>
        <v/>
      </c>
      <c r="AL28" s="90" t="str">
        <f aca="false">IF(AK28="","",VLOOKUP($W28,$C$4:$U$203,15,FALSE()))</f>
        <v/>
      </c>
      <c r="AM28" s="90" t="str">
        <f aca="false">IF(AL28="","",VLOOKUP($W28,$C$4:$U$203,16,FALSE()))</f>
        <v/>
      </c>
      <c r="AN28" s="91" t="str">
        <f aca="false">IF(AM28="","",VLOOKUP($W28,$C$4:$U$203,17,FALSE()))</f>
        <v/>
      </c>
      <c r="AO28" s="0" t="str">
        <f aca="false">IF(AN28="","",VLOOKUP($W28,$C$4:$U$203,18,FALSE()))</f>
        <v/>
      </c>
      <c r="AP28" s="92" t="str">
        <f aca="false">IF(X28="","",X28)</f>
        <v/>
      </c>
      <c r="AQ28" s="65"/>
    </row>
    <row r="29" customFormat="false" ht="15" hidden="false" customHeight="false" outlineLevel="0" collapsed="false">
      <c r="A29" s="0" t="n">
        <v>26</v>
      </c>
      <c r="B29" s="0" t="str">
        <f aca="false">IF(PLAYER!B29="","",PLAYER!B29)</f>
        <v/>
      </c>
      <c r="C29" s="0" t="str">
        <f aca="false">IF(T29="","",T29)</f>
        <v/>
      </c>
      <c r="D29" s="88" t="str">
        <f aca="false">IF('ADJ-CLICK'!H29="","",AVERAGE('ADJ-CLICK'!H29,'ADJ-CLICK'!J29,'ADJ-CLICK'!L29,'ADJ-CLICK'!N29,'ADJ-CLICK'!P29,'ADJ-CLICK'!R29))</f>
        <v/>
      </c>
      <c r="E29" s="88" t="str">
        <f aca="false">IF('ADJ-GIVEN'!C29="","",'ADJ-GIVEN'!C29/2)</f>
        <v/>
      </c>
      <c r="F29" s="88" t="str">
        <f aca="false">IF('ADJ-GIVEN'!D29="","",'ADJ-GIVEN'!D29/2)</f>
        <v/>
      </c>
      <c r="G29" s="88" t="str">
        <f aca="false">IF('ADJ-GIVEN'!E29="","",'ADJ-GIVEN'!E29/2)</f>
        <v/>
      </c>
      <c r="H29" s="88" t="str">
        <f aca="false">IF('ADJ-GIVEN'!F29="","",'ADJ-GIVEN'!F29/2)</f>
        <v/>
      </c>
      <c r="I29" s="89" t="str">
        <f aca="false">IF(E29="","",SUM(E29:H29))</f>
        <v/>
      </c>
      <c r="J29" s="88" t="str">
        <f aca="false">IF('ADJ-GIVEN'!G29="","",'ADJ-GIVEN'!G29/2)</f>
        <v/>
      </c>
      <c r="K29" s="88" t="str">
        <f aca="false">IF('ADJ-GIVEN'!H29="","",'ADJ-GIVEN'!H29/2)</f>
        <v/>
      </c>
      <c r="L29" s="88" t="str">
        <f aca="false">IF('ADJ-GIVEN'!I29="","",'ADJ-GIVEN'!I29/2)</f>
        <v/>
      </c>
      <c r="M29" s="88" t="str">
        <f aca="false">IF('ADJ-GIVEN'!J29="","",'ADJ-GIVEN'!J29/2)</f>
        <v/>
      </c>
      <c r="N29" s="89" t="str">
        <f aca="false">IF(J29="","",SUM(J29:M29))</f>
        <v/>
      </c>
      <c r="O29" s="89" t="str">
        <f aca="false">IF(D29="","",SUM(D29,I29,N29))</f>
        <v/>
      </c>
      <c r="P29" s="90" t="str">
        <f aca="false">IF('ADJ-CLICK'!C29="","",'ADJ-CLICK'!C29*-1)</f>
        <v/>
      </c>
      <c r="Q29" s="90" t="str">
        <f aca="false">IF('ADJ-CLICK'!D29="","",'ADJ-CLICK'!D29*-1)</f>
        <v/>
      </c>
      <c r="R29" s="90" t="str">
        <f aca="false">IF('ADJ-CLICK'!E29="","",'ADJ-CLICK'!E29*-1)</f>
        <v/>
      </c>
      <c r="S29" s="91" t="str">
        <f aca="false">IF(O29="","",SUM(O29:R29))</f>
        <v/>
      </c>
      <c r="T29" s="92" t="str">
        <f aca="false">IF(S29="","",RANK(S29,S$4:S$203,0))</f>
        <v/>
      </c>
      <c r="U29" s="92" t="str">
        <f aca="false">IF(B29="","",B29)</f>
        <v/>
      </c>
      <c r="V29" s="65"/>
      <c r="W29" s="0" t="str">
        <f aca="false">IF(A29&lt;=COUNT(C$4:C$203),A29,"")</f>
        <v/>
      </c>
      <c r="X29" s="0" t="str">
        <f aca="false">IF(W29="","",VLOOKUP($W29,$C$4:$U$203,19,FALSE()))</f>
        <v/>
      </c>
      <c r="Y29" s="88" t="str">
        <f aca="false">IF(X29="","",VLOOKUP($W29,$C$4:$U$203,2,FALSE()))</f>
        <v/>
      </c>
      <c r="Z29" s="88" t="str">
        <f aca="false">IF(Y29="","",VLOOKUP($W29,$C$4:$U$203,3,FALSE()))</f>
        <v/>
      </c>
      <c r="AA29" s="88" t="str">
        <f aca="false">IF(Z29="","",VLOOKUP($W29,$C$4:$U$203,4,FALSE()))</f>
        <v/>
      </c>
      <c r="AB29" s="88" t="str">
        <f aca="false">IF(AA29="","",VLOOKUP($W29,$C$4:$U$203,5,FALSE()))</f>
        <v/>
      </c>
      <c r="AC29" s="88" t="str">
        <f aca="false">IF(AB29="","",VLOOKUP($W29,$C$4:$U$203,6,FALSE()))</f>
        <v/>
      </c>
      <c r="AD29" s="89" t="str">
        <f aca="false">IF(AC29="","",VLOOKUP($W29,$C$4:$U$203,7,FALSE()))</f>
        <v/>
      </c>
      <c r="AE29" s="88" t="str">
        <f aca="false">IF(AD29="","",VLOOKUP($W29,$C$4:$U$203,8,FALSE()))</f>
        <v/>
      </c>
      <c r="AF29" s="88" t="str">
        <f aca="false">IF(AE29="","",VLOOKUP($W29,$C$4:$U$203,9,FALSE()))</f>
        <v/>
      </c>
      <c r="AG29" s="88" t="str">
        <f aca="false">IF(AF29="","",VLOOKUP($W29,$C$4:$U$203,10,FALSE()))</f>
        <v/>
      </c>
      <c r="AH29" s="88" t="str">
        <f aca="false">IF(AG29="","",VLOOKUP($W29,$C$4:$U$203,11,FALSE()))</f>
        <v/>
      </c>
      <c r="AI29" s="89" t="str">
        <f aca="false">IF(AH29="","",VLOOKUP($W29,$C$4:$U$203,12,FALSE()))</f>
        <v/>
      </c>
      <c r="AJ29" s="89" t="str">
        <f aca="false">IF(AI29="","",VLOOKUP($W29,$C$4:$U$203,13,FALSE()))</f>
        <v/>
      </c>
      <c r="AK29" s="90" t="str">
        <f aca="false">IF(AJ29="","",VLOOKUP($W29,$C$4:$U$203,14,FALSE()))</f>
        <v/>
      </c>
      <c r="AL29" s="90" t="str">
        <f aca="false">IF(AK29="","",VLOOKUP($W29,$C$4:$U$203,15,FALSE()))</f>
        <v/>
      </c>
      <c r="AM29" s="90" t="str">
        <f aca="false">IF(AL29="","",VLOOKUP($W29,$C$4:$U$203,16,FALSE()))</f>
        <v/>
      </c>
      <c r="AN29" s="91" t="str">
        <f aca="false">IF(AM29="","",VLOOKUP($W29,$C$4:$U$203,17,FALSE()))</f>
        <v/>
      </c>
      <c r="AO29" s="0" t="str">
        <f aca="false">IF(AN29="","",VLOOKUP($W29,$C$4:$U$203,18,FALSE()))</f>
        <v/>
      </c>
      <c r="AP29" s="92" t="str">
        <f aca="false">IF(X29="","",X29)</f>
        <v/>
      </c>
      <c r="AQ29" s="65"/>
    </row>
    <row r="30" customFormat="false" ht="15" hidden="false" customHeight="false" outlineLevel="0" collapsed="false">
      <c r="A30" s="0" t="n">
        <v>27</v>
      </c>
      <c r="B30" s="0" t="str">
        <f aca="false">IF(PLAYER!B30="","",PLAYER!B30)</f>
        <v/>
      </c>
      <c r="C30" s="0" t="str">
        <f aca="false">IF(T30="","",T30)</f>
        <v/>
      </c>
      <c r="D30" s="88" t="str">
        <f aca="false">IF('ADJ-CLICK'!H30="","",AVERAGE('ADJ-CLICK'!H30,'ADJ-CLICK'!J30,'ADJ-CLICK'!L30,'ADJ-CLICK'!N30,'ADJ-CLICK'!P30,'ADJ-CLICK'!R30))</f>
        <v/>
      </c>
      <c r="E30" s="88" t="str">
        <f aca="false">IF('ADJ-GIVEN'!C30="","",'ADJ-GIVEN'!C30/2)</f>
        <v/>
      </c>
      <c r="F30" s="88" t="str">
        <f aca="false">IF('ADJ-GIVEN'!D30="","",'ADJ-GIVEN'!D30/2)</f>
        <v/>
      </c>
      <c r="G30" s="88" t="str">
        <f aca="false">IF('ADJ-GIVEN'!E30="","",'ADJ-GIVEN'!E30/2)</f>
        <v/>
      </c>
      <c r="H30" s="88" t="str">
        <f aca="false">IF('ADJ-GIVEN'!F30="","",'ADJ-GIVEN'!F30/2)</f>
        <v/>
      </c>
      <c r="I30" s="89" t="str">
        <f aca="false">IF(E30="","",SUM(E30:H30))</f>
        <v/>
      </c>
      <c r="J30" s="88" t="str">
        <f aca="false">IF('ADJ-GIVEN'!G30="","",'ADJ-GIVEN'!G30/2)</f>
        <v/>
      </c>
      <c r="K30" s="88" t="str">
        <f aca="false">IF('ADJ-GIVEN'!H30="","",'ADJ-GIVEN'!H30/2)</f>
        <v/>
      </c>
      <c r="L30" s="88" t="str">
        <f aca="false">IF('ADJ-GIVEN'!I30="","",'ADJ-GIVEN'!I30/2)</f>
        <v/>
      </c>
      <c r="M30" s="88" t="str">
        <f aca="false">IF('ADJ-GIVEN'!J30="","",'ADJ-GIVEN'!J30/2)</f>
        <v/>
      </c>
      <c r="N30" s="89" t="str">
        <f aca="false">IF(J30="","",SUM(J30:M30))</f>
        <v/>
      </c>
      <c r="O30" s="89" t="str">
        <f aca="false">IF(D30="","",SUM(D30,I30,N30))</f>
        <v/>
      </c>
      <c r="P30" s="90" t="str">
        <f aca="false">IF('ADJ-CLICK'!C30="","",'ADJ-CLICK'!C30*-1)</f>
        <v/>
      </c>
      <c r="Q30" s="90" t="str">
        <f aca="false">IF('ADJ-CLICK'!D30="","",'ADJ-CLICK'!D30*-1)</f>
        <v/>
      </c>
      <c r="R30" s="90" t="str">
        <f aca="false">IF('ADJ-CLICK'!E30="","",'ADJ-CLICK'!E30*-1)</f>
        <v/>
      </c>
      <c r="S30" s="91" t="str">
        <f aca="false">IF(O30="","",SUM(O30:R30))</f>
        <v/>
      </c>
      <c r="T30" s="92" t="str">
        <f aca="false">IF(S30="","",RANK(S30,S$4:S$203,0))</f>
        <v/>
      </c>
      <c r="U30" s="92" t="str">
        <f aca="false">IF(B30="","",B30)</f>
        <v/>
      </c>
      <c r="V30" s="65"/>
      <c r="W30" s="0" t="str">
        <f aca="false">IF(A30&lt;=COUNT(C$4:C$203),A30,"")</f>
        <v/>
      </c>
      <c r="X30" s="0" t="str">
        <f aca="false">IF(W30="","",VLOOKUP($W30,$C$4:$U$203,19,FALSE()))</f>
        <v/>
      </c>
      <c r="Y30" s="88" t="str">
        <f aca="false">IF(X30="","",VLOOKUP($W30,$C$4:$U$203,2,FALSE()))</f>
        <v/>
      </c>
      <c r="Z30" s="88" t="str">
        <f aca="false">IF(Y30="","",VLOOKUP($W30,$C$4:$U$203,3,FALSE()))</f>
        <v/>
      </c>
      <c r="AA30" s="88" t="str">
        <f aca="false">IF(Z30="","",VLOOKUP($W30,$C$4:$U$203,4,FALSE()))</f>
        <v/>
      </c>
      <c r="AB30" s="88" t="str">
        <f aca="false">IF(AA30="","",VLOOKUP($W30,$C$4:$U$203,5,FALSE()))</f>
        <v/>
      </c>
      <c r="AC30" s="88" t="str">
        <f aca="false">IF(AB30="","",VLOOKUP($W30,$C$4:$U$203,6,FALSE()))</f>
        <v/>
      </c>
      <c r="AD30" s="89" t="str">
        <f aca="false">IF(AC30="","",VLOOKUP($W30,$C$4:$U$203,7,FALSE()))</f>
        <v/>
      </c>
      <c r="AE30" s="88" t="str">
        <f aca="false">IF(AD30="","",VLOOKUP($W30,$C$4:$U$203,8,FALSE()))</f>
        <v/>
      </c>
      <c r="AF30" s="88" t="str">
        <f aca="false">IF(AE30="","",VLOOKUP($W30,$C$4:$U$203,9,FALSE()))</f>
        <v/>
      </c>
      <c r="AG30" s="88" t="str">
        <f aca="false">IF(AF30="","",VLOOKUP($W30,$C$4:$U$203,10,FALSE()))</f>
        <v/>
      </c>
      <c r="AH30" s="88" t="str">
        <f aca="false">IF(AG30="","",VLOOKUP($W30,$C$4:$U$203,11,FALSE()))</f>
        <v/>
      </c>
      <c r="AI30" s="89" t="str">
        <f aca="false">IF(AH30="","",VLOOKUP($W30,$C$4:$U$203,12,FALSE()))</f>
        <v/>
      </c>
      <c r="AJ30" s="89" t="str">
        <f aca="false">IF(AI30="","",VLOOKUP($W30,$C$4:$U$203,13,FALSE()))</f>
        <v/>
      </c>
      <c r="AK30" s="90" t="str">
        <f aca="false">IF(AJ30="","",VLOOKUP($W30,$C$4:$U$203,14,FALSE()))</f>
        <v/>
      </c>
      <c r="AL30" s="90" t="str">
        <f aca="false">IF(AK30="","",VLOOKUP($W30,$C$4:$U$203,15,FALSE()))</f>
        <v/>
      </c>
      <c r="AM30" s="90" t="str">
        <f aca="false">IF(AL30="","",VLOOKUP($W30,$C$4:$U$203,16,FALSE()))</f>
        <v/>
      </c>
      <c r="AN30" s="91" t="str">
        <f aca="false">IF(AM30="","",VLOOKUP($W30,$C$4:$U$203,17,FALSE()))</f>
        <v/>
      </c>
      <c r="AO30" s="0" t="str">
        <f aca="false">IF(AN30="","",VLOOKUP($W30,$C$4:$U$203,18,FALSE()))</f>
        <v/>
      </c>
      <c r="AP30" s="92" t="str">
        <f aca="false">IF(X30="","",X30)</f>
        <v/>
      </c>
      <c r="AQ30" s="65"/>
    </row>
    <row r="31" customFormat="false" ht="15" hidden="false" customHeight="false" outlineLevel="0" collapsed="false">
      <c r="A31" s="0" t="n">
        <v>28</v>
      </c>
      <c r="B31" s="0" t="str">
        <f aca="false">IF(PLAYER!B31="","",PLAYER!B31)</f>
        <v/>
      </c>
      <c r="C31" s="0" t="str">
        <f aca="false">IF(T31="","",T31)</f>
        <v/>
      </c>
      <c r="D31" s="88" t="str">
        <f aca="false">IF('ADJ-CLICK'!H31="","",AVERAGE('ADJ-CLICK'!H31,'ADJ-CLICK'!J31,'ADJ-CLICK'!L31,'ADJ-CLICK'!N31,'ADJ-CLICK'!P31,'ADJ-CLICK'!R31))</f>
        <v/>
      </c>
      <c r="E31" s="88" t="str">
        <f aca="false">IF('ADJ-GIVEN'!C31="","",'ADJ-GIVEN'!C31/2)</f>
        <v/>
      </c>
      <c r="F31" s="88" t="str">
        <f aca="false">IF('ADJ-GIVEN'!D31="","",'ADJ-GIVEN'!D31/2)</f>
        <v/>
      </c>
      <c r="G31" s="88" t="str">
        <f aca="false">IF('ADJ-GIVEN'!E31="","",'ADJ-GIVEN'!E31/2)</f>
        <v/>
      </c>
      <c r="H31" s="88" t="str">
        <f aca="false">IF('ADJ-GIVEN'!F31="","",'ADJ-GIVEN'!F31/2)</f>
        <v/>
      </c>
      <c r="I31" s="89" t="str">
        <f aca="false">IF(E31="","",SUM(E31:H31))</f>
        <v/>
      </c>
      <c r="J31" s="88" t="str">
        <f aca="false">IF('ADJ-GIVEN'!G31="","",'ADJ-GIVEN'!G31/2)</f>
        <v/>
      </c>
      <c r="K31" s="88" t="str">
        <f aca="false">IF('ADJ-GIVEN'!H31="","",'ADJ-GIVEN'!H31/2)</f>
        <v/>
      </c>
      <c r="L31" s="88" t="str">
        <f aca="false">IF('ADJ-GIVEN'!I31="","",'ADJ-GIVEN'!I31/2)</f>
        <v/>
      </c>
      <c r="M31" s="88" t="str">
        <f aca="false">IF('ADJ-GIVEN'!J31="","",'ADJ-GIVEN'!J31/2)</f>
        <v/>
      </c>
      <c r="N31" s="89" t="str">
        <f aca="false">IF(J31="","",SUM(J31:M31))</f>
        <v/>
      </c>
      <c r="O31" s="89" t="str">
        <f aca="false">IF(D31="","",SUM(D31,I31,N31))</f>
        <v/>
      </c>
      <c r="P31" s="90" t="str">
        <f aca="false">IF('ADJ-CLICK'!C31="","",'ADJ-CLICK'!C31*-1)</f>
        <v/>
      </c>
      <c r="Q31" s="90" t="str">
        <f aca="false">IF('ADJ-CLICK'!D31="","",'ADJ-CLICK'!D31*-1)</f>
        <v/>
      </c>
      <c r="R31" s="90" t="str">
        <f aca="false">IF('ADJ-CLICK'!E31="","",'ADJ-CLICK'!E31*-1)</f>
        <v/>
      </c>
      <c r="S31" s="91" t="str">
        <f aca="false">IF(O31="","",SUM(O31:R31))</f>
        <v/>
      </c>
      <c r="T31" s="92" t="str">
        <f aca="false">IF(S31="","",RANK(S31,S$4:S$203,0))</f>
        <v/>
      </c>
      <c r="U31" s="92" t="str">
        <f aca="false">IF(B31="","",B31)</f>
        <v/>
      </c>
      <c r="V31" s="65"/>
      <c r="W31" s="0" t="str">
        <f aca="false">IF(A31&lt;=COUNT(C$4:C$203),A31,"")</f>
        <v/>
      </c>
      <c r="X31" s="0" t="str">
        <f aca="false">IF(W31="","",VLOOKUP($W31,$C$4:$U$203,19,FALSE()))</f>
        <v/>
      </c>
      <c r="Y31" s="88" t="str">
        <f aca="false">IF(X31="","",VLOOKUP($W31,$C$4:$U$203,2,FALSE()))</f>
        <v/>
      </c>
      <c r="Z31" s="88" t="str">
        <f aca="false">IF(Y31="","",VLOOKUP($W31,$C$4:$U$203,3,FALSE()))</f>
        <v/>
      </c>
      <c r="AA31" s="88" t="str">
        <f aca="false">IF(Z31="","",VLOOKUP($W31,$C$4:$U$203,4,FALSE()))</f>
        <v/>
      </c>
      <c r="AB31" s="88" t="str">
        <f aca="false">IF(AA31="","",VLOOKUP($W31,$C$4:$U$203,5,FALSE()))</f>
        <v/>
      </c>
      <c r="AC31" s="88" t="str">
        <f aca="false">IF(AB31="","",VLOOKUP($W31,$C$4:$U$203,6,FALSE()))</f>
        <v/>
      </c>
      <c r="AD31" s="89" t="str">
        <f aca="false">IF(AC31="","",VLOOKUP($W31,$C$4:$U$203,7,FALSE()))</f>
        <v/>
      </c>
      <c r="AE31" s="88" t="str">
        <f aca="false">IF(AD31="","",VLOOKUP($W31,$C$4:$U$203,8,FALSE()))</f>
        <v/>
      </c>
      <c r="AF31" s="88" t="str">
        <f aca="false">IF(AE31="","",VLOOKUP($W31,$C$4:$U$203,9,FALSE()))</f>
        <v/>
      </c>
      <c r="AG31" s="88" t="str">
        <f aca="false">IF(AF31="","",VLOOKUP($W31,$C$4:$U$203,10,FALSE()))</f>
        <v/>
      </c>
      <c r="AH31" s="88" t="str">
        <f aca="false">IF(AG31="","",VLOOKUP($W31,$C$4:$U$203,11,FALSE()))</f>
        <v/>
      </c>
      <c r="AI31" s="89" t="str">
        <f aca="false">IF(AH31="","",VLOOKUP($W31,$C$4:$U$203,12,FALSE()))</f>
        <v/>
      </c>
      <c r="AJ31" s="89" t="str">
        <f aca="false">IF(AI31="","",VLOOKUP($W31,$C$4:$U$203,13,FALSE()))</f>
        <v/>
      </c>
      <c r="AK31" s="90" t="str">
        <f aca="false">IF(AJ31="","",VLOOKUP($W31,$C$4:$U$203,14,FALSE()))</f>
        <v/>
      </c>
      <c r="AL31" s="90" t="str">
        <f aca="false">IF(AK31="","",VLOOKUP($W31,$C$4:$U$203,15,FALSE()))</f>
        <v/>
      </c>
      <c r="AM31" s="90" t="str">
        <f aca="false">IF(AL31="","",VLOOKUP($W31,$C$4:$U$203,16,FALSE()))</f>
        <v/>
      </c>
      <c r="AN31" s="91" t="str">
        <f aca="false">IF(AM31="","",VLOOKUP($W31,$C$4:$U$203,17,FALSE()))</f>
        <v/>
      </c>
      <c r="AO31" s="0" t="str">
        <f aca="false">IF(AN31="","",VLOOKUP($W31,$C$4:$U$203,18,FALSE()))</f>
        <v/>
      </c>
      <c r="AP31" s="92" t="str">
        <f aca="false">IF(X31="","",X31)</f>
        <v/>
      </c>
      <c r="AQ31" s="65"/>
    </row>
    <row r="32" customFormat="false" ht="15" hidden="false" customHeight="false" outlineLevel="0" collapsed="false">
      <c r="A32" s="0" t="n">
        <v>29</v>
      </c>
      <c r="B32" s="0" t="str">
        <f aca="false">IF(PLAYER!B32="","",PLAYER!B32)</f>
        <v/>
      </c>
      <c r="C32" s="0" t="str">
        <f aca="false">IF(T32="","",T32)</f>
        <v/>
      </c>
      <c r="D32" s="88" t="str">
        <f aca="false">IF('ADJ-CLICK'!H32="","",AVERAGE('ADJ-CLICK'!H32,'ADJ-CLICK'!J32,'ADJ-CLICK'!L32,'ADJ-CLICK'!N32,'ADJ-CLICK'!P32,'ADJ-CLICK'!R32))</f>
        <v/>
      </c>
      <c r="E32" s="88" t="str">
        <f aca="false">IF('ADJ-GIVEN'!C32="","",'ADJ-GIVEN'!C32/2)</f>
        <v/>
      </c>
      <c r="F32" s="88" t="str">
        <f aca="false">IF('ADJ-GIVEN'!D32="","",'ADJ-GIVEN'!D32/2)</f>
        <v/>
      </c>
      <c r="G32" s="88" t="str">
        <f aca="false">IF('ADJ-GIVEN'!E32="","",'ADJ-GIVEN'!E32/2)</f>
        <v/>
      </c>
      <c r="H32" s="88" t="str">
        <f aca="false">IF('ADJ-GIVEN'!F32="","",'ADJ-GIVEN'!F32/2)</f>
        <v/>
      </c>
      <c r="I32" s="89" t="str">
        <f aca="false">IF(E32="","",SUM(E32:H32))</f>
        <v/>
      </c>
      <c r="J32" s="88" t="str">
        <f aca="false">IF('ADJ-GIVEN'!G32="","",'ADJ-GIVEN'!G32/2)</f>
        <v/>
      </c>
      <c r="K32" s="88" t="str">
        <f aca="false">IF('ADJ-GIVEN'!H32="","",'ADJ-GIVEN'!H32/2)</f>
        <v/>
      </c>
      <c r="L32" s="88" t="str">
        <f aca="false">IF('ADJ-GIVEN'!I32="","",'ADJ-GIVEN'!I32/2)</f>
        <v/>
      </c>
      <c r="M32" s="88" t="str">
        <f aca="false">IF('ADJ-GIVEN'!J32="","",'ADJ-GIVEN'!J32/2)</f>
        <v/>
      </c>
      <c r="N32" s="89" t="str">
        <f aca="false">IF(J32="","",SUM(J32:M32))</f>
        <v/>
      </c>
      <c r="O32" s="89" t="str">
        <f aca="false">IF(D32="","",SUM(D32,I32,N32))</f>
        <v/>
      </c>
      <c r="P32" s="90" t="str">
        <f aca="false">IF('ADJ-CLICK'!C32="","",'ADJ-CLICK'!C32*-1)</f>
        <v/>
      </c>
      <c r="Q32" s="90" t="str">
        <f aca="false">IF('ADJ-CLICK'!D32="","",'ADJ-CLICK'!D32*-1)</f>
        <v/>
      </c>
      <c r="R32" s="90" t="str">
        <f aca="false">IF('ADJ-CLICK'!E32="","",'ADJ-CLICK'!E32*-1)</f>
        <v/>
      </c>
      <c r="S32" s="91" t="str">
        <f aca="false">IF(O32="","",SUM(O32:R32))</f>
        <v/>
      </c>
      <c r="T32" s="92" t="str">
        <f aca="false">IF(S32="","",RANK(S32,S$4:S$203,0))</f>
        <v/>
      </c>
      <c r="U32" s="92" t="str">
        <f aca="false">IF(B32="","",B32)</f>
        <v/>
      </c>
      <c r="V32" s="65"/>
      <c r="W32" s="0" t="str">
        <f aca="false">IF(A32&lt;=COUNT(C$4:C$203),A32,"")</f>
        <v/>
      </c>
      <c r="X32" s="0" t="str">
        <f aca="false">IF(W32="","",VLOOKUP($W32,$C$4:$U$203,19,FALSE()))</f>
        <v/>
      </c>
      <c r="Y32" s="88" t="str">
        <f aca="false">IF(X32="","",VLOOKUP($W32,$C$4:$U$203,2,FALSE()))</f>
        <v/>
      </c>
      <c r="Z32" s="88" t="str">
        <f aca="false">IF(Y32="","",VLOOKUP($W32,$C$4:$U$203,3,FALSE()))</f>
        <v/>
      </c>
      <c r="AA32" s="88" t="str">
        <f aca="false">IF(Z32="","",VLOOKUP($W32,$C$4:$U$203,4,FALSE()))</f>
        <v/>
      </c>
      <c r="AB32" s="88" t="str">
        <f aca="false">IF(AA32="","",VLOOKUP($W32,$C$4:$U$203,5,FALSE()))</f>
        <v/>
      </c>
      <c r="AC32" s="88" t="str">
        <f aca="false">IF(AB32="","",VLOOKUP($W32,$C$4:$U$203,6,FALSE()))</f>
        <v/>
      </c>
      <c r="AD32" s="89" t="str">
        <f aca="false">IF(AC32="","",VLOOKUP($W32,$C$4:$U$203,7,FALSE()))</f>
        <v/>
      </c>
      <c r="AE32" s="88" t="str">
        <f aca="false">IF(AD32="","",VLOOKUP($W32,$C$4:$U$203,8,FALSE()))</f>
        <v/>
      </c>
      <c r="AF32" s="88" t="str">
        <f aca="false">IF(AE32="","",VLOOKUP($W32,$C$4:$U$203,9,FALSE()))</f>
        <v/>
      </c>
      <c r="AG32" s="88" t="str">
        <f aca="false">IF(AF32="","",VLOOKUP($W32,$C$4:$U$203,10,FALSE()))</f>
        <v/>
      </c>
      <c r="AH32" s="88" t="str">
        <f aca="false">IF(AG32="","",VLOOKUP($W32,$C$4:$U$203,11,FALSE()))</f>
        <v/>
      </c>
      <c r="AI32" s="89" t="str">
        <f aca="false">IF(AH32="","",VLOOKUP($W32,$C$4:$U$203,12,FALSE()))</f>
        <v/>
      </c>
      <c r="AJ32" s="89" t="str">
        <f aca="false">IF(AI32="","",VLOOKUP($W32,$C$4:$U$203,13,FALSE()))</f>
        <v/>
      </c>
      <c r="AK32" s="90" t="str">
        <f aca="false">IF(AJ32="","",VLOOKUP($W32,$C$4:$U$203,14,FALSE()))</f>
        <v/>
      </c>
      <c r="AL32" s="90" t="str">
        <f aca="false">IF(AK32="","",VLOOKUP($W32,$C$4:$U$203,15,FALSE()))</f>
        <v/>
      </c>
      <c r="AM32" s="90" t="str">
        <f aca="false">IF(AL32="","",VLOOKUP($W32,$C$4:$U$203,16,FALSE()))</f>
        <v/>
      </c>
      <c r="AN32" s="91" t="str">
        <f aca="false">IF(AM32="","",VLOOKUP($W32,$C$4:$U$203,17,FALSE()))</f>
        <v/>
      </c>
      <c r="AO32" s="0" t="str">
        <f aca="false">IF(AN32="","",VLOOKUP($W32,$C$4:$U$203,18,FALSE()))</f>
        <v/>
      </c>
      <c r="AP32" s="92" t="str">
        <f aca="false">IF(X32="","",X32)</f>
        <v/>
      </c>
      <c r="AQ32" s="65"/>
    </row>
    <row r="33" customFormat="false" ht="15" hidden="false" customHeight="false" outlineLevel="0" collapsed="false">
      <c r="A33" s="0" t="n">
        <v>30</v>
      </c>
      <c r="B33" s="0" t="str">
        <f aca="false">IF(PLAYER!B33="","",PLAYER!B33)</f>
        <v/>
      </c>
      <c r="C33" s="0" t="str">
        <f aca="false">IF(T33="","",T33)</f>
        <v/>
      </c>
      <c r="D33" s="88" t="str">
        <f aca="false">IF('ADJ-CLICK'!H33="","",AVERAGE('ADJ-CLICK'!H33,'ADJ-CLICK'!J33,'ADJ-CLICK'!L33,'ADJ-CLICK'!N33,'ADJ-CLICK'!P33,'ADJ-CLICK'!R33))</f>
        <v/>
      </c>
      <c r="E33" s="88" t="str">
        <f aca="false">IF('ADJ-GIVEN'!C33="","",'ADJ-GIVEN'!C33/2)</f>
        <v/>
      </c>
      <c r="F33" s="88" t="str">
        <f aca="false">IF('ADJ-GIVEN'!D33="","",'ADJ-GIVEN'!D33/2)</f>
        <v/>
      </c>
      <c r="G33" s="88" t="str">
        <f aca="false">IF('ADJ-GIVEN'!E33="","",'ADJ-GIVEN'!E33/2)</f>
        <v/>
      </c>
      <c r="H33" s="88" t="str">
        <f aca="false">IF('ADJ-GIVEN'!F33="","",'ADJ-GIVEN'!F33/2)</f>
        <v/>
      </c>
      <c r="I33" s="89" t="str">
        <f aca="false">IF(E33="","",SUM(E33:H33))</f>
        <v/>
      </c>
      <c r="J33" s="88" t="str">
        <f aca="false">IF('ADJ-GIVEN'!G33="","",'ADJ-GIVEN'!G33/2)</f>
        <v/>
      </c>
      <c r="K33" s="88" t="str">
        <f aca="false">IF('ADJ-GIVEN'!H33="","",'ADJ-GIVEN'!H33/2)</f>
        <v/>
      </c>
      <c r="L33" s="88" t="str">
        <f aca="false">IF('ADJ-GIVEN'!I33="","",'ADJ-GIVEN'!I33/2)</f>
        <v/>
      </c>
      <c r="M33" s="88" t="str">
        <f aca="false">IF('ADJ-GIVEN'!J33="","",'ADJ-GIVEN'!J33/2)</f>
        <v/>
      </c>
      <c r="N33" s="89" t="str">
        <f aca="false">IF(J33="","",SUM(J33:M33))</f>
        <v/>
      </c>
      <c r="O33" s="89" t="str">
        <f aca="false">IF(D33="","",SUM(D33,I33,N33))</f>
        <v/>
      </c>
      <c r="P33" s="90" t="str">
        <f aca="false">IF('ADJ-CLICK'!C33="","",'ADJ-CLICK'!C33*-1)</f>
        <v/>
      </c>
      <c r="Q33" s="90" t="str">
        <f aca="false">IF('ADJ-CLICK'!D33="","",'ADJ-CLICK'!D33*-1)</f>
        <v/>
      </c>
      <c r="R33" s="90" t="str">
        <f aca="false">IF('ADJ-CLICK'!E33="","",'ADJ-CLICK'!E33*-1)</f>
        <v/>
      </c>
      <c r="S33" s="91" t="str">
        <f aca="false">IF(O33="","",SUM(O33:R33))</f>
        <v/>
      </c>
      <c r="T33" s="92" t="str">
        <f aca="false">IF(S33="","",RANK(S33,S$4:S$203,0))</f>
        <v/>
      </c>
      <c r="U33" s="92" t="str">
        <f aca="false">IF(B33="","",B33)</f>
        <v/>
      </c>
      <c r="V33" s="65"/>
      <c r="W33" s="0" t="str">
        <f aca="false">IF(A33&lt;=COUNT(C$4:C$203),A33,"")</f>
        <v/>
      </c>
      <c r="X33" s="0" t="str">
        <f aca="false">IF(W33="","",VLOOKUP($W33,$C$4:$U$203,19,FALSE()))</f>
        <v/>
      </c>
      <c r="Y33" s="88" t="str">
        <f aca="false">IF(X33="","",VLOOKUP($W33,$C$4:$U$203,2,FALSE()))</f>
        <v/>
      </c>
      <c r="Z33" s="88" t="str">
        <f aca="false">IF(Y33="","",VLOOKUP($W33,$C$4:$U$203,3,FALSE()))</f>
        <v/>
      </c>
      <c r="AA33" s="88" t="str">
        <f aca="false">IF(Z33="","",VLOOKUP($W33,$C$4:$U$203,4,FALSE()))</f>
        <v/>
      </c>
      <c r="AB33" s="88" t="str">
        <f aca="false">IF(AA33="","",VLOOKUP($W33,$C$4:$U$203,5,FALSE()))</f>
        <v/>
      </c>
      <c r="AC33" s="88" t="str">
        <f aca="false">IF(AB33="","",VLOOKUP($W33,$C$4:$U$203,6,FALSE()))</f>
        <v/>
      </c>
      <c r="AD33" s="89" t="str">
        <f aca="false">IF(AC33="","",VLOOKUP($W33,$C$4:$U$203,7,FALSE()))</f>
        <v/>
      </c>
      <c r="AE33" s="88" t="str">
        <f aca="false">IF(AD33="","",VLOOKUP($W33,$C$4:$U$203,8,FALSE()))</f>
        <v/>
      </c>
      <c r="AF33" s="88" t="str">
        <f aca="false">IF(AE33="","",VLOOKUP($W33,$C$4:$U$203,9,FALSE()))</f>
        <v/>
      </c>
      <c r="AG33" s="88" t="str">
        <f aca="false">IF(AF33="","",VLOOKUP($W33,$C$4:$U$203,10,FALSE()))</f>
        <v/>
      </c>
      <c r="AH33" s="88" t="str">
        <f aca="false">IF(AG33="","",VLOOKUP($W33,$C$4:$U$203,11,FALSE()))</f>
        <v/>
      </c>
      <c r="AI33" s="89" t="str">
        <f aca="false">IF(AH33="","",VLOOKUP($W33,$C$4:$U$203,12,FALSE()))</f>
        <v/>
      </c>
      <c r="AJ33" s="89" t="str">
        <f aca="false">IF(AI33="","",VLOOKUP($W33,$C$4:$U$203,13,FALSE()))</f>
        <v/>
      </c>
      <c r="AK33" s="90" t="str">
        <f aca="false">IF(AJ33="","",VLOOKUP($W33,$C$4:$U$203,14,FALSE()))</f>
        <v/>
      </c>
      <c r="AL33" s="90" t="str">
        <f aca="false">IF(AK33="","",VLOOKUP($W33,$C$4:$U$203,15,FALSE()))</f>
        <v/>
      </c>
      <c r="AM33" s="90" t="str">
        <f aca="false">IF(AL33="","",VLOOKUP($W33,$C$4:$U$203,16,FALSE()))</f>
        <v/>
      </c>
      <c r="AN33" s="91" t="str">
        <f aca="false">IF(AM33="","",VLOOKUP($W33,$C$4:$U$203,17,FALSE()))</f>
        <v/>
      </c>
      <c r="AO33" s="0" t="str">
        <f aca="false">IF(AN33="","",VLOOKUP($W33,$C$4:$U$203,18,FALSE()))</f>
        <v/>
      </c>
      <c r="AP33" s="92" t="str">
        <f aca="false">IF(X33="","",X33)</f>
        <v/>
      </c>
      <c r="AQ33" s="65"/>
    </row>
    <row r="34" customFormat="false" ht="15" hidden="false" customHeight="false" outlineLevel="0" collapsed="false">
      <c r="A34" s="0" t="n">
        <v>31</v>
      </c>
      <c r="B34" s="0" t="str">
        <f aca="false">IF(PLAYER!B34="","",PLAYER!B34)</f>
        <v/>
      </c>
      <c r="C34" s="0" t="str">
        <f aca="false">IF(T34="","",T34)</f>
        <v/>
      </c>
      <c r="D34" s="88" t="str">
        <f aca="false">IF('ADJ-CLICK'!H34="","",AVERAGE('ADJ-CLICK'!H34,'ADJ-CLICK'!J34,'ADJ-CLICK'!L34,'ADJ-CLICK'!N34,'ADJ-CLICK'!P34,'ADJ-CLICK'!R34))</f>
        <v/>
      </c>
      <c r="E34" s="88" t="str">
        <f aca="false">IF('ADJ-GIVEN'!C34="","",'ADJ-GIVEN'!C34/2)</f>
        <v/>
      </c>
      <c r="F34" s="88" t="str">
        <f aca="false">IF('ADJ-GIVEN'!D34="","",'ADJ-GIVEN'!D34/2)</f>
        <v/>
      </c>
      <c r="G34" s="88" t="str">
        <f aca="false">IF('ADJ-GIVEN'!E34="","",'ADJ-GIVEN'!E34/2)</f>
        <v/>
      </c>
      <c r="H34" s="88" t="str">
        <f aca="false">IF('ADJ-GIVEN'!F34="","",'ADJ-GIVEN'!F34/2)</f>
        <v/>
      </c>
      <c r="I34" s="89" t="str">
        <f aca="false">IF(E34="","",SUM(E34:H34))</f>
        <v/>
      </c>
      <c r="J34" s="88" t="str">
        <f aca="false">IF('ADJ-GIVEN'!G34="","",'ADJ-GIVEN'!G34/2)</f>
        <v/>
      </c>
      <c r="K34" s="88" t="str">
        <f aca="false">IF('ADJ-GIVEN'!H34="","",'ADJ-GIVEN'!H34/2)</f>
        <v/>
      </c>
      <c r="L34" s="88" t="str">
        <f aca="false">IF('ADJ-GIVEN'!I34="","",'ADJ-GIVEN'!I34/2)</f>
        <v/>
      </c>
      <c r="M34" s="88" t="str">
        <f aca="false">IF('ADJ-GIVEN'!J34="","",'ADJ-GIVEN'!J34/2)</f>
        <v/>
      </c>
      <c r="N34" s="89" t="str">
        <f aca="false">IF(J34="","",SUM(J34:M34))</f>
        <v/>
      </c>
      <c r="O34" s="89" t="str">
        <f aca="false">IF(D34="","",SUM(D34,I34,N34))</f>
        <v/>
      </c>
      <c r="P34" s="90" t="str">
        <f aca="false">IF('ADJ-CLICK'!C34="","",'ADJ-CLICK'!C34*-1)</f>
        <v/>
      </c>
      <c r="Q34" s="90" t="str">
        <f aca="false">IF('ADJ-CLICK'!D34="","",'ADJ-CLICK'!D34*-1)</f>
        <v/>
      </c>
      <c r="R34" s="90" t="str">
        <f aca="false">IF('ADJ-CLICK'!E34="","",'ADJ-CLICK'!E34*-1)</f>
        <v/>
      </c>
      <c r="S34" s="91" t="str">
        <f aca="false">IF(O34="","",SUM(O34:R34))</f>
        <v/>
      </c>
      <c r="T34" s="92" t="str">
        <f aca="false">IF(S34="","",RANK(S34,S$4:S$203,0))</f>
        <v/>
      </c>
      <c r="U34" s="92" t="str">
        <f aca="false">IF(B34="","",B34)</f>
        <v/>
      </c>
      <c r="V34" s="65"/>
      <c r="W34" s="0" t="str">
        <f aca="false">IF(A34&lt;=COUNT(C$4:C$203),A34,"")</f>
        <v/>
      </c>
      <c r="X34" s="0" t="str">
        <f aca="false">IF(W34="","",VLOOKUP($W34,$C$4:$U$203,19,FALSE()))</f>
        <v/>
      </c>
      <c r="Y34" s="88" t="str">
        <f aca="false">IF(X34="","",VLOOKUP($W34,$C$4:$U$203,2,FALSE()))</f>
        <v/>
      </c>
      <c r="Z34" s="88" t="str">
        <f aca="false">IF(Y34="","",VLOOKUP($W34,$C$4:$U$203,3,FALSE()))</f>
        <v/>
      </c>
      <c r="AA34" s="88" t="str">
        <f aca="false">IF(Z34="","",VLOOKUP($W34,$C$4:$U$203,4,FALSE()))</f>
        <v/>
      </c>
      <c r="AB34" s="88" t="str">
        <f aca="false">IF(AA34="","",VLOOKUP($W34,$C$4:$U$203,5,FALSE()))</f>
        <v/>
      </c>
      <c r="AC34" s="88" t="str">
        <f aca="false">IF(AB34="","",VLOOKUP($W34,$C$4:$U$203,6,FALSE()))</f>
        <v/>
      </c>
      <c r="AD34" s="89" t="str">
        <f aca="false">IF(AC34="","",VLOOKUP($W34,$C$4:$U$203,7,FALSE()))</f>
        <v/>
      </c>
      <c r="AE34" s="88" t="str">
        <f aca="false">IF(AD34="","",VLOOKUP($W34,$C$4:$U$203,8,FALSE()))</f>
        <v/>
      </c>
      <c r="AF34" s="88" t="str">
        <f aca="false">IF(AE34="","",VLOOKUP($W34,$C$4:$U$203,9,FALSE()))</f>
        <v/>
      </c>
      <c r="AG34" s="88" t="str">
        <f aca="false">IF(AF34="","",VLOOKUP($W34,$C$4:$U$203,10,FALSE()))</f>
        <v/>
      </c>
      <c r="AH34" s="88" t="str">
        <f aca="false">IF(AG34="","",VLOOKUP($W34,$C$4:$U$203,11,FALSE()))</f>
        <v/>
      </c>
      <c r="AI34" s="89" t="str">
        <f aca="false">IF(AH34="","",VLOOKUP($W34,$C$4:$U$203,12,FALSE()))</f>
        <v/>
      </c>
      <c r="AJ34" s="89" t="str">
        <f aca="false">IF(AI34="","",VLOOKUP($W34,$C$4:$U$203,13,FALSE()))</f>
        <v/>
      </c>
      <c r="AK34" s="90" t="str">
        <f aca="false">IF(AJ34="","",VLOOKUP($W34,$C$4:$U$203,14,FALSE()))</f>
        <v/>
      </c>
      <c r="AL34" s="90" t="str">
        <f aca="false">IF(AK34="","",VLOOKUP($W34,$C$4:$U$203,15,FALSE()))</f>
        <v/>
      </c>
      <c r="AM34" s="90" t="str">
        <f aca="false">IF(AL34="","",VLOOKUP($W34,$C$4:$U$203,16,FALSE()))</f>
        <v/>
      </c>
      <c r="AN34" s="91" t="str">
        <f aca="false">IF(AM34="","",VLOOKUP($W34,$C$4:$U$203,17,FALSE()))</f>
        <v/>
      </c>
      <c r="AO34" s="0" t="str">
        <f aca="false">IF(AN34="","",VLOOKUP($W34,$C$4:$U$203,18,FALSE()))</f>
        <v/>
      </c>
      <c r="AP34" s="92" t="str">
        <f aca="false">IF(X34="","",X34)</f>
        <v/>
      </c>
      <c r="AQ34" s="65"/>
    </row>
    <row r="35" customFormat="false" ht="15" hidden="false" customHeight="false" outlineLevel="0" collapsed="false">
      <c r="A35" s="0" t="n">
        <v>32</v>
      </c>
      <c r="B35" s="0" t="str">
        <f aca="false">IF(PLAYER!B35="","",PLAYER!B35)</f>
        <v/>
      </c>
      <c r="C35" s="0" t="str">
        <f aca="false">IF(T35="","",T35)</f>
        <v/>
      </c>
      <c r="D35" s="88" t="str">
        <f aca="false">IF('ADJ-CLICK'!H35="","",AVERAGE('ADJ-CLICK'!H35,'ADJ-CLICK'!J35,'ADJ-CLICK'!L35,'ADJ-CLICK'!N35,'ADJ-CLICK'!P35,'ADJ-CLICK'!R35))</f>
        <v/>
      </c>
      <c r="E35" s="88" t="str">
        <f aca="false">IF('ADJ-GIVEN'!C35="","",'ADJ-GIVEN'!C35/2)</f>
        <v/>
      </c>
      <c r="F35" s="88" t="str">
        <f aca="false">IF('ADJ-GIVEN'!D35="","",'ADJ-GIVEN'!D35/2)</f>
        <v/>
      </c>
      <c r="G35" s="88" t="str">
        <f aca="false">IF('ADJ-GIVEN'!E35="","",'ADJ-GIVEN'!E35/2)</f>
        <v/>
      </c>
      <c r="H35" s="88" t="str">
        <f aca="false">IF('ADJ-GIVEN'!F35="","",'ADJ-GIVEN'!F35/2)</f>
        <v/>
      </c>
      <c r="I35" s="89" t="str">
        <f aca="false">IF(E35="","",SUM(E35:H35))</f>
        <v/>
      </c>
      <c r="J35" s="88" t="str">
        <f aca="false">IF('ADJ-GIVEN'!G35="","",'ADJ-GIVEN'!G35/2)</f>
        <v/>
      </c>
      <c r="K35" s="88" t="str">
        <f aca="false">IF('ADJ-GIVEN'!H35="","",'ADJ-GIVEN'!H35/2)</f>
        <v/>
      </c>
      <c r="L35" s="88" t="str">
        <f aca="false">IF('ADJ-GIVEN'!I35="","",'ADJ-GIVEN'!I35/2)</f>
        <v/>
      </c>
      <c r="M35" s="88" t="str">
        <f aca="false">IF('ADJ-GIVEN'!J35="","",'ADJ-GIVEN'!J35/2)</f>
        <v/>
      </c>
      <c r="N35" s="89" t="str">
        <f aca="false">IF(J35="","",SUM(J35:M35))</f>
        <v/>
      </c>
      <c r="O35" s="89" t="str">
        <f aca="false">IF(D35="","",SUM(D35,I35,N35))</f>
        <v/>
      </c>
      <c r="P35" s="90" t="str">
        <f aca="false">IF('ADJ-CLICK'!C35="","",'ADJ-CLICK'!C35*-1)</f>
        <v/>
      </c>
      <c r="Q35" s="90" t="str">
        <f aca="false">IF('ADJ-CLICK'!D35="","",'ADJ-CLICK'!D35*-1)</f>
        <v/>
      </c>
      <c r="R35" s="90" t="str">
        <f aca="false">IF('ADJ-CLICK'!E35="","",'ADJ-CLICK'!E35*-1)</f>
        <v/>
      </c>
      <c r="S35" s="91" t="str">
        <f aca="false">IF(O35="","",SUM(O35:R35))</f>
        <v/>
      </c>
      <c r="T35" s="92" t="str">
        <f aca="false">IF(S35="","",RANK(S35,S$4:S$203,0))</f>
        <v/>
      </c>
      <c r="U35" s="92" t="str">
        <f aca="false">IF(B35="","",B35)</f>
        <v/>
      </c>
      <c r="V35" s="65"/>
      <c r="W35" s="0" t="str">
        <f aca="false">IF(A35&lt;=COUNT(C$4:C$203),A35,"")</f>
        <v/>
      </c>
      <c r="X35" s="0" t="str">
        <f aca="false">IF(W35="","",VLOOKUP($W35,$C$4:$U$203,19,FALSE()))</f>
        <v/>
      </c>
      <c r="Y35" s="88" t="str">
        <f aca="false">IF(X35="","",VLOOKUP($W35,$C$4:$U$203,2,FALSE()))</f>
        <v/>
      </c>
      <c r="Z35" s="88" t="str">
        <f aca="false">IF(Y35="","",VLOOKUP($W35,$C$4:$U$203,3,FALSE()))</f>
        <v/>
      </c>
      <c r="AA35" s="88" t="str">
        <f aca="false">IF(Z35="","",VLOOKUP($W35,$C$4:$U$203,4,FALSE()))</f>
        <v/>
      </c>
      <c r="AB35" s="88" t="str">
        <f aca="false">IF(AA35="","",VLOOKUP($W35,$C$4:$U$203,5,FALSE()))</f>
        <v/>
      </c>
      <c r="AC35" s="88" t="str">
        <f aca="false">IF(AB35="","",VLOOKUP($W35,$C$4:$U$203,6,FALSE()))</f>
        <v/>
      </c>
      <c r="AD35" s="89" t="str">
        <f aca="false">IF(AC35="","",VLOOKUP($W35,$C$4:$U$203,7,FALSE()))</f>
        <v/>
      </c>
      <c r="AE35" s="88" t="str">
        <f aca="false">IF(AD35="","",VLOOKUP($W35,$C$4:$U$203,8,FALSE()))</f>
        <v/>
      </c>
      <c r="AF35" s="88" t="str">
        <f aca="false">IF(AE35="","",VLOOKUP($W35,$C$4:$U$203,9,FALSE()))</f>
        <v/>
      </c>
      <c r="AG35" s="88" t="str">
        <f aca="false">IF(AF35="","",VLOOKUP($W35,$C$4:$U$203,10,FALSE()))</f>
        <v/>
      </c>
      <c r="AH35" s="88" t="str">
        <f aca="false">IF(AG35="","",VLOOKUP($W35,$C$4:$U$203,11,FALSE()))</f>
        <v/>
      </c>
      <c r="AI35" s="89" t="str">
        <f aca="false">IF(AH35="","",VLOOKUP($W35,$C$4:$U$203,12,FALSE()))</f>
        <v/>
      </c>
      <c r="AJ35" s="89" t="str">
        <f aca="false">IF(AI35="","",VLOOKUP($W35,$C$4:$U$203,13,FALSE()))</f>
        <v/>
      </c>
      <c r="AK35" s="90" t="str">
        <f aca="false">IF(AJ35="","",VLOOKUP($W35,$C$4:$U$203,14,FALSE()))</f>
        <v/>
      </c>
      <c r="AL35" s="90" t="str">
        <f aca="false">IF(AK35="","",VLOOKUP($W35,$C$4:$U$203,15,FALSE()))</f>
        <v/>
      </c>
      <c r="AM35" s="90" t="str">
        <f aca="false">IF(AL35="","",VLOOKUP($W35,$C$4:$U$203,16,FALSE()))</f>
        <v/>
      </c>
      <c r="AN35" s="91" t="str">
        <f aca="false">IF(AM35="","",VLOOKUP($W35,$C$4:$U$203,17,FALSE()))</f>
        <v/>
      </c>
      <c r="AO35" s="0" t="str">
        <f aca="false">IF(AN35="","",VLOOKUP($W35,$C$4:$U$203,18,FALSE()))</f>
        <v/>
      </c>
      <c r="AP35" s="92" t="str">
        <f aca="false">IF(X35="","",X35)</f>
        <v/>
      </c>
      <c r="AQ35" s="65"/>
    </row>
    <row r="36" customFormat="false" ht="15" hidden="false" customHeight="false" outlineLevel="0" collapsed="false">
      <c r="A36" s="0" t="n">
        <v>33</v>
      </c>
      <c r="B36" s="0" t="str">
        <f aca="false">IF(PLAYER!B36="","",PLAYER!B36)</f>
        <v/>
      </c>
      <c r="C36" s="0" t="str">
        <f aca="false">IF(T36="","",T36)</f>
        <v/>
      </c>
      <c r="D36" s="88" t="str">
        <f aca="false">IF('ADJ-CLICK'!H36="","",AVERAGE('ADJ-CLICK'!H36,'ADJ-CLICK'!J36,'ADJ-CLICK'!L36,'ADJ-CLICK'!N36,'ADJ-CLICK'!P36,'ADJ-CLICK'!R36))</f>
        <v/>
      </c>
      <c r="E36" s="88" t="str">
        <f aca="false">IF('ADJ-GIVEN'!C36="","",'ADJ-GIVEN'!C36/2)</f>
        <v/>
      </c>
      <c r="F36" s="88" t="str">
        <f aca="false">IF('ADJ-GIVEN'!D36="","",'ADJ-GIVEN'!D36/2)</f>
        <v/>
      </c>
      <c r="G36" s="88" t="str">
        <f aca="false">IF('ADJ-GIVEN'!E36="","",'ADJ-GIVEN'!E36/2)</f>
        <v/>
      </c>
      <c r="H36" s="88" t="str">
        <f aca="false">IF('ADJ-GIVEN'!F36="","",'ADJ-GIVEN'!F36/2)</f>
        <v/>
      </c>
      <c r="I36" s="89" t="str">
        <f aca="false">IF(E36="","",SUM(E36:H36))</f>
        <v/>
      </c>
      <c r="J36" s="88" t="str">
        <f aca="false">IF('ADJ-GIVEN'!G36="","",'ADJ-GIVEN'!G36/2)</f>
        <v/>
      </c>
      <c r="K36" s="88" t="str">
        <f aca="false">IF('ADJ-GIVEN'!H36="","",'ADJ-GIVEN'!H36/2)</f>
        <v/>
      </c>
      <c r="L36" s="88" t="str">
        <f aca="false">IF('ADJ-GIVEN'!I36="","",'ADJ-GIVEN'!I36/2)</f>
        <v/>
      </c>
      <c r="M36" s="88" t="str">
        <f aca="false">IF('ADJ-GIVEN'!J36="","",'ADJ-GIVEN'!J36/2)</f>
        <v/>
      </c>
      <c r="N36" s="89" t="str">
        <f aca="false">IF(J36="","",SUM(J36:M36))</f>
        <v/>
      </c>
      <c r="O36" s="89" t="str">
        <f aca="false">IF(D36="","",SUM(D36,I36,N36))</f>
        <v/>
      </c>
      <c r="P36" s="90" t="str">
        <f aca="false">IF('ADJ-CLICK'!C36="","",'ADJ-CLICK'!C36*-1)</f>
        <v/>
      </c>
      <c r="Q36" s="90" t="str">
        <f aca="false">IF('ADJ-CLICK'!D36="","",'ADJ-CLICK'!D36*-1)</f>
        <v/>
      </c>
      <c r="R36" s="90" t="str">
        <f aca="false">IF('ADJ-CLICK'!E36="","",'ADJ-CLICK'!E36*-1)</f>
        <v/>
      </c>
      <c r="S36" s="91" t="str">
        <f aca="false">IF(O36="","",SUM(O36:R36))</f>
        <v/>
      </c>
      <c r="T36" s="92" t="str">
        <f aca="false">IF(S36="","",RANK(S36,S$4:S$203,0))</f>
        <v/>
      </c>
      <c r="U36" s="92" t="str">
        <f aca="false">IF(B36="","",B36)</f>
        <v/>
      </c>
      <c r="V36" s="65"/>
      <c r="W36" s="0" t="str">
        <f aca="false">IF(A36&lt;=COUNT(C$4:C$203),A36,"")</f>
        <v/>
      </c>
      <c r="X36" s="0" t="str">
        <f aca="false">IF(W36="","",VLOOKUP($W36,$C$4:$U$203,19,FALSE()))</f>
        <v/>
      </c>
      <c r="Y36" s="88" t="str">
        <f aca="false">IF(X36="","",VLOOKUP($W36,$C$4:$U$203,2,FALSE()))</f>
        <v/>
      </c>
      <c r="Z36" s="88" t="str">
        <f aca="false">IF(Y36="","",VLOOKUP($W36,$C$4:$U$203,3,FALSE()))</f>
        <v/>
      </c>
      <c r="AA36" s="88" t="str">
        <f aca="false">IF(Z36="","",VLOOKUP($W36,$C$4:$U$203,4,FALSE()))</f>
        <v/>
      </c>
      <c r="AB36" s="88" t="str">
        <f aca="false">IF(AA36="","",VLOOKUP($W36,$C$4:$U$203,5,FALSE()))</f>
        <v/>
      </c>
      <c r="AC36" s="88" t="str">
        <f aca="false">IF(AB36="","",VLOOKUP($W36,$C$4:$U$203,6,FALSE()))</f>
        <v/>
      </c>
      <c r="AD36" s="89" t="str">
        <f aca="false">IF(AC36="","",VLOOKUP($W36,$C$4:$U$203,7,FALSE()))</f>
        <v/>
      </c>
      <c r="AE36" s="88" t="str">
        <f aca="false">IF(AD36="","",VLOOKUP($W36,$C$4:$U$203,8,FALSE()))</f>
        <v/>
      </c>
      <c r="AF36" s="88" t="str">
        <f aca="false">IF(AE36="","",VLOOKUP($W36,$C$4:$U$203,9,FALSE()))</f>
        <v/>
      </c>
      <c r="AG36" s="88" t="str">
        <f aca="false">IF(AF36="","",VLOOKUP($W36,$C$4:$U$203,10,FALSE()))</f>
        <v/>
      </c>
      <c r="AH36" s="88" t="str">
        <f aca="false">IF(AG36="","",VLOOKUP($W36,$C$4:$U$203,11,FALSE()))</f>
        <v/>
      </c>
      <c r="AI36" s="89" t="str">
        <f aca="false">IF(AH36="","",VLOOKUP($W36,$C$4:$U$203,12,FALSE()))</f>
        <v/>
      </c>
      <c r="AJ36" s="89" t="str">
        <f aca="false">IF(AI36="","",VLOOKUP($W36,$C$4:$U$203,13,FALSE()))</f>
        <v/>
      </c>
      <c r="AK36" s="90" t="str">
        <f aca="false">IF(AJ36="","",VLOOKUP($W36,$C$4:$U$203,14,FALSE()))</f>
        <v/>
      </c>
      <c r="AL36" s="90" t="str">
        <f aca="false">IF(AK36="","",VLOOKUP($W36,$C$4:$U$203,15,FALSE()))</f>
        <v/>
      </c>
      <c r="AM36" s="90" t="str">
        <f aca="false">IF(AL36="","",VLOOKUP($W36,$C$4:$U$203,16,FALSE()))</f>
        <v/>
      </c>
      <c r="AN36" s="91" t="str">
        <f aca="false">IF(AM36="","",VLOOKUP($W36,$C$4:$U$203,17,FALSE()))</f>
        <v/>
      </c>
      <c r="AO36" s="0" t="str">
        <f aca="false">IF(AN36="","",VLOOKUP($W36,$C$4:$U$203,18,FALSE()))</f>
        <v/>
      </c>
      <c r="AP36" s="92" t="str">
        <f aca="false">IF(X36="","",X36)</f>
        <v/>
      </c>
      <c r="AQ36" s="65"/>
    </row>
    <row r="37" customFormat="false" ht="15" hidden="false" customHeight="false" outlineLevel="0" collapsed="false">
      <c r="A37" s="0" t="n">
        <v>34</v>
      </c>
      <c r="B37" s="0" t="str">
        <f aca="false">IF(PLAYER!B37="","",PLAYER!B37)</f>
        <v/>
      </c>
      <c r="C37" s="0" t="str">
        <f aca="false">IF(T37="","",T37)</f>
        <v/>
      </c>
      <c r="D37" s="88" t="str">
        <f aca="false">IF('ADJ-CLICK'!H37="","",AVERAGE('ADJ-CLICK'!H37,'ADJ-CLICK'!J37,'ADJ-CLICK'!L37,'ADJ-CLICK'!N37,'ADJ-CLICK'!P37,'ADJ-CLICK'!R37))</f>
        <v/>
      </c>
      <c r="E37" s="88" t="str">
        <f aca="false">IF('ADJ-GIVEN'!C37="","",'ADJ-GIVEN'!C37/2)</f>
        <v/>
      </c>
      <c r="F37" s="88" t="str">
        <f aca="false">IF('ADJ-GIVEN'!D37="","",'ADJ-GIVEN'!D37/2)</f>
        <v/>
      </c>
      <c r="G37" s="88" t="str">
        <f aca="false">IF('ADJ-GIVEN'!E37="","",'ADJ-GIVEN'!E37/2)</f>
        <v/>
      </c>
      <c r="H37" s="88" t="str">
        <f aca="false">IF('ADJ-GIVEN'!F37="","",'ADJ-GIVEN'!F37/2)</f>
        <v/>
      </c>
      <c r="I37" s="89" t="str">
        <f aca="false">IF(E37="","",SUM(E37:H37))</f>
        <v/>
      </c>
      <c r="J37" s="88" t="str">
        <f aca="false">IF('ADJ-GIVEN'!G37="","",'ADJ-GIVEN'!G37/2)</f>
        <v/>
      </c>
      <c r="K37" s="88" t="str">
        <f aca="false">IF('ADJ-GIVEN'!H37="","",'ADJ-GIVEN'!H37/2)</f>
        <v/>
      </c>
      <c r="L37" s="88" t="str">
        <f aca="false">IF('ADJ-GIVEN'!I37="","",'ADJ-GIVEN'!I37/2)</f>
        <v/>
      </c>
      <c r="M37" s="88" t="str">
        <f aca="false">IF('ADJ-GIVEN'!J37="","",'ADJ-GIVEN'!J37/2)</f>
        <v/>
      </c>
      <c r="N37" s="89" t="str">
        <f aca="false">IF(J37="","",SUM(J37:M37))</f>
        <v/>
      </c>
      <c r="O37" s="89" t="str">
        <f aca="false">IF(D37="","",SUM(D37,I37,N37))</f>
        <v/>
      </c>
      <c r="P37" s="90" t="str">
        <f aca="false">IF('ADJ-CLICK'!C37="","",'ADJ-CLICK'!C37*-1)</f>
        <v/>
      </c>
      <c r="Q37" s="90" t="str">
        <f aca="false">IF('ADJ-CLICK'!D37="","",'ADJ-CLICK'!D37*-1)</f>
        <v/>
      </c>
      <c r="R37" s="90" t="str">
        <f aca="false">IF('ADJ-CLICK'!E37="","",'ADJ-CLICK'!E37*-1)</f>
        <v/>
      </c>
      <c r="S37" s="91" t="str">
        <f aca="false">IF(O37="","",SUM(O37:R37))</f>
        <v/>
      </c>
      <c r="T37" s="92" t="str">
        <f aca="false">IF(S37="","",RANK(S37,S$4:S$203,0))</f>
        <v/>
      </c>
      <c r="U37" s="92" t="str">
        <f aca="false">IF(B37="","",B37)</f>
        <v/>
      </c>
      <c r="V37" s="65"/>
      <c r="W37" s="0" t="str">
        <f aca="false">IF(A37&lt;=COUNT(C$4:C$203),A37,"")</f>
        <v/>
      </c>
      <c r="X37" s="0" t="str">
        <f aca="false">IF(W37="","",VLOOKUP($W37,$C$4:$U$203,19,FALSE()))</f>
        <v/>
      </c>
      <c r="Y37" s="88" t="str">
        <f aca="false">IF(X37="","",VLOOKUP($W37,$C$4:$U$203,2,FALSE()))</f>
        <v/>
      </c>
      <c r="Z37" s="88" t="str">
        <f aca="false">IF(Y37="","",VLOOKUP($W37,$C$4:$U$203,3,FALSE()))</f>
        <v/>
      </c>
      <c r="AA37" s="88" t="str">
        <f aca="false">IF(Z37="","",VLOOKUP($W37,$C$4:$U$203,4,FALSE()))</f>
        <v/>
      </c>
      <c r="AB37" s="88" t="str">
        <f aca="false">IF(AA37="","",VLOOKUP($W37,$C$4:$U$203,5,FALSE()))</f>
        <v/>
      </c>
      <c r="AC37" s="88" t="str">
        <f aca="false">IF(AB37="","",VLOOKUP($W37,$C$4:$U$203,6,FALSE()))</f>
        <v/>
      </c>
      <c r="AD37" s="89" t="str">
        <f aca="false">IF(AC37="","",VLOOKUP($W37,$C$4:$U$203,7,FALSE()))</f>
        <v/>
      </c>
      <c r="AE37" s="88" t="str">
        <f aca="false">IF(AD37="","",VLOOKUP($W37,$C$4:$U$203,8,FALSE()))</f>
        <v/>
      </c>
      <c r="AF37" s="88" t="str">
        <f aca="false">IF(AE37="","",VLOOKUP($W37,$C$4:$U$203,9,FALSE()))</f>
        <v/>
      </c>
      <c r="AG37" s="88" t="str">
        <f aca="false">IF(AF37="","",VLOOKUP($W37,$C$4:$U$203,10,FALSE()))</f>
        <v/>
      </c>
      <c r="AH37" s="88" t="str">
        <f aca="false">IF(AG37="","",VLOOKUP($W37,$C$4:$U$203,11,FALSE()))</f>
        <v/>
      </c>
      <c r="AI37" s="89" t="str">
        <f aca="false">IF(AH37="","",VLOOKUP($W37,$C$4:$U$203,12,FALSE()))</f>
        <v/>
      </c>
      <c r="AJ37" s="89" t="str">
        <f aca="false">IF(AI37="","",VLOOKUP($W37,$C$4:$U$203,13,FALSE()))</f>
        <v/>
      </c>
      <c r="AK37" s="90" t="str">
        <f aca="false">IF(AJ37="","",VLOOKUP($W37,$C$4:$U$203,14,FALSE()))</f>
        <v/>
      </c>
      <c r="AL37" s="90" t="str">
        <f aca="false">IF(AK37="","",VLOOKUP($W37,$C$4:$U$203,15,FALSE()))</f>
        <v/>
      </c>
      <c r="AM37" s="90" t="str">
        <f aca="false">IF(AL37="","",VLOOKUP($W37,$C$4:$U$203,16,FALSE()))</f>
        <v/>
      </c>
      <c r="AN37" s="91" t="str">
        <f aca="false">IF(AM37="","",VLOOKUP($W37,$C$4:$U$203,17,FALSE()))</f>
        <v/>
      </c>
      <c r="AO37" s="0" t="str">
        <f aca="false">IF(AN37="","",VLOOKUP($W37,$C$4:$U$203,18,FALSE()))</f>
        <v/>
      </c>
      <c r="AP37" s="92" t="str">
        <f aca="false">IF(X37="","",X37)</f>
        <v/>
      </c>
      <c r="AQ37" s="65"/>
    </row>
    <row r="38" customFormat="false" ht="15" hidden="false" customHeight="false" outlineLevel="0" collapsed="false">
      <c r="A38" s="0" t="n">
        <v>35</v>
      </c>
      <c r="B38" s="0" t="str">
        <f aca="false">IF(PLAYER!B38="","",PLAYER!B38)</f>
        <v/>
      </c>
      <c r="C38" s="0" t="str">
        <f aca="false">IF(T38="","",T38)</f>
        <v/>
      </c>
      <c r="D38" s="88" t="str">
        <f aca="false">IF('ADJ-CLICK'!H38="","",AVERAGE('ADJ-CLICK'!H38,'ADJ-CLICK'!J38,'ADJ-CLICK'!L38,'ADJ-CLICK'!N38,'ADJ-CLICK'!P38,'ADJ-CLICK'!R38))</f>
        <v/>
      </c>
      <c r="E38" s="88" t="str">
        <f aca="false">IF('ADJ-GIVEN'!C38="","",'ADJ-GIVEN'!C38/2)</f>
        <v/>
      </c>
      <c r="F38" s="88" t="str">
        <f aca="false">IF('ADJ-GIVEN'!D38="","",'ADJ-GIVEN'!D38/2)</f>
        <v/>
      </c>
      <c r="G38" s="88" t="str">
        <f aca="false">IF('ADJ-GIVEN'!E38="","",'ADJ-GIVEN'!E38/2)</f>
        <v/>
      </c>
      <c r="H38" s="88" t="str">
        <f aca="false">IF('ADJ-GIVEN'!F38="","",'ADJ-GIVEN'!F38/2)</f>
        <v/>
      </c>
      <c r="I38" s="89" t="str">
        <f aca="false">IF(E38="","",SUM(E38:H38))</f>
        <v/>
      </c>
      <c r="J38" s="88" t="str">
        <f aca="false">IF('ADJ-GIVEN'!G38="","",'ADJ-GIVEN'!G38/2)</f>
        <v/>
      </c>
      <c r="K38" s="88" t="str">
        <f aca="false">IF('ADJ-GIVEN'!H38="","",'ADJ-GIVEN'!H38/2)</f>
        <v/>
      </c>
      <c r="L38" s="88" t="str">
        <f aca="false">IF('ADJ-GIVEN'!I38="","",'ADJ-GIVEN'!I38/2)</f>
        <v/>
      </c>
      <c r="M38" s="88" t="str">
        <f aca="false">IF('ADJ-GIVEN'!J38="","",'ADJ-GIVEN'!J38/2)</f>
        <v/>
      </c>
      <c r="N38" s="89" t="str">
        <f aca="false">IF(J38="","",SUM(J38:M38))</f>
        <v/>
      </c>
      <c r="O38" s="89" t="str">
        <f aca="false">IF(D38="","",SUM(D38,I38,N38))</f>
        <v/>
      </c>
      <c r="P38" s="90" t="str">
        <f aca="false">IF('ADJ-CLICK'!C38="","",'ADJ-CLICK'!C38*-1)</f>
        <v/>
      </c>
      <c r="Q38" s="90" t="str">
        <f aca="false">IF('ADJ-CLICK'!D38="","",'ADJ-CLICK'!D38*-1)</f>
        <v/>
      </c>
      <c r="R38" s="90" t="str">
        <f aca="false">IF('ADJ-CLICK'!E38="","",'ADJ-CLICK'!E38*-1)</f>
        <v/>
      </c>
      <c r="S38" s="91" t="str">
        <f aca="false">IF(O38="","",SUM(O38:R38))</f>
        <v/>
      </c>
      <c r="T38" s="92" t="str">
        <f aca="false">IF(S38="","",RANK(S38,S$4:S$203,0))</f>
        <v/>
      </c>
      <c r="U38" s="92" t="str">
        <f aca="false">IF(B38="","",B38)</f>
        <v/>
      </c>
      <c r="V38" s="65"/>
      <c r="W38" s="0" t="str">
        <f aca="false">IF(A38&lt;=COUNT(C$4:C$203),A38,"")</f>
        <v/>
      </c>
      <c r="X38" s="0" t="str">
        <f aca="false">IF(W38="","",VLOOKUP($W38,$C$4:$U$203,19,FALSE()))</f>
        <v/>
      </c>
      <c r="Y38" s="88" t="str">
        <f aca="false">IF(X38="","",VLOOKUP($W38,$C$4:$U$203,2,FALSE()))</f>
        <v/>
      </c>
      <c r="Z38" s="88" t="str">
        <f aca="false">IF(Y38="","",VLOOKUP($W38,$C$4:$U$203,3,FALSE()))</f>
        <v/>
      </c>
      <c r="AA38" s="88" t="str">
        <f aca="false">IF(Z38="","",VLOOKUP($W38,$C$4:$U$203,4,FALSE()))</f>
        <v/>
      </c>
      <c r="AB38" s="88" t="str">
        <f aca="false">IF(AA38="","",VLOOKUP($W38,$C$4:$U$203,5,FALSE()))</f>
        <v/>
      </c>
      <c r="AC38" s="88" t="str">
        <f aca="false">IF(AB38="","",VLOOKUP($W38,$C$4:$U$203,6,FALSE()))</f>
        <v/>
      </c>
      <c r="AD38" s="89" t="str">
        <f aca="false">IF(AC38="","",VLOOKUP($W38,$C$4:$U$203,7,FALSE()))</f>
        <v/>
      </c>
      <c r="AE38" s="88" t="str">
        <f aca="false">IF(AD38="","",VLOOKUP($W38,$C$4:$U$203,8,FALSE()))</f>
        <v/>
      </c>
      <c r="AF38" s="88" t="str">
        <f aca="false">IF(AE38="","",VLOOKUP($W38,$C$4:$U$203,9,FALSE()))</f>
        <v/>
      </c>
      <c r="AG38" s="88" t="str">
        <f aca="false">IF(AF38="","",VLOOKUP($W38,$C$4:$U$203,10,FALSE()))</f>
        <v/>
      </c>
      <c r="AH38" s="88" t="str">
        <f aca="false">IF(AG38="","",VLOOKUP($W38,$C$4:$U$203,11,FALSE()))</f>
        <v/>
      </c>
      <c r="AI38" s="89" t="str">
        <f aca="false">IF(AH38="","",VLOOKUP($W38,$C$4:$U$203,12,FALSE()))</f>
        <v/>
      </c>
      <c r="AJ38" s="89" t="str">
        <f aca="false">IF(AI38="","",VLOOKUP($W38,$C$4:$U$203,13,FALSE()))</f>
        <v/>
      </c>
      <c r="AK38" s="90" t="str">
        <f aca="false">IF(AJ38="","",VLOOKUP($W38,$C$4:$U$203,14,FALSE()))</f>
        <v/>
      </c>
      <c r="AL38" s="90" t="str">
        <f aca="false">IF(AK38="","",VLOOKUP($W38,$C$4:$U$203,15,FALSE()))</f>
        <v/>
      </c>
      <c r="AM38" s="90" t="str">
        <f aca="false">IF(AL38="","",VLOOKUP($W38,$C$4:$U$203,16,FALSE()))</f>
        <v/>
      </c>
      <c r="AN38" s="91" t="str">
        <f aca="false">IF(AM38="","",VLOOKUP($W38,$C$4:$U$203,17,FALSE()))</f>
        <v/>
      </c>
      <c r="AO38" s="0" t="str">
        <f aca="false">IF(AN38="","",VLOOKUP($W38,$C$4:$U$203,18,FALSE()))</f>
        <v/>
      </c>
      <c r="AP38" s="92" t="str">
        <f aca="false">IF(X38="","",X38)</f>
        <v/>
      </c>
      <c r="AQ38" s="65"/>
    </row>
    <row r="39" customFormat="false" ht="15" hidden="false" customHeight="false" outlineLevel="0" collapsed="false">
      <c r="A39" s="0" t="n">
        <v>36</v>
      </c>
      <c r="B39" s="0" t="str">
        <f aca="false">IF(PLAYER!B39="","",PLAYER!B39)</f>
        <v/>
      </c>
      <c r="C39" s="0" t="str">
        <f aca="false">IF(T39="","",T39)</f>
        <v/>
      </c>
      <c r="D39" s="88" t="str">
        <f aca="false">IF('ADJ-CLICK'!H39="","",AVERAGE('ADJ-CLICK'!H39,'ADJ-CLICK'!J39,'ADJ-CLICK'!L39,'ADJ-CLICK'!N39,'ADJ-CLICK'!P39,'ADJ-CLICK'!R39))</f>
        <v/>
      </c>
      <c r="E39" s="88" t="str">
        <f aca="false">IF('ADJ-GIVEN'!C39="","",'ADJ-GIVEN'!C39/2)</f>
        <v/>
      </c>
      <c r="F39" s="88" t="str">
        <f aca="false">IF('ADJ-GIVEN'!D39="","",'ADJ-GIVEN'!D39/2)</f>
        <v/>
      </c>
      <c r="G39" s="88" t="str">
        <f aca="false">IF('ADJ-GIVEN'!E39="","",'ADJ-GIVEN'!E39/2)</f>
        <v/>
      </c>
      <c r="H39" s="88" t="str">
        <f aca="false">IF('ADJ-GIVEN'!F39="","",'ADJ-GIVEN'!F39/2)</f>
        <v/>
      </c>
      <c r="I39" s="89" t="str">
        <f aca="false">IF(E39="","",SUM(E39:H39))</f>
        <v/>
      </c>
      <c r="J39" s="88" t="str">
        <f aca="false">IF('ADJ-GIVEN'!G39="","",'ADJ-GIVEN'!G39/2)</f>
        <v/>
      </c>
      <c r="K39" s="88" t="str">
        <f aca="false">IF('ADJ-GIVEN'!H39="","",'ADJ-GIVEN'!H39/2)</f>
        <v/>
      </c>
      <c r="L39" s="88" t="str">
        <f aca="false">IF('ADJ-GIVEN'!I39="","",'ADJ-GIVEN'!I39/2)</f>
        <v/>
      </c>
      <c r="M39" s="88" t="str">
        <f aca="false">IF('ADJ-GIVEN'!J39="","",'ADJ-GIVEN'!J39/2)</f>
        <v/>
      </c>
      <c r="N39" s="89" t="str">
        <f aca="false">IF(J39="","",SUM(J39:M39))</f>
        <v/>
      </c>
      <c r="O39" s="89" t="str">
        <f aca="false">IF(D39="","",SUM(D39,I39,N39))</f>
        <v/>
      </c>
      <c r="P39" s="90" t="str">
        <f aca="false">IF('ADJ-CLICK'!C39="","",'ADJ-CLICK'!C39*-1)</f>
        <v/>
      </c>
      <c r="Q39" s="90" t="str">
        <f aca="false">IF('ADJ-CLICK'!D39="","",'ADJ-CLICK'!D39*-1)</f>
        <v/>
      </c>
      <c r="R39" s="90" t="str">
        <f aca="false">IF('ADJ-CLICK'!E39="","",'ADJ-CLICK'!E39*-1)</f>
        <v/>
      </c>
      <c r="S39" s="91" t="str">
        <f aca="false">IF(O39="","",SUM(O39:R39))</f>
        <v/>
      </c>
      <c r="T39" s="92" t="str">
        <f aca="false">IF(S39="","",RANK(S39,S$4:S$203,0))</f>
        <v/>
      </c>
      <c r="U39" s="92" t="str">
        <f aca="false">IF(B39="","",B39)</f>
        <v/>
      </c>
      <c r="V39" s="65"/>
      <c r="W39" s="0" t="str">
        <f aca="false">IF(A39&lt;=COUNT(C$4:C$203),A39,"")</f>
        <v/>
      </c>
      <c r="X39" s="0" t="str">
        <f aca="false">IF(W39="","",VLOOKUP($W39,$C$4:$U$203,19,FALSE()))</f>
        <v/>
      </c>
      <c r="Y39" s="88" t="str">
        <f aca="false">IF(X39="","",VLOOKUP($W39,$C$4:$U$203,2,FALSE()))</f>
        <v/>
      </c>
      <c r="Z39" s="88" t="str">
        <f aca="false">IF(Y39="","",VLOOKUP($W39,$C$4:$U$203,3,FALSE()))</f>
        <v/>
      </c>
      <c r="AA39" s="88" t="str">
        <f aca="false">IF(Z39="","",VLOOKUP($W39,$C$4:$U$203,4,FALSE()))</f>
        <v/>
      </c>
      <c r="AB39" s="88" t="str">
        <f aca="false">IF(AA39="","",VLOOKUP($W39,$C$4:$U$203,5,FALSE()))</f>
        <v/>
      </c>
      <c r="AC39" s="88" t="str">
        <f aca="false">IF(AB39="","",VLOOKUP($W39,$C$4:$U$203,6,FALSE()))</f>
        <v/>
      </c>
      <c r="AD39" s="89" t="str">
        <f aca="false">IF(AC39="","",VLOOKUP($W39,$C$4:$U$203,7,FALSE()))</f>
        <v/>
      </c>
      <c r="AE39" s="88" t="str">
        <f aca="false">IF(AD39="","",VLOOKUP($W39,$C$4:$U$203,8,FALSE()))</f>
        <v/>
      </c>
      <c r="AF39" s="88" t="str">
        <f aca="false">IF(AE39="","",VLOOKUP($W39,$C$4:$U$203,9,FALSE()))</f>
        <v/>
      </c>
      <c r="AG39" s="88" t="str">
        <f aca="false">IF(AF39="","",VLOOKUP($W39,$C$4:$U$203,10,FALSE()))</f>
        <v/>
      </c>
      <c r="AH39" s="88" t="str">
        <f aca="false">IF(AG39="","",VLOOKUP($W39,$C$4:$U$203,11,FALSE()))</f>
        <v/>
      </c>
      <c r="AI39" s="89" t="str">
        <f aca="false">IF(AH39="","",VLOOKUP($W39,$C$4:$U$203,12,FALSE()))</f>
        <v/>
      </c>
      <c r="AJ39" s="89" t="str">
        <f aca="false">IF(AI39="","",VLOOKUP($W39,$C$4:$U$203,13,FALSE()))</f>
        <v/>
      </c>
      <c r="AK39" s="90" t="str">
        <f aca="false">IF(AJ39="","",VLOOKUP($W39,$C$4:$U$203,14,FALSE()))</f>
        <v/>
      </c>
      <c r="AL39" s="90" t="str">
        <f aca="false">IF(AK39="","",VLOOKUP($W39,$C$4:$U$203,15,FALSE()))</f>
        <v/>
      </c>
      <c r="AM39" s="90" t="str">
        <f aca="false">IF(AL39="","",VLOOKUP($W39,$C$4:$U$203,16,FALSE()))</f>
        <v/>
      </c>
      <c r="AN39" s="91" t="str">
        <f aca="false">IF(AM39="","",VLOOKUP($W39,$C$4:$U$203,17,FALSE()))</f>
        <v/>
      </c>
      <c r="AO39" s="0" t="str">
        <f aca="false">IF(AN39="","",VLOOKUP($W39,$C$4:$U$203,18,FALSE()))</f>
        <v/>
      </c>
      <c r="AP39" s="92" t="str">
        <f aca="false">IF(X39="","",X39)</f>
        <v/>
      </c>
      <c r="AQ39" s="65"/>
    </row>
    <row r="40" customFormat="false" ht="15" hidden="false" customHeight="false" outlineLevel="0" collapsed="false">
      <c r="A40" s="0" t="n">
        <v>37</v>
      </c>
      <c r="B40" s="0" t="str">
        <f aca="false">IF(PLAYER!B40="","",PLAYER!B40)</f>
        <v/>
      </c>
      <c r="C40" s="0" t="str">
        <f aca="false">IF(T40="","",T40)</f>
        <v/>
      </c>
      <c r="D40" s="88" t="str">
        <f aca="false">IF('ADJ-CLICK'!H40="","",AVERAGE('ADJ-CLICK'!H40,'ADJ-CLICK'!J40,'ADJ-CLICK'!L40,'ADJ-CLICK'!N40,'ADJ-CLICK'!P40,'ADJ-CLICK'!R40))</f>
        <v/>
      </c>
      <c r="E40" s="88" t="str">
        <f aca="false">IF('ADJ-GIVEN'!C40="","",'ADJ-GIVEN'!C40/2)</f>
        <v/>
      </c>
      <c r="F40" s="88" t="str">
        <f aca="false">IF('ADJ-GIVEN'!D40="","",'ADJ-GIVEN'!D40/2)</f>
        <v/>
      </c>
      <c r="G40" s="88" t="str">
        <f aca="false">IF('ADJ-GIVEN'!E40="","",'ADJ-GIVEN'!E40/2)</f>
        <v/>
      </c>
      <c r="H40" s="88" t="str">
        <f aca="false">IF('ADJ-GIVEN'!F40="","",'ADJ-GIVEN'!F40/2)</f>
        <v/>
      </c>
      <c r="I40" s="89" t="str">
        <f aca="false">IF(E40="","",SUM(E40:H40))</f>
        <v/>
      </c>
      <c r="J40" s="88" t="str">
        <f aca="false">IF('ADJ-GIVEN'!G40="","",'ADJ-GIVEN'!G40/2)</f>
        <v/>
      </c>
      <c r="K40" s="88" t="str">
        <f aca="false">IF('ADJ-GIVEN'!H40="","",'ADJ-GIVEN'!H40/2)</f>
        <v/>
      </c>
      <c r="L40" s="88" t="str">
        <f aca="false">IF('ADJ-GIVEN'!I40="","",'ADJ-GIVEN'!I40/2)</f>
        <v/>
      </c>
      <c r="M40" s="88" t="str">
        <f aca="false">IF('ADJ-GIVEN'!J40="","",'ADJ-GIVEN'!J40/2)</f>
        <v/>
      </c>
      <c r="N40" s="89" t="str">
        <f aca="false">IF(J40="","",SUM(J40:M40))</f>
        <v/>
      </c>
      <c r="O40" s="89" t="str">
        <f aca="false">IF(D40="","",SUM(D40,I40,N40))</f>
        <v/>
      </c>
      <c r="P40" s="90" t="str">
        <f aca="false">IF('ADJ-CLICK'!C40="","",'ADJ-CLICK'!C40*-1)</f>
        <v/>
      </c>
      <c r="Q40" s="90" t="str">
        <f aca="false">IF('ADJ-CLICK'!D40="","",'ADJ-CLICK'!D40*-1)</f>
        <v/>
      </c>
      <c r="R40" s="90" t="str">
        <f aca="false">IF('ADJ-CLICK'!E40="","",'ADJ-CLICK'!E40*-1)</f>
        <v/>
      </c>
      <c r="S40" s="91" t="str">
        <f aca="false">IF(O40="","",SUM(O40:R40))</f>
        <v/>
      </c>
      <c r="T40" s="92" t="str">
        <f aca="false">IF(S40="","",RANK(S40,S$4:S$203,0))</f>
        <v/>
      </c>
      <c r="U40" s="92" t="str">
        <f aca="false">IF(B40="","",B40)</f>
        <v/>
      </c>
      <c r="V40" s="65"/>
      <c r="W40" s="0" t="str">
        <f aca="false">IF(A40&lt;=COUNT(C$4:C$203),A40,"")</f>
        <v/>
      </c>
      <c r="X40" s="0" t="str">
        <f aca="false">IF(W40="","",VLOOKUP($W40,$C$4:$U$203,19,FALSE()))</f>
        <v/>
      </c>
      <c r="Y40" s="88" t="str">
        <f aca="false">IF(X40="","",VLOOKUP($W40,$C$4:$U$203,2,FALSE()))</f>
        <v/>
      </c>
      <c r="Z40" s="88" t="str">
        <f aca="false">IF(Y40="","",VLOOKUP($W40,$C$4:$U$203,3,FALSE()))</f>
        <v/>
      </c>
      <c r="AA40" s="88" t="str">
        <f aca="false">IF(Z40="","",VLOOKUP($W40,$C$4:$U$203,4,FALSE()))</f>
        <v/>
      </c>
      <c r="AB40" s="88" t="str">
        <f aca="false">IF(AA40="","",VLOOKUP($W40,$C$4:$U$203,5,FALSE()))</f>
        <v/>
      </c>
      <c r="AC40" s="88" t="str">
        <f aca="false">IF(AB40="","",VLOOKUP($W40,$C$4:$U$203,6,FALSE()))</f>
        <v/>
      </c>
      <c r="AD40" s="89" t="str">
        <f aca="false">IF(AC40="","",VLOOKUP($W40,$C$4:$U$203,7,FALSE()))</f>
        <v/>
      </c>
      <c r="AE40" s="88" t="str">
        <f aca="false">IF(AD40="","",VLOOKUP($W40,$C$4:$U$203,8,FALSE()))</f>
        <v/>
      </c>
      <c r="AF40" s="88" t="str">
        <f aca="false">IF(AE40="","",VLOOKUP($W40,$C$4:$U$203,9,FALSE()))</f>
        <v/>
      </c>
      <c r="AG40" s="88" t="str">
        <f aca="false">IF(AF40="","",VLOOKUP($W40,$C$4:$U$203,10,FALSE()))</f>
        <v/>
      </c>
      <c r="AH40" s="88" t="str">
        <f aca="false">IF(AG40="","",VLOOKUP($W40,$C$4:$U$203,11,FALSE()))</f>
        <v/>
      </c>
      <c r="AI40" s="89" t="str">
        <f aca="false">IF(AH40="","",VLOOKUP($W40,$C$4:$U$203,12,FALSE()))</f>
        <v/>
      </c>
      <c r="AJ40" s="89" t="str">
        <f aca="false">IF(AI40="","",VLOOKUP($W40,$C$4:$U$203,13,FALSE()))</f>
        <v/>
      </c>
      <c r="AK40" s="90" t="str">
        <f aca="false">IF(AJ40="","",VLOOKUP($W40,$C$4:$U$203,14,FALSE()))</f>
        <v/>
      </c>
      <c r="AL40" s="90" t="str">
        <f aca="false">IF(AK40="","",VLOOKUP($W40,$C$4:$U$203,15,FALSE()))</f>
        <v/>
      </c>
      <c r="AM40" s="90" t="str">
        <f aca="false">IF(AL40="","",VLOOKUP($W40,$C$4:$U$203,16,FALSE()))</f>
        <v/>
      </c>
      <c r="AN40" s="91" t="str">
        <f aca="false">IF(AM40="","",VLOOKUP($W40,$C$4:$U$203,17,FALSE()))</f>
        <v/>
      </c>
      <c r="AO40" s="0" t="str">
        <f aca="false">IF(AN40="","",VLOOKUP($W40,$C$4:$U$203,18,FALSE()))</f>
        <v/>
      </c>
      <c r="AP40" s="92" t="str">
        <f aca="false">IF(X40="","",X40)</f>
        <v/>
      </c>
      <c r="AQ40" s="65"/>
    </row>
    <row r="41" customFormat="false" ht="15" hidden="false" customHeight="false" outlineLevel="0" collapsed="false">
      <c r="A41" s="0" t="n">
        <v>38</v>
      </c>
      <c r="B41" s="0" t="str">
        <f aca="false">IF(PLAYER!B41="","",PLAYER!B41)</f>
        <v/>
      </c>
      <c r="C41" s="0" t="str">
        <f aca="false">IF(T41="","",T41)</f>
        <v/>
      </c>
      <c r="D41" s="88" t="str">
        <f aca="false">IF('ADJ-CLICK'!H41="","",AVERAGE('ADJ-CLICK'!H41,'ADJ-CLICK'!J41,'ADJ-CLICK'!L41,'ADJ-CLICK'!N41,'ADJ-CLICK'!P41,'ADJ-CLICK'!R41))</f>
        <v/>
      </c>
      <c r="E41" s="88" t="str">
        <f aca="false">IF('ADJ-GIVEN'!C41="","",'ADJ-GIVEN'!C41/2)</f>
        <v/>
      </c>
      <c r="F41" s="88" t="str">
        <f aca="false">IF('ADJ-GIVEN'!D41="","",'ADJ-GIVEN'!D41/2)</f>
        <v/>
      </c>
      <c r="G41" s="88" t="str">
        <f aca="false">IF('ADJ-GIVEN'!E41="","",'ADJ-GIVEN'!E41/2)</f>
        <v/>
      </c>
      <c r="H41" s="88" t="str">
        <f aca="false">IF('ADJ-GIVEN'!F41="","",'ADJ-GIVEN'!F41/2)</f>
        <v/>
      </c>
      <c r="I41" s="89" t="str">
        <f aca="false">IF(E41="","",SUM(E41:H41))</f>
        <v/>
      </c>
      <c r="J41" s="88" t="str">
        <f aca="false">IF('ADJ-GIVEN'!G41="","",'ADJ-GIVEN'!G41/2)</f>
        <v/>
      </c>
      <c r="K41" s="88" t="str">
        <f aca="false">IF('ADJ-GIVEN'!H41="","",'ADJ-GIVEN'!H41/2)</f>
        <v/>
      </c>
      <c r="L41" s="88" t="str">
        <f aca="false">IF('ADJ-GIVEN'!I41="","",'ADJ-GIVEN'!I41/2)</f>
        <v/>
      </c>
      <c r="M41" s="88" t="str">
        <f aca="false">IF('ADJ-GIVEN'!J41="","",'ADJ-GIVEN'!J41/2)</f>
        <v/>
      </c>
      <c r="N41" s="89" t="str">
        <f aca="false">IF(J41="","",SUM(J41:M41))</f>
        <v/>
      </c>
      <c r="O41" s="89" t="str">
        <f aca="false">IF(D41="","",SUM(D41,I41,N41))</f>
        <v/>
      </c>
      <c r="P41" s="90" t="str">
        <f aca="false">IF('ADJ-CLICK'!C41="","",'ADJ-CLICK'!C41*-1)</f>
        <v/>
      </c>
      <c r="Q41" s="90" t="str">
        <f aca="false">IF('ADJ-CLICK'!D41="","",'ADJ-CLICK'!D41*-1)</f>
        <v/>
      </c>
      <c r="R41" s="90" t="str">
        <f aca="false">IF('ADJ-CLICK'!E41="","",'ADJ-CLICK'!E41*-1)</f>
        <v/>
      </c>
      <c r="S41" s="91" t="str">
        <f aca="false">IF(O41="","",SUM(O41:R41))</f>
        <v/>
      </c>
      <c r="T41" s="92" t="str">
        <f aca="false">IF(S41="","",RANK(S41,S$4:S$203,0))</f>
        <v/>
      </c>
      <c r="U41" s="92" t="str">
        <f aca="false">IF(B41="","",B41)</f>
        <v/>
      </c>
      <c r="V41" s="65"/>
      <c r="W41" s="0" t="str">
        <f aca="false">IF(A41&lt;=COUNT(C$4:C$203),A41,"")</f>
        <v/>
      </c>
      <c r="X41" s="0" t="str">
        <f aca="false">IF(W41="","",VLOOKUP($W41,$C$4:$U$203,19,FALSE()))</f>
        <v/>
      </c>
      <c r="Y41" s="88" t="str">
        <f aca="false">IF(X41="","",VLOOKUP($W41,$C$4:$U$203,2,FALSE()))</f>
        <v/>
      </c>
      <c r="Z41" s="88" t="str">
        <f aca="false">IF(Y41="","",VLOOKUP($W41,$C$4:$U$203,3,FALSE()))</f>
        <v/>
      </c>
      <c r="AA41" s="88" t="str">
        <f aca="false">IF(Z41="","",VLOOKUP($W41,$C$4:$U$203,4,FALSE()))</f>
        <v/>
      </c>
      <c r="AB41" s="88" t="str">
        <f aca="false">IF(AA41="","",VLOOKUP($W41,$C$4:$U$203,5,FALSE()))</f>
        <v/>
      </c>
      <c r="AC41" s="88" t="str">
        <f aca="false">IF(AB41="","",VLOOKUP($W41,$C$4:$U$203,6,FALSE()))</f>
        <v/>
      </c>
      <c r="AD41" s="89" t="str">
        <f aca="false">IF(AC41="","",VLOOKUP($W41,$C$4:$U$203,7,FALSE()))</f>
        <v/>
      </c>
      <c r="AE41" s="88" t="str">
        <f aca="false">IF(AD41="","",VLOOKUP($W41,$C$4:$U$203,8,FALSE()))</f>
        <v/>
      </c>
      <c r="AF41" s="88" t="str">
        <f aca="false">IF(AE41="","",VLOOKUP($W41,$C$4:$U$203,9,FALSE()))</f>
        <v/>
      </c>
      <c r="AG41" s="88" t="str">
        <f aca="false">IF(AF41="","",VLOOKUP($W41,$C$4:$U$203,10,FALSE()))</f>
        <v/>
      </c>
      <c r="AH41" s="88" t="str">
        <f aca="false">IF(AG41="","",VLOOKUP($W41,$C$4:$U$203,11,FALSE()))</f>
        <v/>
      </c>
      <c r="AI41" s="89" t="str">
        <f aca="false">IF(AH41="","",VLOOKUP($W41,$C$4:$U$203,12,FALSE()))</f>
        <v/>
      </c>
      <c r="AJ41" s="89" t="str">
        <f aca="false">IF(AI41="","",VLOOKUP($W41,$C$4:$U$203,13,FALSE()))</f>
        <v/>
      </c>
      <c r="AK41" s="90" t="str">
        <f aca="false">IF(AJ41="","",VLOOKUP($W41,$C$4:$U$203,14,FALSE()))</f>
        <v/>
      </c>
      <c r="AL41" s="90" t="str">
        <f aca="false">IF(AK41="","",VLOOKUP($W41,$C$4:$U$203,15,FALSE()))</f>
        <v/>
      </c>
      <c r="AM41" s="90" t="str">
        <f aca="false">IF(AL41="","",VLOOKUP($W41,$C$4:$U$203,16,FALSE()))</f>
        <v/>
      </c>
      <c r="AN41" s="91" t="str">
        <f aca="false">IF(AM41="","",VLOOKUP($W41,$C$4:$U$203,17,FALSE()))</f>
        <v/>
      </c>
      <c r="AO41" s="0" t="str">
        <f aca="false">IF(AN41="","",VLOOKUP($W41,$C$4:$U$203,18,FALSE()))</f>
        <v/>
      </c>
      <c r="AP41" s="92" t="str">
        <f aca="false">IF(X41="","",X41)</f>
        <v/>
      </c>
      <c r="AQ41" s="65"/>
    </row>
    <row r="42" customFormat="false" ht="15" hidden="false" customHeight="false" outlineLevel="0" collapsed="false">
      <c r="A42" s="0" t="n">
        <v>39</v>
      </c>
      <c r="B42" s="0" t="str">
        <f aca="false">IF(PLAYER!B42="","",PLAYER!B42)</f>
        <v/>
      </c>
      <c r="C42" s="0" t="str">
        <f aca="false">IF(T42="","",T42)</f>
        <v/>
      </c>
      <c r="D42" s="88" t="str">
        <f aca="false">IF('ADJ-CLICK'!H42="","",AVERAGE('ADJ-CLICK'!H42,'ADJ-CLICK'!J42,'ADJ-CLICK'!L42,'ADJ-CLICK'!N42,'ADJ-CLICK'!P42,'ADJ-CLICK'!R42))</f>
        <v/>
      </c>
      <c r="E42" s="88" t="str">
        <f aca="false">IF('ADJ-GIVEN'!C42="","",'ADJ-GIVEN'!C42/2)</f>
        <v/>
      </c>
      <c r="F42" s="88" t="str">
        <f aca="false">IF('ADJ-GIVEN'!D42="","",'ADJ-GIVEN'!D42/2)</f>
        <v/>
      </c>
      <c r="G42" s="88" t="str">
        <f aca="false">IF('ADJ-GIVEN'!E42="","",'ADJ-GIVEN'!E42/2)</f>
        <v/>
      </c>
      <c r="H42" s="88" t="str">
        <f aca="false">IF('ADJ-GIVEN'!F42="","",'ADJ-GIVEN'!F42/2)</f>
        <v/>
      </c>
      <c r="I42" s="89" t="str">
        <f aca="false">IF(E42="","",SUM(E42:H42))</f>
        <v/>
      </c>
      <c r="J42" s="88" t="str">
        <f aca="false">IF('ADJ-GIVEN'!G42="","",'ADJ-GIVEN'!G42/2)</f>
        <v/>
      </c>
      <c r="K42" s="88" t="str">
        <f aca="false">IF('ADJ-GIVEN'!H42="","",'ADJ-GIVEN'!H42/2)</f>
        <v/>
      </c>
      <c r="L42" s="88" t="str">
        <f aca="false">IF('ADJ-GIVEN'!I42="","",'ADJ-GIVEN'!I42/2)</f>
        <v/>
      </c>
      <c r="M42" s="88" t="str">
        <f aca="false">IF('ADJ-GIVEN'!J42="","",'ADJ-GIVEN'!J42/2)</f>
        <v/>
      </c>
      <c r="N42" s="89" t="str">
        <f aca="false">IF(J42="","",SUM(J42:M42))</f>
        <v/>
      </c>
      <c r="O42" s="89" t="str">
        <f aca="false">IF(D42="","",SUM(D42,I42,N42))</f>
        <v/>
      </c>
      <c r="P42" s="90" t="str">
        <f aca="false">IF('ADJ-CLICK'!C42="","",'ADJ-CLICK'!C42*-1)</f>
        <v/>
      </c>
      <c r="Q42" s="90" t="str">
        <f aca="false">IF('ADJ-CLICK'!D42="","",'ADJ-CLICK'!D42*-1)</f>
        <v/>
      </c>
      <c r="R42" s="90" t="str">
        <f aca="false">IF('ADJ-CLICK'!E42="","",'ADJ-CLICK'!E42*-1)</f>
        <v/>
      </c>
      <c r="S42" s="91" t="str">
        <f aca="false">IF(O42="","",SUM(O42:R42))</f>
        <v/>
      </c>
      <c r="T42" s="92" t="str">
        <f aca="false">IF(S42="","",RANK(S42,S$4:S$203,0))</f>
        <v/>
      </c>
      <c r="U42" s="92" t="str">
        <f aca="false">IF(B42="","",B42)</f>
        <v/>
      </c>
      <c r="V42" s="65"/>
      <c r="W42" s="0" t="str">
        <f aca="false">IF(A42&lt;=COUNT(C$4:C$203),A42,"")</f>
        <v/>
      </c>
      <c r="X42" s="0" t="str">
        <f aca="false">IF(W42="","",VLOOKUP($W42,$C$4:$U$203,19,FALSE()))</f>
        <v/>
      </c>
      <c r="Y42" s="88" t="str">
        <f aca="false">IF(X42="","",VLOOKUP($W42,$C$4:$U$203,2,FALSE()))</f>
        <v/>
      </c>
      <c r="Z42" s="88" t="str">
        <f aca="false">IF(Y42="","",VLOOKUP($W42,$C$4:$U$203,3,FALSE()))</f>
        <v/>
      </c>
      <c r="AA42" s="88" t="str">
        <f aca="false">IF(Z42="","",VLOOKUP($W42,$C$4:$U$203,4,FALSE()))</f>
        <v/>
      </c>
      <c r="AB42" s="88" t="str">
        <f aca="false">IF(AA42="","",VLOOKUP($W42,$C$4:$U$203,5,FALSE()))</f>
        <v/>
      </c>
      <c r="AC42" s="88" t="str">
        <f aca="false">IF(AB42="","",VLOOKUP($W42,$C$4:$U$203,6,FALSE()))</f>
        <v/>
      </c>
      <c r="AD42" s="89" t="str">
        <f aca="false">IF(AC42="","",VLOOKUP($W42,$C$4:$U$203,7,FALSE()))</f>
        <v/>
      </c>
      <c r="AE42" s="88" t="str">
        <f aca="false">IF(AD42="","",VLOOKUP($W42,$C$4:$U$203,8,FALSE()))</f>
        <v/>
      </c>
      <c r="AF42" s="88" t="str">
        <f aca="false">IF(AE42="","",VLOOKUP($W42,$C$4:$U$203,9,FALSE()))</f>
        <v/>
      </c>
      <c r="AG42" s="88" t="str">
        <f aca="false">IF(AF42="","",VLOOKUP($W42,$C$4:$U$203,10,FALSE()))</f>
        <v/>
      </c>
      <c r="AH42" s="88" t="str">
        <f aca="false">IF(AG42="","",VLOOKUP($W42,$C$4:$U$203,11,FALSE()))</f>
        <v/>
      </c>
      <c r="AI42" s="89" t="str">
        <f aca="false">IF(AH42="","",VLOOKUP($W42,$C$4:$U$203,12,FALSE()))</f>
        <v/>
      </c>
      <c r="AJ42" s="89" t="str">
        <f aca="false">IF(AI42="","",VLOOKUP($W42,$C$4:$U$203,13,FALSE()))</f>
        <v/>
      </c>
      <c r="AK42" s="90" t="str">
        <f aca="false">IF(AJ42="","",VLOOKUP($W42,$C$4:$U$203,14,FALSE()))</f>
        <v/>
      </c>
      <c r="AL42" s="90" t="str">
        <f aca="false">IF(AK42="","",VLOOKUP($W42,$C$4:$U$203,15,FALSE()))</f>
        <v/>
      </c>
      <c r="AM42" s="90" t="str">
        <f aca="false">IF(AL42="","",VLOOKUP($W42,$C$4:$U$203,16,FALSE()))</f>
        <v/>
      </c>
      <c r="AN42" s="91" t="str">
        <f aca="false">IF(AM42="","",VLOOKUP($W42,$C$4:$U$203,17,FALSE()))</f>
        <v/>
      </c>
      <c r="AO42" s="0" t="str">
        <f aca="false">IF(AN42="","",VLOOKUP($W42,$C$4:$U$203,18,FALSE()))</f>
        <v/>
      </c>
      <c r="AP42" s="92" t="str">
        <f aca="false">IF(X42="","",X42)</f>
        <v/>
      </c>
      <c r="AQ42" s="65"/>
    </row>
    <row r="43" customFormat="false" ht="15" hidden="false" customHeight="false" outlineLevel="0" collapsed="false">
      <c r="A43" s="0" t="n">
        <v>40</v>
      </c>
      <c r="B43" s="0" t="str">
        <f aca="false">IF(PLAYER!B43="","",PLAYER!B43)</f>
        <v/>
      </c>
      <c r="C43" s="0" t="str">
        <f aca="false">IF(T43="","",T43)</f>
        <v/>
      </c>
      <c r="D43" s="88" t="str">
        <f aca="false">IF('ADJ-CLICK'!H43="","",AVERAGE('ADJ-CLICK'!H43,'ADJ-CLICK'!J43,'ADJ-CLICK'!L43,'ADJ-CLICK'!N43,'ADJ-CLICK'!P43,'ADJ-CLICK'!R43))</f>
        <v/>
      </c>
      <c r="E43" s="88" t="str">
        <f aca="false">IF('ADJ-GIVEN'!C43="","",'ADJ-GIVEN'!C43/2)</f>
        <v/>
      </c>
      <c r="F43" s="88" t="str">
        <f aca="false">IF('ADJ-GIVEN'!D43="","",'ADJ-GIVEN'!D43/2)</f>
        <v/>
      </c>
      <c r="G43" s="88" t="str">
        <f aca="false">IF('ADJ-GIVEN'!E43="","",'ADJ-GIVEN'!E43/2)</f>
        <v/>
      </c>
      <c r="H43" s="88" t="str">
        <f aca="false">IF('ADJ-GIVEN'!F43="","",'ADJ-GIVEN'!F43/2)</f>
        <v/>
      </c>
      <c r="I43" s="89" t="str">
        <f aca="false">IF(E43="","",SUM(E43:H43))</f>
        <v/>
      </c>
      <c r="J43" s="88" t="str">
        <f aca="false">IF('ADJ-GIVEN'!G43="","",'ADJ-GIVEN'!G43/2)</f>
        <v/>
      </c>
      <c r="K43" s="88" t="str">
        <f aca="false">IF('ADJ-GIVEN'!H43="","",'ADJ-GIVEN'!H43/2)</f>
        <v/>
      </c>
      <c r="L43" s="88" t="str">
        <f aca="false">IF('ADJ-GIVEN'!I43="","",'ADJ-GIVEN'!I43/2)</f>
        <v/>
      </c>
      <c r="M43" s="88" t="str">
        <f aca="false">IF('ADJ-GIVEN'!J43="","",'ADJ-GIVEN'!J43/2)</f>
        <v/>
      </c>
      <c r="N43" s="89" t="str">
        <f aca="false">IF(J43="","",SUM(J43:M43))</f>
        <v/>
      </c>
      <c r="O43" s="89" t="str">
        <f aca="false">IF(D43="","",SUM(D43,I43,N43))</f>
        <v/>
      </c>
      <c r="P43" s="90" t="str">
        <f aca="false">IF('ADJ-CLICK'!C43="","",'ADJ-CLICK'!C43*-1)</f>
        <v/>
      </c>
      <c r="Q43" s="90" t="str">
        <f aca="false">IF('ADJ-CLICK'!D43="","",'ADJ-CLICK'!D43*-1)</f>
        <v/>
      </c>
      <c r="R43" s="90" t="str">
        <f aca="false">IF('ADJ-CLICK'!E43="","",'ADJ-CLICK'!E43*-1)</f>
        <v/>
      </c>
      <c r="S43" s="91" t="str">
        <f aca="false">IF(O43="","",SUM(O43:R43))</f>
        <v/>
      </c>
      <c r="T43" s="92" t="str">
        <f aca="false">IF(S43="","",RANK(S43,S$4:S$203,0))</f>
        <v/>
      </c>
      <c r="U43" s="92" t="str">
        <f aca="false">IF(B43="","",B43)</f>
        <v/>
      </c>
      <c r="V43" s="65"/>
      <c r="W43" s="0" t="str">
        <f aca="false">IF(A43&lt;=COUNT(C$4:C$203),A43,"")</f>
        <v/>
      </c>
      <c r="X43" s="0" t="str">
        <f aca="false">IF(W43="","",VLOOKUP($W43,$C$4:$U$203,19,FALSE()))</f>
        <v/>
      </c>
      <c r="Y43" s="88" t="str">
        <f aca="false">IF(X43="","",VLOOKUP($W43,$C$4:$U$203,2,FALSE()))</f>
        <v/>
      </c>
      <c r="Z43" s="88" t="str">
        <f aca="false">IF(Y43="","",VLOOKUP($W43,$C$4:$U$203,3,FALSE()))</f>
        <v/>
      </c>
      <c r="AA43" s="88" t="str">
        <f aca="false">IF(Z43="","",VLOOKUP($W43,$C$4:$U$203,4,FALSE()))</f>
        <v/>
      </c>
      <c r="AB43" s="88" t="str">
        <f aca="false">IF(AA43="","",VLOOKUP($W43,$C$4:$U$203,5,FALSE()))</f>
        <v/>
      </c>
      <c r="AC43" s="88" t="str">
        <f aca="false">IF(AB43="","",VLOOKUP($W43,$C$4:$U$203,6,FALSE()))</f>
        <v/>
      </c>
      <c r="AD43" s="89" t="str">
        <f aca="false">IF(AC43="","",VLOOKUP($W43,$C$4:$U$203,7,FALSE()))</f>
        <v/>
      </c>
      <c r="AE43" s="88" t="str">
        <f aca="false">IF(AD43="","",VLOOKUP($W43,$C$4:$U$203,8,FALSE()))</f>
        <v/>
      </c>
      <c r="AF43" s="88" t="str">
        <f aca="false">IF(AE43="","",VLOOKUP($W43,$C$4:$U$203,9,FALSE()))</f>
        <v/>
      </c>
      <c r="AG43" s="88" t="str">
        <f aca="false">IF(AF43="","",VLOOKUP($W43,$C$4:$U$203,10,FALSE()))</f>
        <v/>
      </c>
      <c r="AH43" s="88" t="str">
        <f aca="false">IF(AG43="","",VLOOKUP($W43,$C$4:$U$203,11,FALSE()))</f>
        <v/>
      </c>
      <c r="AI43" s="89" t="str">
        <f aca="false">IF(AH43="","",VLOOKUP($W43,$C$4:$U$203,12,FALSE()))</f>
        <v/>
      </c>
      <c r="AJ43" s="89" t="str">
        <f aca="false">IF(AI43="","",VLOOKUP($W43,$C$4:$U$203,13,FALSE()))</f>
        <v/>
      </c>
      <c r="AK43" s="90" t="str">
        <f aca="false">IF(AJ43="","",VLOOKUP($W43,$C$4:$U$203,14,FALSE()))</f>
        <v/>
      </c>
      <c r="AL43" s="90" t="str">
        <f aca="false">IF(AK43="","",VLOOKUP($W43,$C$4:$U$203,15,FALSE()))</f>
        <v/>
      </c>
      <c r="AM43" s="90" t="str">
        <f aca="false">IF(AL43="","",VLOOKUP($W43,$C$4:$U$203,16,FALSE()))</f>
        <v/>
      </c>
      <c r="AN43" s="91" t="str">
        <f aca="false">IF(AM43="","",VLOOKUP($W43,$C$4:$U$203,17,FALSE()))</f>
        <v/>
      </c>
      <c r="AO43" s="0" t="str">
        <f aca="false">IF(AN43="","",VLOOKUP($W43,$C$4:$U$203,18,FALSE()))</f>
        <v/>
      </c>
      <c r="AP43" s="92" t="str">
        <f aca="false">IF(X43="","",X43)</f>
        <v/>
      </c>
      <c r="AQ43" s="65"/>
    </row>
    <row r="44" customFormat="false" ht="15" hidden="false" customHeight="false" outlineLevel="0" collapsed="false">
      <c r="A44" s="0" t="n">
        <v>41</v>
      </c>
      <c r="B44" s="0" t="str">
        <f aca="false">IF(PLAYER!B44="","",PLAYER!B44)</f>
        <v/>
      </c>
      <c r="C44" s="0" t="str">
        <f aca="false">IF(T44="","",T44)</f>
        <v/>
      </c>
      <c r="D44" s="88" t="str">
        <f aca="false">IF('ADJ-CLICK'!H44="","",AVERAGE('ADJ-CLICK'!H44,'ADJ-CLICK'!J44,'ADJ-CLICK'!L44,'ADJ-CLICK'!N44,'ADJ-CLICK'!P44,'ADJ-CLICK'!R44))</f>
        <v/>
      </c>
      <c r="E44" s="88" t="str">
        <f aca="false">IF('ADJ-GIVEN'!C44="","",'ADJ-GIVEN'!C44/2)</f>
        <v/>
      </c>
      <c r="F44" s="88" t="str">
        <f aca="false">IF('ADJ-GIVEN'!D44="","",'ADJ-GIVEN'!D44/2)</f>
        <v/>
      </c>
      <c r="G44" s="88" t="str">
        <f aca="false">IF('ADJ-GIVEN'!E44="","",'ADJ-GIVEN'!E44/2)</f>
        <v/>
      </c>
      <c r="H44" s="88" t="str">
        <f aca="false">IF('ADJ-GIVEN'!F44="","",'ADJ-GIVEN'!F44/2)</f>
        <v/>
      </c>
      <c r="I44" s="89" t="str">
        <f aca="false">IF(E44="","",SUM(E44:H44))</f>
        <v/>
      </c>
      <c r="J44" s="88" t="str">
        <f aca="false">IF('ADJ-GIVEN'!G44="","",'ADJ-GIVEN'!G44/2)</f>
        <v/>
      </c>
      <c r="K44" s="88" t="str">
        <f aca="false">IF('ADJ-GIVEN'!H44="","",'ADJ-GIVEN'!H44/2)</f>
        <v/>
      </c>
      <c r="L44" s="88" t="str">
        <f aca="false">IF('ADJ-GIVEN'!I44="","",'ADJ-GIVEN'!I44/2)</f>
        <v/>
      </c>
      <c r="M44" s="88" t="str">
        <f aca="false">IF('ADJ-GIVEN'!J44="","",'ADJ-GIVEN'!J44/2)</f>
        <v/>
      </c>
      <c r="N44" s="89" t="str">
        <f aca="false">IF(J44="","",SUM(J44:M44))</f>
        <v/>
      </c>
      <c r="O44" s="89" t="str">
        <f aca="false">IF(D44="","",SUM(D44,I44,N44))</f>
        <v/>
      </c>
      <c r="P44" s="90" t="str">
        <f aca="false">IF('ADJ-CLICK'!C44="","",'ADJ-CLICK'!C44*-1)</f>
        <v/>
      </c>
      <c r="Q44" s="90" t="str">
        <f aca="false">IF('ADJ-CLICK'!D44="","",'ADJ-CLICK'!D44*-1)</f>
        <v/>
      </c>
      <c r="R44" s="90" t="str">
        <f aca="false">IF('ADJ-CLICK'!E44="","",'ADJ-CLICK'!E44*-1)</f>
        <v/>
      </c>
      <c r="S44" s="91" t="str">
        <f aca="false">IF(O44="","",SUM(O44:R44))</f>
        <v/>
      </c>
      <c r="T44" s="92" t="str">
        <f aca="false">IF(S44="","",RANK(S44,S$4:S$203,0))</f>
        <v/>
      </c>
      <c r="U44" s="92" t="str">
        <f aca="false">IF(B44="","",B44)</f>
        <v/>
      </c>
      <c r="V44" s="65"/>
      <c r="W44" s="0" t="str">
        <f aca="false">IF(A44&lt;=COUNT(C$4:C$203),A44,"")</f>
        <v/>
      </c>
      <c r="X44" s="0" t="str">
        <f aca="false">IF(W44="","",VLOOKUP($W44,$C$4:$U$203,19,FALSE()))</f>
        <v/>
      </c>
      <c r="Y44" s="88" t="str">
        <f aca="false">IF(X44="","",VLOOKUP($W44,$C$4:$U$203,2,FALSE()))</f>
        <v/>
      </c>
      <c r="Z44" s="88" t="str">
        <f aca="false">IF(Y44="","",VLOOKUP($W44,$C$4:$U$203,3,FALSE()))</f>
        <v/>
      </c>
      <c r="AA44" s="88" t="str">
        <f aca="false">IF(Z44="","",VLOOKUP($W44,$C$4:$U$203,4,FALSE()))</f>
        <v/>
      </c>
      <c r="AB44" s="88" t="str">
        <f aca="false">IF(AA44="","",VLOOKUP($W44,$C$4:$U$203,5,FALSE()))</f>
        <v/>
      </c>
      <c r="AC44" s="88" t="str">
        <f aca="false">IF(AB44="","",VLOOKUP($W44,$C$4:$U$203,6,FALSE()))</f>
        <v/>
      </c>
      <c r="AD44" s="89" t="str">
        <f aca="false">IF(AC44="","",VLOOKUP($W44,$C$4:$U$203,7,FALSE()))</f>
        <v/>
      </c>
      <c r="AE44" s="88" t="str">
        <f aca="false">IF(AD44="","",VLOOKUP($W44,$C$4:$U$203,8,FALSE()))</f>
        <v/>
      </c>
      <c r="AF44" s="88" t="str">
        <f aca="false">IF(AE44="","",VLOOKUP($W44,$C$4:$U$203,9,FALSE()))</f>
        <v/>
      </c>
      <c r="AG44" s="88" t="str">
        <f aca="false">IF(AF44="","",VLOOKUP($W44,$C$4:$U$203,10,FALSE()))</f>
        <v/>
      </c>
      <c r="AH44" s="88" t="str">
        <f aca="false">IF(AG44="","",VLOOKUP($W44,$C$4:$U$203,11,FALSE()))</f>
        <v/>
      </c>
      <c r="AI44" s="89" t="str">
        <f aca="false">IF(AH44="","",VLOOKUP($W44,$C$4:$U$203,12,FALSE()))</f>
        <v/>
      </c>
      <c r="AJ44" s="89" t="str">
        <f aca="false">IF(AI44="","",VLOOKUP($W44,$C$4:$U$203,13,FALSE()))</f>
        <v/>
      </c>
      <c r="AK44" s="90" t="str">
        <f aca="false">IF(AJ44="","",VLOOKUP($W44,$C$4:$U$203,14,FALSE()))</f>
        <v/>
      </c>
      <c r="AL44" s="90" t="str">
        <f aca="false">IF(AK44="","",VLOOKUP($W44,$C$4:$U$203,15,FALSE()))</f>
        <v/>
      </c>
      <c r="AM44" s="90" t="str">
        <f aca="false">IF(AL44="","",VLOOKUP($W44,$C$4:$U$203,16,FALSE()))</f>
        <v/>
      </c>
      <c r="AN44" s="91" t="str">
        <f aca="false">IF(AM44="","",VLOOKUP($W44,$C$4:$U$203,17,FALSE()))</f>
        <v/>
      </c>
      <c r="AO44" s="0" t="str">
        <f aca="false">IF(AN44="","",VLOOKUP($W44,$C$4:$U$203,18,FALSE()))</f>
        <v/>
      </c>
      <c r="AP44" s="92" t="str">
        <f aca="false">IF(X44="","",X44)</f>
        <v/>
      </c>
      <c r="AQ44" s="65"/>
    </row>
    <row r="45" customFormat="false" ht="15" hidden="false" customHeight="false" outlineLevel="0" collapsed="false">
      <c r="A45" s="0" t="n">
        <v>42</v>
      </c>
      <c r="B45" s="0" t="str">
        <f aca="false">IF(PLAYER!B45="","",PLAYER!B45)</f>
        <v/>
      </c>
      <c r="C45" s="0" t="str">
        <f aca="false">IF(T45="","",T45)</f>
        <v/>
      </c>
      <c r="D45" s="88" t="str">
        <f aca="false">IF('ADJ-CLICK'!H45="","",AVERAGE('ADJ-CLICK'!H45,'ADJ-CLICK'!J45,'ADJ-CLICK'!L45,'ADJ-CLICK'!N45,'ADJ-CLICK'!P45,'ADJ-CLICK'!R45))</f>
        <v/>
      </c>
      <c r="E45" s="88" t="str">
        <f aca="false">IF('ADJ-GIVEN'!C45="","",'ADJ-GIVEN'!C45/2)</f>
        <v/>
      </c>
      <c r="F45" s="88" t="str">
        <f aca="false">IF('ADJ-GIVEN'!D45="","",'ADJ-GIVEN'!D45/2)</f>
        <v/>
      </c>
      <c r="G45" s="88" t="str">
        <f aca="false">IF('ADJ-GIVEN'!E45="","",'ADJ-GIVEN'!E45/2)</f>
        <v/>
      </c>
      <c r="H45" s="88" t="str">
        <f aca="false">IF('ADJ-GIVEN'!F45="","",'ADJ-GIVEN'!F45/2)</f>
        <v/>
      </c>
      <c r="I45" s="89" t="str">
        <f aca="false">IF(E45="","",SUM(E45:H45))</f>
        <v/>
      </c>
      <c r="J45" s="88" t="str">
        <f aca="false">IF('ADJ-GIVEN'!G45="","",'ADJ-GIVEN'!G45/2)</f>
        <v/>
      </c>
      <c r="K45" s="88" t="str">
        <f aca="false">IF('ADJ-GIVEN'!H45="","",'ADJ-GIVEN'!H45/2)</f>
        <v/>
      </c>
      <c r="L45" s="88" t="str">
        <f aca="false">IF('ADJ-GIVEN'!I45="","",'ADJ-GIVEN'!I45/2)</f>
        <v/>
      </c>
      <c r="M45" s="88" t="str">
        <f aca="false">IF('ADJ-GIVEN'!J45="","",'ADJ-GIVEN'!J45/2)</f>
        <v/>
      </c>
      <c r="N45" s="89" t="str">
        <f aca="false">IF(J45="","",SUM(J45:M45))</f>
        <v/>
      </c>
      <c r="O45" s="89" t="str">
        <f aca="false">IF(D45="","",SUM(D45,I45,N45))</f>
        <v/>
      </c>
      <c r="P45" s="90" t="str">
        <f aca="false">IF('ADJ-CLICK'!C45="","",'ADJ-CLICK'!C45*-1)</f>
        <v/>
      </c>
      <c r="Q45" s="90" t="str">
        <f aca="false">IF('ADJ-CLICK'!D45="","",'ADJ-CLICK'!D45*-1)</f>
        <v/>
      </c>
      <c r="R45" s="90" t="str">
        <f aca="false">IF('ADJ-CLICK'!E45="","",'ADJ-CLICK'!E45*-1)</f>
        <v/>
      </c>
      <c r="S45" s="91" t="str">
        <f aca="false">IF(O45="","",SUM(O45:R45))</f>
        <v/>
      </c>
      <c r="T45" s="92" t="str">
        <f aca="false">IF(S45="","",RANK(S45,S$4:S$203,0))</f>
        <v/>
      </c>
      <c r="U45" s="92" t="str">
        <f aca="false">IF(B45="","",B45)</f>
        <v/>
      </c>
      <c r="V45" s="65"/>
      <c r="W45" s="0" t="str">
        <f aca="false">IF(A45&lt;=COUNT(C$4:C$203),A45,"")</f>
        <v/>
      </c>
      <c r="X45" s="0" t="str">
        <f aca="false">IF(W45="","",VLOOKUP($W45,$C$4:$U$203,19,FALSE()))</f>
        <v/>
      </c>
      <c r="Y45" s="88" t="str">
        <f aca="false">IF(X45="","",VLOOKUP($W45,$C$4:$U$203,2,FALSE()))</f>
        <v/>
      </c>
      <c r="Z45" s="88" t="str">
        <f aca="false">IF(Y45="","",VLOOKUP($W45,$C$4:$U$203,3,FALSE()))</f>
        <v/>
      </c>
      <c r="AA45" s="88" t="str">
        <f aca="false">IF(Z45="","",VLOOKUP($W45,$C$4:$U$203,4,FALSE()))</f>
        <v/>
      </c>
      <c r="AB45" s="88" t="str">
        <f aca="false">IF(AA45="","",VLOOKUP($W45,$C$4:$U$203,5,FALSE()))</f>
        <v/>
      </c>
      <c r="AC45" s="88" t="str">
        <f aca="false">IF(AB45="","",VLOOKUP($W45,$C$4:$U$203,6,FALSE()))</f>
        <v/>
      </c>
      <c r="AD45" s="89" t="str">
        <f aca="false">IF(AC45="","",VLOOKUP($W45,$C$4:$U$203,7,FALSE()))</f>
        <v/>
      </c>
      <c r="AE45" s="88" t="str">
        <f aca="false">IF(AD45="","",VLOOKUP($W45,$C$4:$U$203,8,FALSE()))</f>
        <v/>
      </c>
      <c r="AF45" s="88" t="str">
        <f aca="false">IF(AE45="","",VLOOKUP($W45,$C$4:$U$203,9,FALSE()))</f>
        <v/>
      </c>
      <c r="AG45" s="88" t="str">
        <f aca="false">IF(AF45="","",VLOOKUP($W45,$C$4:$U$203,10,FALSE()))</f>
        <v/>
      </c>
      <c r="AH45" s="88" t="str">
        <f aca="false">IF(AG45="","",VLOOKUP($W45,$C$4:$U$203,11,FALSE()))</f>
        <v/>
      </c>
      <c r="AI45" s="89" t="str">
        <f aca="false">IF(AH45="","",VLOOKUP($W45,$C$4:$U$203,12,FALSE()))</f>
        <v/>
      </c>
      <c r="AJ45" s="89" t="str">
        <f aca="false">IF(AI45="","",VLOOKUP($W45,$C$4:$U$203,13,FALSE()))</f>
        <v/>
      </c>
      <c r="AK45" s="90" t="str">
        <f aca="false">IF(AJ45="","",VLOOKUP($W45,$C$4:$U$203,14,FALSE()))</f>
        <v/>
      </c>
      <c r="AL45" s="90" t="str">
        <f aca="false">IF(AK45="","",VLOOKUP($W45,$C$4:$U$203,15,FALSE()))</f>
        <v/>
      </c>
      <c r="AM45" s="90" t="str">
        <f aca="false">IF(AL45="","",VLOOKUP($W45,$C$4:$U$203,16,FALSE()))</f>
        <v/>
      </c>
      <c r="AN45" s="91" t="str">
        <f aca="false">IF(AM45="","",VLOOKUP($W45,$C$4:$U$203,17,FALSE()))</f>
        <v/>
      </c>
      <c r="AO45" s="0" t="str">
        <f aca="false">IF(AN45="","",VLOOKUP($W45,$C$4:$U$203,18,FALSE()))</f>
        <v/>
      </c>
      <c r="AP45" s="92" t="str">
        <f aca="false">IF(X45="","",X45)</f>
        <v/>
      </c>
      <c r="AQ45" s="65"/>
    </row>
    <row r="46" customFormat="false" ht="15" hidden="false" customHeight="false" outlineLevel="0" collapsed="false">
      <c r="A46" s="0" t="n">
        <v>43</v>
      </c>
      <c r="B46" s="0" t="str">
        <f aca="false">IF(PLAYER!B46="","",PLAYER!B46)</f>
        <v/>
      </c>
      <c r="C46" s="0" t="str">
        <f aca="false">IF(T46="","",T46)</f>
        <v/>
      </c>
      <c r="D46" s="88" t="str">
        <f aca="false">IF('ADJ-CLICK'!H46="","",AVERAGE('ADJ-CLICK'!H46,'ADJ-CLICK'!J46,'ADJ-CLICK'!L46,'ADJ-CLICK'!N46,'ADJ-CLICK'!P46,'ADJ-CLICK'!R46))</f>
        <v/>
      </c>
      <c r="E46" s="88" t="str">
        <f aca="false">IF('ADJ-GIVEN'!C46="","",'ADJ-GIVEN'!C46/2)</f>
        <v/>
      </c>
      <c r="F46" s="88" t="str">
        <f aca="false">IF('ADJ-GIVEN'!D46="","",'ADJ-GIVEN'!D46/2)</f>
        <v/>
      </c>
      <c r="G46" s="88" t="str">
        <f aca="false">IF('ADJ-GIVEN'!E46="","",'ADJ-GIVEN'!E46/2)</f>
        <v/>
      </c>
      <c r="H46" s="88" t="str">
        <f aca="false">IF('ADJ-GIVEN'!F46="","",'ADJ-GIVEN'!F46/2)</f>
        <v/>
      </c>
      <c r="I46" s="89" t="str">
        <f aca="false">IF(E46="","",SUM(E46:H46))</f>
        <v/>
      </c>
      <c r="J46" s="88" t="str">
        <f aca="false">IF('ADJ-GIVEN'!G46="","",'ADJ-GIVEN'!G46/2)</f>
        <v/>
      </c>
      <c r="K46" s="88" t="str">
        <f aca="false">IF('ADJ-GIVEN'!H46="","",'ADJ-GIVEN'!H46/2)</f>
        <v/>
      </c>
      <c r="L46" s="88" t="str">
        <f aca="false">IF('ADJ-GIVEN'!I46="","",'ADJ-GIVEN'!I46/2)</f>
        <v/>
      </c>
      <c r="M46" s="88" t="str">
        <f aca="false">IF('ADJ-GIVEN'!J46="","",'ADJ-GIVEN'!J46/2)</f>
        <v/>
      </c>
      <c r="N46" s="89" t="str">
        <f aca="false">IF(J46="","",SUM(J46:M46))</f>
        <v/>
      </c>
      <c r="O46" s="89" t="str">
        <f aca="false">IF(D46="","",SUM(D46,I46,N46))</f>
        <v/>
      </c>
      <c r="P46" s="90" t="str">
        <f aca="false">IF('ADJ-CLICK'!C46="","",'ADJ-CLICK'!C46*-1)</f>
        <v/>
      </c>
      <c r="Q46" s="90" t="str">
        <f aca="false">IF('ADJ-CLICK'!D46="","",'ADJ-CLICK'!D46*-1)</f>
        <v/>
      </c>
      <c r="R46" s="90" t="str">
        <f aca="false">IF('ADJ-CLICK'!E46="","",'ADJ-CLICK'!E46*-1)</f>
        <v/>
      </c>
      <c r="S46" s="91" t="str">
        <f aca="false">IF(O46="","",SUM(O46:R46))</f>
        <v/>
      </c>
      <c r="T46" s="92" t="str">
        <f aca="false">IF(S46="","",RANK(S46,S$4:S$203,0))</f>
        <v/>
      </c>
      <c r="U46" s="92" t="str">
        <f aca="false">IF(B46="","",B46)</f>
        <v/>
      </c>
      <c r="V46" s="65"/>
      <c r="W46" s="0" t="str">
        <f aca="false">IF(A46&lt;=COUNT(C$4:C$203),A46,"")</f>
        <v/>
      </c>
      <c r="X46" s="0" t="str">
        <f aca="false">IF(W46="","",VLOOKUP($W46,$C$4:$U$203,19,FALSE()))</f>
        <v/>
      </c>
      <c r="Y46" s="88" t="str">
        <f aca="false">IF(X46="","",VLOOKUP($W46,$C$4:$U$203,2,FALSE()))</f>
        <v/>
      </c>
      <c r="Z46" s="88" t="str">
        <f aca="false">IF(Y46="","",VLOOKUP($W46,$C$4:$U$203,3,FALSE()))</f>
        <v/>
      </c>
      <c r="AA46" s="88" t="str">
        <f aca="false">IF(Z46="","",VLOOKUP($W46,$C$4:$U$203,4,FALSE()))</f>
        <v/>
      </c>
      <c r="AB46" s="88" t="str">
        <f aca="false">IF(AA46="","",VLOOKUP($W46,$C$4:$U$203,5,FALSE()))</f>
        <v/>
      </c>
      <c r="AC46" s="88" t="str">
        <f aca="false">IF(AB46="","",VLOOKUP($W46,$C$4:$U$203,6,FALSE()))</f>
        <v/>
      </c>
      <c r="AD46" s="89" t="str">
        <f aca="false">IF(AC46="","",VLOOKUP($W46,$C$4:$U$203,7,FALSE()))</f>
        <v/>
      </c>
      <c r="AE46" s="88" t="str">
        <f aca="false">IF(AD46="","",VLOOKUP($W46,$C$4:$U$203,8,FALSE()))</f>
        <v/>
      </c>
      <c r="AF46" s="88" t="str">
        <f aca="false">IF(AE46="","",VLOOKUP($W46,$C$4:$U$203,9,FALSE()))</f>
        <v/>
      </c>
      <c r="AG46" s="88" t="str">
        <f aca="false">IF(AF46="","",VLOOKUP($W46,$C$4:$U$203,10,FALSE()))</f>
        <v/>
      </c>
      <c r="AH46" s="88" t="str">
        <f aca="false">IF(AG46="","",VLOOKUP($W46,$C$4:$U$203,11,FALSE()))</f>
        <v/>
      </c>
      <c r="AI46" s="89" t="str">
        <f aca="false">IF(AH46="","",VLOOKUP($W46,$C$4:$U$203,12,FALSE()))</f>
        <v/>
      </c>
      <c r="AJ46" s="89" t="str">
        <f aca="false">IF(AI46="","",VLOOKUP($W46,$C$4:$U$203,13,FALSE()))</f>
        <v/>
      </c>
      <c r="AK46" s="90" t="str">
        <f aca="false">IF(AJ46="","",VLOOKUP($W46,$C$4:$U$203,14,FALSE()))</f>
        <v/>
      </c>
      <c r="AL46" s="90" t="str">
        <f aca="false">IF(AK46="","",VLOOKUP($W46,$C$4:$U$203,15,FALSE()))</f>
        <v/>
      </c>
      <c r="AM46" s="90" t="str">
        <f aca="false">IF(AL46="","",VLOOKUP($W46,$C$4:$U$203,16,FALSE()))</f>
        <v/>
      </c>
      <c r="AN46" s="91" t="str">
        <f aca="false">IF(AM46="","",VLOOKUP($W46,$C$4:$U$203,17,FALSE()))</f>
        <v/>
      </c>
      <c r="AO46" s="0" t="str">
        <f aca="false">IF(AN46="","",VLOOKUP($W46,$C$4:$U$203,18,FALSE()))</f>
        <v/>
      </c>
      <c r="AP46" s="92" t="str">
        <f aca="false">IF(X46="","",X46)</f>
        <v/>
      </c>
      <c r="AQ46" s="65"/>
    </row>
    <row r="47" customFormat="false" ht="15" hidden="false" customHeight="false" outlineLevel="0" collapsed="false">
      <c r="A47" s="0" t="n">
        <v>44</v>
      </c>
      <c r="B47" s="0" t="str">
        <f aca="false">IF(PLAYER!B47="","",PLAYER!B47)</f>
        <v/>
      </c>
      <c r="C47" s="0" t="str">
        <f aca="false">IF(T47="","",T47)</f>
        <v/>
      </c>
      <c r="D47" s="88" t="str">
        <f aca="false">IF('ADJ-CLICK'!H47="","",AVERAGE('ADJ-CLICK'!H47,'ADJ-CLICK'!J47,'ADJ-CLICK'!L47,'ADJ-CLICK'!N47,'ADJ-CLICK'!P47,'ADJ-CLICK'!R47))</f>
        <v/>
      </c>
      <c r="E47" s="88" t="str">
        <f aca="false">IF('ADJ-GIVEN'!C47="","",'ADJ-GIVEN'!C47/2)</f>
        <v/>
      </c>
      <c r="F47" s="88" t="str">
        <f aca="false">IF('ADJ-GIVEN'!D47="","",'ADJ-GIVEN'!D47/2)</f>
        <v/>
      </c>
      <c r="G47" s="88" t="str">
        <f aca="false">IF('ADJ-GIVEN'!E47="","",'ADJ-GIVEN'!E47/2)</f>
        <v/>
      </c>
      <c r="H47" s="88" t="str">
        <f aca="false">IF('ADJ-GIVEN'!F47="","",'ADJ-GIVEN'!F47/2)</f>
        <v/>
      </c>
      <c r="I47" s="0" t="str">
        <f aca="false">IF(E47="","",SUM(E47:H47))</f>
        <v/>
      </c>
      <c r="J47" s="88" t="str">
        <f aca="false">IF('ADJ-GIVEN'!G47="","",'ADJ-GIVEN'!G47/2)</f>
        <v/>
      </c>
      <c r="K47" s="88" t="str">
        <f aca="false">IF('ADJ-GIVEN'!H47="","",'ADJ-GIVEN'!H47/2)</f>
        <v/>
      </c>
      <c r="L47" s="88" t="str">
        <f aca="false">IF('ADJ-GIVEN'!I47="","",'ADJ-GIVEN'!I47/2)</f>
        <v/>
      </c>
      <c r="M47" s="88" t="str">
        <f aca="false">IF('ADJ-GIVEN'!J47="","",'ADJ-GIVEN'!J47/2)</f>
        <v/>
      </c>
      <c r="N47" s="89" t="str">
        <f aca="false">IF(J47="","",SUM(J47:M47))</f>
        <v/>
      </c>
      <c r="O47" s="92" t="str">
        <f aca="false">IF(D47="","",SUM(D47,I47,N47))</f>
        <v/>
      </c>
      <c r="P47" s="92" t="str">
        <f aca="false">IF('ADJ-CLICK'!C47="","",'ADJ-CLICK'!C47*-1)</f>
        <v/>
      </c>
      <c r="Q47" s="92" t="str">
        <f aca="false">IF('ADJ-CLICK'!D47="","",'ADJ-CLICK'!D47*-1)</f>
        <v/>
      </c>
      <c r="R47" s="92" t="str">
        <f aca="false">IF('ADJ-CLICK'!E47="","",'ADJ-CLICK'!E47*-1)</f>
        <v/>
      </c>
      <c r="S47" s="92" t="str">
        <f aca="false">IF(O47="","",SUM(O47:R47))</f>
        <v/>
      </c>
      <c r="T47" s="92" t="str">
        <f aca="false">IF(S47="","",RANK(S47,S$4:S$203,0))</f>
        <v/>
      </c>
      <c r="U47" s="92" t="str">
        <f aca="false">IF(B47="","",B47)</f>
        <v/>
      </c>
      <c r="V47" s="65"/>
      <c r="W47" s="0" t="str">
        <f aca="false">IF(A47&lt;=COUNT(C$4:C$203),A47,"")</f>
        <v/>
      </c>
      <c r="X47" s="0" t="str">
        <f aca="false">IF(W47="","",VLOOKUP($W47,$C$4:$U$203,19,FALSE()))</f>
        <v/>
      </c>
      <c r="Y47" s="88" t="str">
        <f aca="false">IF(X47="","",VLOOKUP($W47,$C$4:$U$203,2,FALSE()))</f>
        <v/>
      </c>
      <c r="Z47" s="88" t="str">
        <f aca="false">IF(Y47="","",VLOOKUP($W47,$C$4:$U$203,3,FALSE()))</f>
        <v/>
      </c>
      <c r="AA47" s="88" t="str">
        <f aca="false">IF(Z47="","",VLOOKUP($W47,$C$4:$U$203,4,FALSE()))</f>
        <v/>
      </c>
      <c r="AB47" s="88" t="str">
        <f aca="false">IF(AA47="","",VLOOKUP($W47,$C$4:$U$203,5,FALSE()))</f>
        <v/>
      </c>
      <c r="AC47" s="88" t="str">
        <f aca="false">IF(AB47="","",VLOOKUP($W47,$C$4:$U$203,6,FALSE()))</f>
        <v/>
      </c>
      <c r="AD47" s="89" t="str">
        <f aca="false">IF(AC47="","",VLOOKUP($W47,$C$4:$U$203,7,FALSE()))</f>
        <v/>
      </c>
      <c r="AE47" s="88" t="str">
        <f aca="false">IF(AD47="","",VLOOKUP($W47,$C$4:$U$203,8,FALSE()))</f>
        <v/>
      </c>
      <c r="AF47" s="88" t="str">
        <f aca="false">IF(AE47="","",VLOOKUP($W47,$C$4:$U$203,9,FALSE()))</f>
        <v/>
      </c>
      <c r="AG47" s="88" t="str">
        <f aca="false">IF(AF47="","",VLOOKUP($W47,$C$4:$U$203,10,FALSE()))</f>
        <v/>
      </c>
      <c r="AH47" s="88" t="str">
        <f aca="false">IF(AG47="","",VLOOKUP($W47,$C$4:$U$203,11,FALSE()))</f>
        <v/>
      </c>
      <c r="AI47" s="89" t="str">
        <f aca="false">IF(AH47="","",VLOOKUP($W47,$C$4:$U$203,12,FALSE()))</f>
        <v/>
      </c>
      <c r="AJ47" s="89" t="str">
        <f aca="false">IF(AI47="","",VLOOKUP($W47,$C$4:$U$203,13,FALSE()))</f>
        <v/>
      </c>
      <c r="AK47" s="90" t="str">
        <f aca="false">IF(AJ47="","",VLOOKUP($W47,$C$4:$U$203,14,FALSE()))</f>
        <v/>
      </c>
      <c r="AL47" s="90" t="str">
        <f aca="false">IF(AK47="","",VLOOKUP($W47,$C$4:$U$203,15,FALSE()))</f>
        <v/>
      </c>
      <c r="AM47" s="90" t="str">
        <f aca="false">IF(AL47="","",VLOOKUP($W47,$C$4:$U$203,16,FALSE()))</f>
        <v/>
      </c>
      <c r="AN47" s="91" t="str">
        <f aca="false">IF(AM47="","",VLOOKUP($W47,$C$4:$U$203,17,FALSE()))</f>
        <v/>
      </c>
      <c r="AO47" s="0" t="str">
        <f aca="false">IF(AN47="","",VLOOKUP($W47,$C$4:$U$203,18,FALSE()))</f>
        <v/>
      </c>
      <c r="AP47" s="92" t="str">
        <f aca="false">IF(X47="","",X47)</f>
        <v/>
      </c>
      <c r="AQ47" s="65"/>
    </row>
    <row r="48" customFormat="false" ht="15" hidden="false" customHeight="false" outlineLevel="0" collapsed="false">
      <c r="A48" s="0" t="n">
        <v>45</v>
      </c>
      <c r="B48" s="0" t="str">
        <f aca="false">IF(PLAYER!B48="","",PLAYER!B48)</f>
        <v/>
      </c>
      <c r="C48" s="0" t="str">
        <f aca="false">IF(T48="","",T48)</f>
        <v/>
      </c>
      <c r="D48" s="88" t="str">
        <f aca="false">IF('ADJ-CLICK'!H48="","",AVERAGE('ADJ-CLICK'!H48,'ADJ-CLICK'!J48,'ADJ-CLICK'!L48,'ADJ-CLICK'!N48,'ADJ-CLICK'!P48,'ADJ-CLICK'!R48))</f>
        <v/>
      </c>
      <c r="E48" s="88" t="str">
        <f aca="false">IF('ADJ-GIVEN'!C48="","",'ADJ-GIVEN'!C48/2)</f>
        <v/>
      </c>
      <c r="F48" s="88" t="str">
        <f aca="false">IF('ADJ-GIVEN'!D48="","",'ADJ-GIVEN'!D48/2)</f>
        <v/>
      </c>
      <c r="G48" s="88" t="str">
        <f aca="false">IF('ADJ-GIVEN'!E48="","",'ADJ-GIVEN'!E48/2)</f>
        <v/>
      </c>
      <c r="H48" s="88" t="str">
        <f aca="false">IF('ADJ-GIVEN'!F48="","",'ADJ-GIVEN'!F48/2)</f>
        <v/>
      </c>
      <c r="I48" s="0" t="str">
        <f aca="false">IF(E48="","",SUM(E48:H48))</f>
        <v/>
      </c>
      <c r="J48" s="88" t="str">
        <f aca="false">IF('ADJ-GIVEN'!G48="","",'ADJ-GIVEN'!G48/2)</f>
        <v/>
      </c>
      <c r="K48" s="88" t="str">
        <f aca="false">IF('ADJ-GIVEN'!H48="","",'ADJ-GIVEN'!H48/2)</f>
        <v/>
      </c>
      <c r="L48" s="88" t="str">
        <f aca="false">IF('ADJ-GIVEN'!I48="","",'ADJ-GIVEN'!I48/2)</f>
        <v/>
      </c>
      <c r="M48" s="88" t="str">
        <f aca="false">IF('ADJ-GIVEN'!J48="","",'ADJ-GIVEN'!J48/2)</f>
        <v/>
      </c>
      <c r="N48" s="89" t="str">
        <f aca="false">IF(J48="","",SUM(J48:M48))</f>
        <v/>
      </c>
      <c r="O48" s="92" t="str">
        <f aca="false">IF(D48="","",SUM(D48,I48,N48))</f>
        <v/>
      </c>
      <c r="P48" s="92" t="str">
        <f aca="false">IF('ADJ-CLICK'!C48="","",'ADJ-CLICK'!C48*-1)</f>
        <v/>
      </c>
      <c r="Q48" s="92" t="str">
        <f aca="false">IF('ADJ-CLICK'!D48="","",'ADJ-CLICK'!D48*-1)</f>
        <v/>
      </c>
      <c r="R48" s="92" t="str">
        <f aca="false">IF('ADJ-CLICK'!E48="","",'ADJ-CLICK'!E48*-1)</f>
        <v/>
      </c>
      <c r="S48" s="92" t="str">
        <f aca="false">IF(O48="","",SUM(O48:R48))</f>
        <v/>
      </c>
      <c r="T48" s="92" t="str">
        <f aca="false">IF(S48="","",RANK(S48,S$4:S$203,0))</f>
        <v/>
      </c>
      <c r="U48" s="92" t="str">
        <f aca="false">IF(B48="","",B48)</f>
        <v/>
      </c>
      <c r="V48" s="65"/>
      <c r="W48" s="0" t="str">
        <f aca="false">IF(A48&lt;=COUNT(C$4:C$203),A48,"")</f>
        <v/>
      </c>
      <c r="X48" s="0" t="str">
        <f aca="false">IF(W48="","",VLOOKUP($W48,$C$4:$U$203,19,FALSE()))</f>
        <v/>
      </c>
      <c r="Y48" s="88" t="str">
        <f aca="false">IF(X48="","",VLOOKUP($W48,$C$4:$U$203,2,FALSE()))</f>
        <v/>
      </c>
      <c r="Z48" s="88" t="str">
        <f aca="false">IF(Y48="","",VLOOKUP($W48,$C$4:$U$203,3,FALSE()))</f>
        <v/>
      </c>
      <c r="AA48" s="88" t="str">
        <f aca="false">IF(Z48="","",VLOOKUP($W48,$C$4:$U$203,4,FALSE()))</f>
        <v/>
      </c>
      <c r="AB48" s="88" t="str">
        <f aca="false">IF(AA48="","",VLOOKUP($W48,$C$4:$U$203,5,FALSE()))</f>
        <v/>
      </c>
      <c r="AC48" s="88" t="str">
        <f aca="false">IF(AB48="","",VLOOKUP($W48,$C$4:$U$203,6,FALSE()))</f>
        <v/>
      </c>
      <c r="AD48" s="89" t="str">
        <f aca="false">IF(AC48="","",VLOOKUP($W48,$C$4:$U$203,7,FALSE()))</f>
        <v/>
      </c>
      <c r="AE48" s="88" t="str">
        <f aca="false">IF(AD48="","",VLOOKUP($W48,$C$4:$U$203,8,FALSE()))</f>
        <v/>
      </c>
      <c r="AF48" s="88" t="str">
        <f aca="false">IF(AE48="","",VLOOKUP($W48,$C$4:$U$203,9,FALSE()))</f>
        <v/>
      </c>
      <c r="AG48" s="88" t="str">
        <f aca="false">IF(AF48="","",VLOOKUP($W48,$C$4:$U$203,10,FALSE()))</f>
        <v/>
      </c>
      <c r="AH48" s="88" t="str">
        <f aca="false">IF(AG48="","",VLOOKUP($W48,$C$4:$U$203,11,FALSE()))</f>
        <v/>
      </c>
      <c r="AI48" s="89" t="str">
        <f aca="false">IF(AH48="","",VLOOKUP($W48,$C$4:$U$203,12,FALSE()))</f>
        <v/>
      </c>
      <c r="AJ48" s="89" t="str">
        <f aca="false">IF(AI48="","",VLOOKUP($W48,$C$4:$U$203,13,FALSE()))</f>
        <v/>
      </c>
      <c r="AK48" s="90" t="str">
        <f aca="false">IF(AJ48="","",VLOOKUP($W48,$C$4:$U$203,14,FALSE()))</f>
        <v/>
      </c>
      <c r="AL48" s="90" t="str">
        <f aca="false">IF(AK48="","",VLOOKUP($W48,$C$4:$U$203,15,FALSE()))</f>
        <v/>
      </c>
      <c r="AM48" s="90" t="str">
        <f aca="false">IF(AL48="","",VLOOKUP($W48,$C$4:$U$203,16,FALSE()))</f>
        <v/>
      </c>
      <c r="AN48" s="91" t="str">
        <f aca="false">IF(AM48="","",VLOOKUP($W48,$C$4:$U$203,17,FALSE()))</f>
        <v/>
      </c>
      <c r="AO48" s="0" t="str">
        <f aca="false">IF(AN48="","",VLOOKUP($W48,$C$4:$U$203,18,FALSE()))</f>
        <v/>
      </c>
      <c r="AP48" s="92" t="str">
        <f aca="false">IF(X48="","",X48)</f>
        <v/>
      </c>
      <c r="AQ48" s="65"/>
    </row>
    <row r="49" customFormat="false" ht="15" hidden="false" customHeight="false" outlineLevel="0" collapsed="false">
      <c r="A49" s="0" t="n">
        <v>46</v>
      </c>
      <c r="B49" s="0" t="str">
        <f aca="false">IF(PLAYER!B49="","",PLAYER!B49)</f>
        <v/>
      </c>
      <c r="C49" s="0" t="str">
        <f aca="false">IF(T49="","",T49)</f>
        <v/>
      </c>
      <c r="D49" s="88" t="str">
        <f aca="false">IF('ADJ-CLICK'!H49="","",AVERAGE('ADJ-CLICK'!H49,'ADJ-CLICK'!J49,'ADJ-CLICK'!L49,'ADJ-CLICK'!N49,'ADJ-CLICK'!P49,'ADJ-CLICK'!R49))</f>
        <v/>
      </c>
      <c r="E49" s="88" t="str">
        <f aca="false">IF('ADJ-GIVEN'!C49="","",'ADJ-GIVEN'!C49/2)</f>
        <v/>
      </c>
      <c r="F49" s="88" t="str">
        <f aca="false">IF('ADJ-GIVEN'!D49="","",'ADJ-GIVEN'!D49/2)</f>
        <v/>
      </c>
      <c r="G49" s="88" t="str">
        <f aca="false">IF('ADJ-GIVEN'!E49="","",'ADJ-GIVEN'!E49/2)</f>
        <v/>
      </c>
      <c r="H49" s="88" t="str">
        <f aca="false">IF('ADJ-GIVEN'!F49="","",'ADJ-GIVEN'!F49/2)</f>
        <v/>
      </c>
      <c r="I49" s="0" t="str">
        <f aca="false">IF(E49="","",SUM(E49:H49))</f>
        <v/>
      </c>
      <c r="J49" s="88" t="str">
        <f aca="false">IF('ADJ-GIVEN'!G49="","",'ADJ-GIVEN'!G49/2)</f>
        <v/>
      </c>
      <c r="K49" s="88" t="str">
        <f aca="false">IF('ADJ-GIVEN'!H49="","",'ADJ-GIVEN'!H49/2)</f>
        <v/>
      </c>
      <c r="L49" s="88" t="str">
        <f aca="false">IF('ADJ-GIVEN'!I49="","",'ADJ-GIVEN'!I49/2)</f>
        <v/>
      </c>
      <c r="M49" s="88" t="str">
        <f aca="false">IF('ADJ-GIVEN'!J49="","",'ADJ-GIVEN'!J49/2)</f>
        <v/>
      </c>
      <c r="N49" s="89" t="str">
        <f aca="false">IF(J49="","",SUM(J49:M49))</f>
        <v/>
      </c>
      <c r="O49" s="92" t="str">
        <f aca="false">IF(D49="","",SUM(D49,I49,N49))</f>
        <v/>
      </c>
      <c r="P49" s="92" t="str">
        <f aca="false">IF('ADJ-CLICK'!C49="","",'ADJ-CLICK'!C49*-1)</f>
        <v/>
      </c>
      <c r="Q49" s="92" t="str">
        <f aca="false">IF('ADJ-CLICK'!D49="","",'ADJ-CLICK'!D49*-1)</f>
        <v/>
      </c>
      <c r="R49" s="92" t="str">
        <f aca="false">IF('ADJ-CLICK'!E49="","",'ADJ-CLICK'!E49*-1)</f>
        <v/>
      </c>
      <c r="S49" s="92" t="str">
        <f aca="false">IF(O49="","",SUM(O49:R49))</f>
        <v/>
      </c>
      <c r="T49" s="92" t="str">
        <f aca="false">IF(S49="","",RANK(S49,S$4:S$203,0))</f>
        <v/>
      </c>
      <c r="U49" s="92" t="str">
        <f aca="false">IF(B49="","",B49)</f>
        <v/>
      </c>
      <c r="V49" s="65"/>
      <c r="W49" s="0" t="str">
        <f aca="false">IF(A49&lt;=COUNT(C$4:C$203),A49,"")</f>
        <v/>
      </c>
      <c r="X49" s="0" t="str">
        <f aca="false">IF(W49="","",VLOOKUP($W49,$C$4:$U$203,19,FALSE()))</f>
        <v/>
      </c>
      <c r="Y49" s="88" t="str">
        <f aca="false">IF(X49="","",VLOOKUP($W49,$C$4:$U$203,2,FALSE()))</f>
        <v/>
      </c>
      <c r="Z49" s="88" t="str">
        <f aca="false">IF(Y49="","",VLOOKUP($W49,$C$4:$U$203,3,FALSE()))</f>
        <v/>
      </c>
      <c r="AA49" s="88" t="str">
        <f aca="false">IF(Z49="","",VLOOKUP($W49,$C$4:$U$203,4,FALSE()))</f>
        <v/>
      </c>
      <c r="AB49" s="88" t="str">
        <f aca="false">IF(AA49="","",VLOOKUP($W49,$C$4:$U$203,5,FALSE()))</f>
        <v/>
      </c>
      <c r="AC49" s="88" t="str">
        <f aca="false">IF(AB49="","",VLOOKUP($W49,$C$4:$U$203,6,FALSE()))</f>
        <v/>
      </c>
      <c r="AD49" s="89" t="str">
        <f aca="false">IF(AC49="","",VLOOKUP($W49,$C$4:$U$203,7,FALSE()))</f>
        <v/>
      </c>
      <c r="AE49" s="88" t="str">
        <f aca="false">IF(AD49="","",VLOOKUP($W49,$C$4:$U$203,8,FALSE()))</f>
        <v/>
      </c>
      <c r="AF49" s="88" t="str">
        <f aca="false">IF(AE49="","",VLOOKUP($W49,$C$4:$U$203,9,FALSE()))</f>
        <v/>
      </c>
      <c r="AG49" s="88" t="str">
        <f aca="false">IF(AF49="","",VLOOKUP($W49,$C$4:$U$203,10,FALSE()))</f>
        <v/>
      </c>
      <c r="AH49" s="88" t="str">
        <f aca="false">IF(AG49="","",VLOOKUP($W49,$C$4:$U$203,11,FALSE()))</f>
        <v/>
      </c>
      <c r="AI49" s="89" t="str">
        <f aca="false">IF(AH49="","",VLOOKUP($W49,$C$4:$U$203,12,FALSE()))</f>
        <v/>
      </c>
      <c r="AJ49" s="89" t="str">
        <f aca="false">IF(AI49="","",VLOOKUP($W49,$C$4:$U$203,13,FALSE()))</f>
        <v/>
      </c>
      <c r="AK49" s="90" t="str">
        <f aca="false">IF(AJ49="","",VLOOKUP($W49,$C$4:$U$203,14,FALSE()))</f>
        <v/>
      </c>
      <c r="AL49" s="90" t="str">
        <f aca="false">IF(AK49="","",VLOOKUP($W49,$C$4:$U$203,15,FALSE()))</f>
        <v/>
      </c>
      <c r="AM49" s="90" t="str">
        <f aca="false">IF(AL49="","",VLOOKUP($W49,$C$4:$U$203,16,FALSE()))</f>
        <v/>
      </c>
      <c r="AN49" s="91" t="str">
        <f aca="false">IF(AM49="","",VLOOKUP($W49,$C$4:$U$203,17,FALSE()))</f>
        <v/>
      </c>
      <c r="AO49" s="0" t="str">
        <f aca="false">IF(AN49="","",VLOOKUP($W49,$C$4:$U$203,18,FALSE()))</f>
        <v/>
      </c>
      <c r="AP49" s="92" t="str">
        <f aca="false">IF(X49="","",X49)</f>
        <v/>
      </c>
      <c r="AQ49" s="65"/>
    </row>
    <row r="50" customFormat="false" ht="15" hidden="false" customHeight="false" outlineLevel="0" collapsed="false">
      <c r="A50" s="0" t="n">
        <v>47</v>
      </c>
      <c r="B50" s="0" t="str">
        <f aca="false">IF(PLAYER!B50="","",PLAYER!B50)</f>
        <v/>
      </c>
      <c r="C50" s="0" t="str">
        <f aca="false">IF(T50="","",T50)</f>
        <v/>
      </c>
      <c r="D50" s="88" t="str">
        <f aca="false">IF('ADJ-CLICK'!H50="","",AVERAGE('ADJ-CLICK'!H50,'ADJ-CLICK'!J50,'ADJ-CLICK'!L50,'ADJ-CLICK'!N50,'ADJ-CLICK'!P50,'ADJ-CLICK'!R50))</f>
        <v/>
      </c>
      <c r="E50" s="88" t="str">
        <f aca="false">IF('ADJ-GIVEN'!C50="","",'ADJ-GIVEN'!C50/2)</f>
        <v/>
      </c>
      <c r="F50" s="88" t="str">
        <f aca="false">IF('ADJ-GIVEN'!D50="","",'ADJ-GIVEN'!D50/2)</f>
        <v/>
      </c>
      <c r="G50" s="88" t="str">
        <f aca="false">IF('ADJ-GIVEN'!E50="","",'ADJ-GIVEN'!E50/2)</f>
        <v/>
      </c>
      <c r="H50" s="88" t="str">
        <f aca="false">IF('ADJ-GIVEN'!F50="","",'ADJ-GIVEN'!F50/2)</f>
        <v/>
      </c>
      <c r="I50" s="0" t="str">
        <f aca="false">IF(E50="","",SUM(E50:H50))</f>
        <v/>
      </c>
      <c r="J50" s="88" t="str">
        <f aca="false">IF('ADJ-GIVEN'!G50="","",'ADJ-GIVEN'!G50/2)</f>
        <v/>
      </c>
      <c r="K50" s="88" t="str">
        <f aca="false">IF('ADJ-GIVEN'!H50="","",'ADJ-GIVEN'!H50/2)</f>
        <v/>
      </c>
      <c r="L50" s="88" t="str">
        <f aca="false">IF('ADJ-GIVEN'!I50="","",'ADJ-GIVEN'!I50/2)</f>
        <v/>
      </c>
      <c r="M50" s="88" t="str">
        <f aca="false">IF('ADJ-GIVEN'!J50="","",'ADJ-GIVEN'!J50/2)</f>
        <v/>
      </c>
      <c r="N50" s="89" t="str">
        <f aca="false">IF(J50="","",SUM(J50:M50))</f>
        <v/>
      </c>
      <c r="O50" s="92" t="str">
        <f aca="false">IF(D50="","",SUM(D50,I50,N50))</f>
        <v/>
      </c>
      <c r="P50" s="92" t="str">
        <f aca="false">IF('ADJ-CLICK'!C50="","",'ADJ-CLICK'!C50*-1)</f>
        <v/>
      </c>
      <c r="Q50" s="92" t="str">
        <f aca="false">IF('ADJ-CLICK'!D50="","",'ADJ-CLICK'!D50*-1)</f>
        <v/>
      </c>
      <c r="R50" s="92" t="str">
        <f aca="false">IF('ADJ-CLICK'!E50="","",'ADJ-CLICK'!E50*-1)</f>
        <v/>
      </c>
      <c r="S50" s="92" t="str">
        <f aca="false">IF(O50="","",SUM(O50:R50))</f>
        <v/>
      </c>
      <c r="T50" s="92" t="str">
        <f aca="false">IF(S50="","",RANK(S50,S$4:S$203,0))</f>
        <v/>
      </c>
      <c r="U50" s="92" t="str">
        <f aca="false">IF(B50="","",B50)</f>
        <v/>
      </c>
      <c r="V50" s="65"/>
      <c r="W50" s="0" t="str">
        <f aca="false">IF(A50&lt;=COUNT(C$4:C$203),A50,"")</f>
        <v/>
      </c>
      <c r="X50" s="0" t="str">
        <f aca="false">IF(W50="","",VLOOKUP($W50,$C$4:$U$203,19,FALSE()))</f>
        <v/>
      </c>
      <c r="Y50" s="88" t="str">
        <f aca="false">IF(X50="","",VLOOKUP($W50,$C$4:$U$203,2,FALSE()))</f>
        <v/>
      </c>
      <c r="Z50" s="88" t="str">
        <f aca="false">IF(Y50="","",VLOOKUP($W50,$C$4:$U$203,3,FALSE()))</f>
        <v/>
      </c>
      <c r="AA50" s="88" t="str">
        <f aca="false">IF(Z50="","",VLOOKUP($W50,$C$4:$U$203,4,FALSE()))</f>
        <v/>
      </c>
      <c r="AB50" s="88" t="str">
        <f aca="false">IF(AA50="","",VLOOKUP($W50,$C$4:$U$203,5,FALSE()))</f>
        <v/>
      </c>
      <c r="AC50" s="88" t="str">
        <f aca="false">IF(AB50="","",VLOOKUP($W50,$C$4:$U$203,6,FALSE()))</f>
        <v/>
      </c>
      <c r="AD50" s="89" t="str">
        <f aca="false">IF(AC50="","",VLOOKUP($W50,$C$4:$U$203,7,FALSE()))</f>
        <v/>
      </c>
      <c r="AE50" s="88" t="str">
        <f aca="false">IF(AD50="","",VLOOKUP($W50,$C$4:$U$203,8,FALSE()))</f>
        <v/>
      </c>
      <c r="AF50" s="88" t="str">
        <f aca="false">IF(AE50="","",VLOOKUP($W50,$C$4:$U$203,9,FALSE()))</f>
        <v/>
      </c>
      <c r="AG50" s="88" t="str">
        <f aca="false">IF(AF50="","",VLOOKUP($W50,$C$4:$U$203,10,FALSE()))</f>
        <v/>
      </c>
      <c r="AH50" s="88" t="str">
        <f aca="false">IF(AG50="","",VLOOKUP($W50,$C$4:$U$203,11,FALSE()))</f>
        <v/>
      </c>
      <c r="AI50" s="89" t="str">
        <f aca="false">IF(AH50="","",VLOOKUP($W50,$C$4:$U$203,12,FALSE()))</f>
        <v/>
      </c>
      <c r="AJ50" s="89" t="str">
        <f aca="false">IF(AI50="","",VLOOKUP($W50,$C$4:$U$203,13,FALSE()))</f>
        <v/>
      </c>
      <c r="AK50" s="90" t="str">
        <f aca="false">IF(AJ50="","",VLOOKUP($W50,$C$4:$U$203,14,FALSE()))</f>
        <v/>
      </c>
      <c r="AL50" s="90" t="str">
        <f aca="false">IF(AK50="","",VLOOKUP($W50,$C$4:$U$203,15,FALSE()))</f>
        <v/>
      </c>
      <c r="AM50" s="90" t="str">
        <f aca="false">IF(AL50="","",VLOOKUP($W50,$C$4:$U$203,16,FALSE()))</f>
        <v/>
      </c>
      <c r="AN50" s="91" t="str">
        <f aca="false">IF(AM50="","",VLOOKUP($W50,$C$4:$U$203,17,FALSE()))</f>
        <v/>
      </c>
      <c r="AO50" s="0" t="str">
        <f aca="false">IF(AN50="","",VLOOKUP($W50,$C$4:$U$203,18,FALSE()))</f>
        <v/>
      </c>
      <c r="AP50" s="92" t="str">
        <f aca="false">IF(X50="","",X50)</f>
        <v/>
      </c>
      <c r="AQ50" s="65"/>
    </row>
    <row r="51" customFormat="false" ht="15" hidden="false" customHeight="false" outlineLevel="0" collapsed="false">
      <c r="A51" s="0" t="n">
        <v>48</v>
      </c>
      <c r="B51" s="0" t="str">
        <f aca="false">IF(PLAYER!B51="","",PLAYER!B51)</f>
        <v/>
      </c>
      <c r="C51" s="0" t="str">
        <f aca="false">IF(T51="","",T51)</f>
        <v/>
      </c>
      <c r="D51" s="88" t="str">
        <f aca="false">IF('ADJ-CLICK'!H51="","",AVERAGE('ADJ-CLICK'!H51,'ADJ-CLICK'!J51,'ADJ-CLICK'!L51,'ADJ-CLICK'!N51,'ADJ-CLICK'!P51,'ADJ-CLICK'!R51))</f>
        <v/>
      </c>
      <c r="E51" s="88" t="str">
        <f aca="false">IF('ADJ-GIVEN'!C51="","",'ADJ-GIVEN'!C51/2)</f>
        <v/>
      </c>
      <c r="F51" s="88" t="str">
        <f aca="false">IF('ADJ-GIVEN'!D51="","",'ADJ-GIVEN'!D51/2)</f>
        <v/>
      </c>
      <c r="G51" s="88" t="str">
        <f aca="false">IF('ADJ-GIVEN'!E51="","",'ADJ-GIVEN'!E51/2)</f>
        <v/>
      </c>
      <c r="H51" s="88" t="str">
        <f aca="false">IF('ADJ-GIVEN'!F51="","",'ADJ-GIVEN'!F51/2)</f>
        <v/>
      </c>
      <c r="I51" s="0" t="str">
        <f aca="false">IF(E51="","",SUM(E51:H51))</f>
        <v/>
      </c>
      <c r="J51" s="88" t="str">
        <f aca="false">IF('ADJ-GIVEN'!G51="","",'ADJ-GIVEN'!G51/2)</f>
        <v/>
      </c>
      <c r="K51" s="88" t="str">
        <f aca="false">IF('ADJ-GIVEN'!H51="","",'ADJ-GIVEN'!H51/2)</f>
        <v/>
      </c>
      <c r="L51" s="88" t="str">
        <f aca="false">IF('ADJ-GIVEN'!I51="","",'ADJ-GIVEN'!I51/2)</f>
        <v/>
      </c>
      <c r="M51" s="88" t="str">
        <f aca="false">IF('ADJ-GIVEN'!J51="","",'ADJ-GIVEN'!J51/2)</f>
        <v/>
      </c>
      <c r="N51" s="89" t="str">
        <f aca="false">IF(J51="","",SUM(J51:M51))</f>
        <v/>
      </c>
      <c r="O51" s="92" t="str">
        <f aca="false">IF(D51="","",SUM(D51,I51,N51))</f>
        <v/>
      </c>
      <c r="P51" s="92" t="str">
        <f aca="false">IF('ADJ-CLICK'!C51="","",'ADJ-CLICK'!C51*-1)</f>
        <v/>
      </c>
      <c r="Q51" s="92" t="str">
        <f aca="false">IF('ADJ-CLICK'!D51="","",'ADJ-CLICK'!D51*-1)</f>
        <v/>
      </c>
      <c r="R51" s="92" t="str">
        <f aca="false">IF('ADJ-CLICK'!E51="","",'ADJ-CLICK'!E51*-1)</f>
        <v/>
      </c>
      <c r="S51" s="92" t="str">
        <f aca="false">IF(O51="","",SUM(O51:R51))</f>
        <v/>
      </c>
      <c r="T51" s="92" t="str">
        <f aca="false">IF(S51="","",RANK(S51,S$4:S$203,0))</f>
        <v/>
      </c>
      <c r="U51" s="92" t="str">
        <f aca="false">IF(B51="","",B51)</f>
        <v/>
      </c>
      <c r="V51" s="65"/>
      <c r="W51" s="0" t="str">
        <f aca="false">IF(A51&lt;=COUNT(C$4:C$203),A51,"")</f>
        <v/>
      </c>
      <c r="X51" s="0" t="str">
        <f aca="false">IF(W51="","",VLOOKUP($W51,$C$4:$U$203,19,FALSE()))</f>
        <v/>
      </c>
      <c r="Y51" s="88" t="str">
        <f aca="false">IF(X51="","",VLOOKUP($W51,$C$4:$U$203,2,FALSE()))</f>
        <v/>
      </c>
      <c r="Z51" s="88" t="str">
        <f aca="false">IF(Y51="","",VLOOKUP($W51,$C$4:$U$203,3,FALSE()))</f>
        <v/>
      </c>
      <c r="AA51" s="88" t="str">
        <f aca="false">IF(Z51="","",VLOOKUP($W51,$C$4:$U$203,4,FALSE()))</f>
        <v/>
      </c>
      <c r="AB51" s="88" t="str">
        <f aca="false">IF(AA51="","",VLOOKUP($W51,$C$4:$U$203,5,FALSE()))</f>
        <v/>
      </c>
      <c r="AC51" s="88" t="str">
        <f aca="false">IF(AB51="","",VLOOKUP($W51,$C$4:$U$203,6,FALSE()))</f>
        <v/>
      </c>
      <c r="AD51" s="89" t="str">
        <f aca="false">IF(AC51="","",VLOOKUP($W51,$C$4:$U$203,7,FALSE()))</f>
        <v/>
      </c>
      <c r="AE51" s="88" t="str">
        <f aca="false">IF(AD51="","",VLOOKUP($W51,$C$4:$U$203,8,FALSE()))</f>
        <v/>
      </c>
      <c r="AF51" s="88" t="str">
        <f aca="false">IF(AE51="","",VLOOKUP($W51,$C$4:$U$203,9,FALSE()))</f>
        <v/>
      </c>
      <c r="AG51" s="88" t="str">
        <f aca="false">IF(AF51="","",VLOOKUP($W51,$C$4:$U$203,10,FALSE()))</f>
        <v/>
      </c>
      <c r="AH51" s="88" t="str">
        <f aca="false">IF(AG51="","",VLOOKUP($W51,$C$4:$U$203,11,FALSE()))</f>
        <v/>
      </c>
      <c r="AI51" s="89" t="str">
        <f aca="false">IF(AH51="","",VLOOKUP($W51,$C$4:$U$203,12,FALSE()))</f>
        <v/>
      </c>
      <c r="AJ51" s="89" t="str">
        <f aca="false">IF(AI51="","",VLOOKUP($W51,$C$4:$U$203,13,FALSE()))</f>
        <v/>
      </c>
      <c r="AK51" s="90" t="str">
        <f aca="false">IF(AJ51="","",VLOOKUP($W51,$C$4:$U$203,14,FALSE()))</f>
        <v/>
      </c>
      <c r="AL51" s="90" t="str">
        <f aca="false">IF(AK51="","",VLOOKUP($W51,$C$4:$U$203,15,FALSE()))</f>
        <v/>
      </c>
      <c r="AM51" s="90" t="str">
        <f aca="false">IF(AL51="","",VLOOKUP($W51,$C$4:$U$203,16,FALSE()))</f>
        <v/>
      </c>
      <c r="AN51" s="91" t="str">
        <f aca="false">IF(AM51="","",VLOOKUP($W51,$C$4:$U$203,17,FALSE()))</f>
        <v/>
      </c>
      <c r="AO51" s="0" t="str">
        <f aca="false">IF(AN51="","",VLOOKUP($W51,$C$4:$U$203,18,FALSE()))</f>
        <v/>
      </c>
      <c r="AP51" s="92" t="str">
        <f aca="false">IF(X51="","",X51)</f>
        <v/>
      </c>
      <c r="AQ51" s="65"/>
    </row>
    <row r="52" customFormat="false" ht="15" hidden="false" customHeight="false" outlineLevel="0" collapsed="false">
      <c r="A52" s="0" t="n">
        <v>49</v>
      </c>
      <c r="B52" s="0" t="str">
        <f aca="false">IF(PLAYER!B52="","",PLAYER!B52)</f>
        <v/>
      </c>
      <c r="C52" s="0" t="str">
        <f aca="false">IF(T52="","",T52)</f>
        <v/>
      </c>
      <c r="D52" s="88" t="str">
        <f aca="false">IF('ADJ-CLICK'!H52="","",AVERAGE('ADJ-CLICK'!H52,'ADJ-CLICK'!J52,'ADJ-CLICK'!L52,'ADJ-CLICK'!N52,'ADJ-CLICK'!P52,'ADJ-CLICK'!R52))</f>
        <v/>
      </c>
      <c r="E52" s="88" t="str">
        <f aca="false">IF('ADJ-GIVEN'!C52="","",'ADJ-GIVEN'!C52/2)</f>
        <v/>
      </c>
      <c r="F52" s="88" t="str">
        <f aca="false">IF('ADJ-GIVEN'!D52="","",'ADJ-GIVEN'!D52/2)</f>
        <v/>
      </c>
      <c r="G52" s="88" t="str">
        <f aca="false">IF('ADJ-GIVEN'!E52="","",'ADJ-GIVEN'!E52/2)</f>
        <v/>
      </c>
      <c r="H52" s="88" t="str">
        <f aca="false">IF('ADJ-GIVEN'!F52="","",'ADJ-GIVEN'!F52/2)</f>
        <v/>
      </c>
      <c r="I52" s="0" t="str">
        <f aca="false">IF(E52="","",SUM(E52:H52))</f>
        <v/>
      </c>
      <c r="J52" s="88" t="str">
        <f aca="false">IF('ADJ-GIVEN'!G52="","",'ADJ-GIVEN'!G52/2)</f>
        <v/>
      </c>
      <c r="K52" s="88" t="str">
        <f aca="false">IF('ADJ-GIVEN'!H52="","",'ADJ-GIVEN'!H52/2)</f>
        <v/>
      </c>
      <c r="L52" s="88" t="str">
        <f aca="false">IF('ADJ-GIVEN'!I52="","",'ADJ-GIVEN'!I52/2)</f>
        <v/>
      </c>
      <c r="M52" s="88" t="str">
        <f aca="false">IF('ADJ-GIVEN'!J52="","",'ADJ-GIVEN'!J52/2)</f>
        <v/>
      </c>
      <c r="N52" s="89" t="str">
        <f aca="false">IF(J52="","",SUM(J52:M52))</f>
        <v/>
      </c>
      <c r="O52" s="92" t="str">
        <f aca="false">IF(D52="","",SUM(D52,I52,N52))</f>
        <v/>
      </c>
      <c r="P52" s="92" t="str">
        <f aca="false">IF('ADJ-CLICK'!C52="","",'ADJ-CLICK'!C52*-1)</f>
        <v/>
      </c>
      <c r="Q52" s="92" t="str">
        <f aca="false">IF('ADJ-CLICK'!D52="","",'ADJ-CLICK'!D52*-1)</f>
        <v/>
      </c>
      <c r="R52" s="92" t="str">
        <f aca="false">IF('ADJ-CLICK'!E52="","",'ADJ-CLICK'!E52*-1)</f>
        <v/>
      </c>
      <c r="S52" s="92" t="str">
        <f aca="false">IF(O52="","",SUM(O52:R52))</f>
        <v/>
      </c>
      <c r="T52" s="92" t="str">
        <f aca="false">IF(S52="","",RANK(S52,S$4:S$203,0))</f>
        <v/>
      </c>
      <c r="U52" s="92" t="str">
        <f aca="false">IF(B52="","",B52)</f>
        <v/>
      </c>
      <c r="V52" s="65"/>
      <c r="W52" s="0" t="str">
        <f aca="false">IF(A52&lt;=COUNT(C$4:C$203),A52,"")</f>
        <v/>
      </c>
      <c r="X52" s="0" t="str">
        <f aca="false">IF(W52="","",VLOOKUP($W52,$C$4:$U$203,19,FALSE()))</f>
        <v/>
      </c>
      <c r="Y52" s="88" t="str">
        <f aca="false">IF(X52="","",VLOOKUP($W52,$C$4:$U$203,2,FALSE()))</f>
        <v/>
      </c>
      <c r="Z52" s="88" t="str">
        <f aca="false">IF(Y52="","",VLOOKUP($W52,$C$4:$U$203,3,FALSE()))</f>
        <v/>
      </c>
      <c r="AA52" s="88" t="str">
        <f aca="false">IF(Z52="","",VLOOKUP($W52,$C$4:$U$203,4,FALSE()))</f>
        <v/>
      </c>
      <c r="AB52" s="88" t="str">
        <f aca="false">IF(AA52="","",VLOOKUP($W52,$C$4:$U$203,5,FALSE()))</f>
        <v/>
      </c>
      <c r="AC52" s="88" t="str">
        <f aca="false">IF(AB52="","",VLOOKUP($W52,$C$4:$U$203,6,FALSE()))</f>
        <v/>
      </c>
      <c r="AD52" s="89" t="str">
        <f aca="false">IF(AC52="","",VLOOKUP($W52,$C$4:$U$203,7,FALSE()))</f>
        <v/>
      </c>
      <c r="AE52" s="88" t="str">
        <f aca="false">IF(AD52="","",VLOOKUP($W52,$C$4:$U$203,8,FALSE()))</f>
        <v/>
      </c>
      <c r="AF52" s="88" t="str">
        <f aca="false">IF(AE52="","",VLOOKUP($W52,$C$4:$U$203,9,FALSE()))</f>
        <v/>
      </c>
      <c r="AG52" s="88" t="str">
        <f aca="false">IF(AF52="","",VLOOKUP($W52,$C$4:$U$203,10,FALSE()))</f>
        <v/>
      </c>
      <c r="AH52" s="88" t="str">
        <f aca="false">IF(AG52="","",VLOOKUP($W52,$C$4:$U$203,11,FALSE()))</f>
        <v/>
      </c>
      <c r="AI52" s="89" t="str">
        <f aca="false">IF(AH52="","",VLOOKUP($W52,$C$4:$U$203,12,FALSE()))</f>
        <v/>
      </c>
      <c r="AJ52" s="89" t="str">
        <f aca="false">IF(AI52="","",VLOOKUP($W52,$C$4:$U$203,13,FALSE()))</f>
        <v/>
      </c>
      <c r="AK52" s="90" t="str">
        <f aca="false">IF(AJ52="","",VLOOKUP($W52,$C$4:$U$203,14,FALSE()))</f>
        <v/>
      </c>
      <c r="AL52" s="90" t="str">
        <f aca="false">IF(AK52="","",VLOOKUP($W52,$C$4:$U$203,15,FALSE()))</f>
        <v/>
      </c>
      <c r="AM52" s="90" t="str">
        <f aca="false">IF(AL52="","",VLOOKUP($W52,$C$4:$U$203,16,FALSE()))</f>
        <v/>
      </c>
      <c r="AN52" s="91" t="str">
        <f aca="false">IF(AM52="","",VLOOKUP($W52,$C$4:$U$203,17,FALSE()))</f>
        <v/>
      </c>
      <c r="AO52" s="0" t="str">
        <f aca="false">IF(AN52="","",VLOOKUP($W52,$C$4:$U$203,18,FALSE()))</f>
        <v/>
      </c>
      <c r="AP52" s="92" t="str">
        <f aca="false">IF(X52="","",X52)</f>
        <v/>
      </c>
      <c r="AQ52" s="65"/>
    </row>
    <row r="53" customFormat="false" ht="15" hidden="false" customHeight="false" outlineLevel="0" collapsed="false">
      <c r="A53" s="0" t="n">
        <v>50</v>
      </c>
      <c r="B53" s="0" t="str">
        <f aca="false">IF(PLAYER!B53="","",PLAYER!B53)</f>
        <v/>
      </c>
      <c r="C53" s="0" t="str">
        <f aca="false">IF(T53="","",T53)</f>
        <v/>
      </c>
      <c r="D53" s="88" t="str">
        <f aca="false">IF('ADJ-CLICK'!H53="","",AVERAGE('ADJ-CLICK'!H53,'ADJ-CLICK'!J53,'ADJ-CLICK'!L53,'ADJ-CLICK'!N53,'ADJ-CLICK'!P53,'ADJ-CLICK'!R53))</f>
        <v/>
      </c>
      <c r="E53" s="88" t="str">
        <f aca="false">IF('ADJ-GIVEN'!C53="","",'ADJ-GIVEN'!C53/2)</f>
        <v/>
      </c>
      <c r="F53" s="88" t="str">
        <f aca="false">IF('ADJ-GIVEN'!D53="","",'ADJ-GIVEN'!D53/2)</f>
        <v/>
      </c>
      <c r="G53" s="88" t="str">
        <f aca="false">IF('ADJ-GIVEN'!E53="","",'ADJ-GIVEN'!E53/2)</f>
        <v/>
      </c>
      <c r="H53" s="88" t="str">
        <f aca="false">IF('ADJ-GIVEN'!F53="","",'ADJ-GIVEN'!F53/2)</f>
        <v/>
      </c>
      <c r="I53" s="0" t="str">
        <f aca="false">IF(E53="","",SUM(E53:H53))</f>
        <v/>
      </c>
      <c r="J53" s="88" t="str">
        <f aca="false">IF('ADJ-GIVEN'!G53="","",'ADJ-GIVEN'!G53/2)</f>
        <v/>
      </c>
      <c r="K53" s="88" t="str">
        <f aca="false">IF('ADJ-GIVEN'!H53="","",'ADJ-GIVEN'!H53/2)</f>
        <v/>
      </c>
      <c r="L53" s="88" t="str">
        <f aca="false">IF('ADJ-GIVEN'!I53="","",'ADJ-GIVEN'!I53/2)</f>
        <v/>
      </c>
      <c r="M53" s="88" t="str">
        <f aca="false">IF('ADJ-GIVEN'!J53="","",'ADJ-GIVEN'!J53/2)</f>
        <v/>
      </c>
      <c r="N53" s="89" t="str">
        <f aca="false">IF(J53="","",SUM(J53:M53))</f>
        <v/>
      </c>
      <c r="O53" s="92" t="str">
        <f aca="false">IF(D53="","",SUM(D53,I53,N53))</f>
        <v/>
      </c>
      <c r="P53" s="92" t="str">
        <f aca="false">IF('ADJ-CLICK'!C53="","",'ADJ-CLICK'!C53*-1)</f>
        <v/>
      </c>
      <c r="Q53" s="92" t="str">
        <f aca="false">IF('ADJ-CLICK'!D53="","",'ADJ-CLICK'!D53*-1)</f>
        <v/>
      </c>
      <c r="R53" s="92" t="str">
        <f aca="false">IF('ADJ-CLICK'!E53="","",'ADJ-CLICK'!E53*-1)</f>
        <v/>
      </c>
      <c r="S53" s="92" t="str">
        <f aca="false">IF(O53="","",SUM(O53:R53))</f>
        <v/>
      </c>
      <c r="T53" s="92" t="str">
        <f aca="false">IF(S53="","",RANK(S53,S$4:S$203,0))</f>
        <v/>
      </c>
      <c r="U53" s="92" t="str">
        <f aca="false">IF(B53="","",B53)</f>
        <v/>
      </c>
      <c r="V53" s="65"/>
      <c r="W53" s="0" t="str">
        <f aca="false">IF(A53&lt;=COUNT(C$4:C$203),A53,"")</f>
        <v/>
      </c>
      <c r="X53" s="0" t="str">
        <f aca="false">IF(W53="","",VLOOKUP($W53,$C$4:$U$203,19,FALSE()))</f>
        <v/>
      </c>
      <c r="Y53" s="88" t="str">
        <f aca="false">IF(X53="","",VLOOKUP($W53,$C$4:$U$203,2,FALSE()))</f>
        <v/>
      </c>
      <c r="Z53" s="88" t="str">
        <f aca="false">IF(Y53="","",VLOOKUP($W53,$C$4:$U$203,3,FALSE()))</f>
        <v/>
      </c>
      <c r="AA53" s="88" t="str">
        <f aca="false">IF(Z53="","",VLOOKUP($W53,$C$4:$U$203,4,FALSE()))</f>
        <v/>
      </c>
      <c r="AB53" s="88" t="str">
        <f aca="false">IF(AA53="","",VLOOKUP($W53,$C$4:$U$203,5,FALSE()))</f>
        <v/>
      </c>
      <c r="AC53" s="88" t="str">
        <f aca="false">IF(AB53="","",VLOOKUP($W53,$C$4:$U$203,6,FALSE()))</f>
        <v/>
      </c>
      <c r="AD53" s="89" t="str">
        <f aca="false">IF(AC53="","",VLOOKUP($W53,$C$4:$U$203,7,FALSE()))</f>
        <v/>
      </c>
      <c r="AE53" s="88" t="str">
        <f aca="false">IF(AD53="","",VLOOKUP($W53,$C$4:$U$203,8,FALSE()))</f>
        <v/>
      </c>
      <c r="AF53" s="88" t="str">
        <f aca="false">IF(AE53="","",VLOOKUP($W53,$C$4:$U$203,9,FALSE()))</f>
        <v/>
      </c>
      <c r="AG53" s="88" t="str">
        <f aca="false">IF(AF53="","",VLOOKUP($W53,$C$4:$U$203,10,FALSE()))</f>
        <v/>
      </c>
      <c r="AH53" s="88" t="str">
        <f aca="false">IF(AG53="","",VLOOKUP($W53,$C$4:$U$203,11,FALSE()))</f>
        <v/>
      </c>
      <c r="AI53" s="89" t="str">
        <f aca="false">IF(AH53="","",VLOOKUP($W53,$C$4:$U$203,12,FALSE()))</f>
        <v/>
      </c>
      <c r="AJ53" s="89" t="str">
        <f aca="false">IF(AI53="","",VLOOKUP($W53,$C$4:$U$203,13,FALSE()))</f>
        <v/>
      </c>
      <c r="AK53" s="90" t="str">
        <f aca="false">IF(AJ53="","",VLOOKUP($W53,$C$4:$U$203,14,FALSE()))</f>
        <v/>
      </c>
      <c r="AL53" s="90" t="str">
        <f aca="false">IF(AK53="","",VLOOKUP($W53,$C$4:$U$203,15,FALSE()))</f>
        <v/>
      </c>
      <c r="AM53" s="90" t="str">
        <f aca="false">IF(AL53="","",VLOOKUP($W53,$C$4:$U$203,16,FALSE()))</f>
        <v/>
      </c>
      <c r="AN53" s="91" t="str">
        <f aca="false">IF(AM53="","",VLOOKUP($W53,$C$4:$U$203,17,FALSE()))</f>
        <v/>
      </c>
      <c r="AO53" s="0" t="str">
        <f aca="false">IF(AN53="","",VLOOKUP($W53,$C$4:$U$203,18,FALSE()))</f>
        <v/>
      </c>
      <c r="AP53" s="92" t="str">
        <f aca="false">IF(X53="","",X53)</f>
        <v/>
      </c>
      <c r="AQ53" s="65"/>
    </row>
    <row r="54" customFormat="false" ht="15" hidden="false" customHeight="false" outlineLevel="0" collapsed="false">
      <c r="A54" s="0" t="n">
        <v>51</v>
      </c>
      <c r="B54" s="0" t="str">
        <f aca="false">IF(PLAYER!B54="","",PLAYER!B54)</f>
        <v/>
      </c>
      <c r="C54" s="0" t="str">
        <f aca="false">IF(T54="","",T54)</f>
        <v/>
      </c>
      <c r="D54" s="88" t="str">
        <f aca="false">IF('ADJ-CLICK'!H54="","",AVERAGE('ADJ-CLICK'!H54,'ADJ-CLICK'!J54,'ADJ-CLICK'!L54,'ADJ-CLICK'!N54,'ADJ-CLICK'!P54,'ADJ-CLICK'!R54))</f>
        <v/>
      </c>
      <c r="E54" s="88" t="str">
        <f aca="false">IF('ADJ-GIVEN'!C54="","",'ADJ-GIVEN'!C54/2)</f>
        <v/>
      </c>
      <c r="F54" s="88" t="str">
        <f aca="false">IF('ADJ-GIVEN'!D54="","",'ADJ-GIVEN'!D54/2)</f>
        <v/>
      </c>
      <c r="G54" s="88" t="str">
        <f aca="false">IF('ADJ-GIVEN'!E54="","",'ADJ-GIVEN'!E54/2)</f>
        <v/>
      </c>
      <c r="H54" s="88" t="str">
        <f aca="false">IF('ADJ-GIVEN'!F54="","",'ADJ-GIVEN'!F54/2)</f>
        <v/>
      </c>
      <c r="I54" s="0" t="str">
        <f aca="false">IF(E54="","",SUM(E54:H54))</f>
        <v/>
      </c>
      <c r="J54" s="88" t="str">
        <f aca="false">IF('ADJ-GIVEN'!G54="","",'ADJ-GIVEN'!G54/2)</f>
        <v/>
      </c>
      <c r="K54" s="88" t="str">
        <f aca="false">IF('ADJ-GIVEN'!H54="","",'ADJ-GIVEN'!H54/2)</f>
        <v/>
      </c>
      <c r="L54" s="88" t="str">
        <f aca="false">IF('ADJ-GIVEN'!I54="","",'ADJ-GIVEN'!I54/2)</f>
        <v/>
      </c>
      <c r="M54" s="88" t="str">
        <f aca="false">IF('ADJ-GIVEN'!J54="","",'ADJ-GIVEN'!J54/2)</f>
        <v/>
      </c>
      <c r="N54" s="89" t="str">
        <f aca="false">IF(J54="","",SUM(J54:M54))</f>
        <v/>
      </c>
      <c r="O54" s="92" t="str">
        <f aca="false">IF(D54="","",SUM(D54,I54,N54))</f>
        <v/>
      </c>
      <c r="P54" s="92" t="str">
        <f aca="false">IF('ADJ-CLICK'!C54="","",'ADJ-CLICK'!C54*-1)</f>
        <v/>
      </c>
      <c r="Q54" s="92" t="str">
        <f aca="false">IF('ADJ-CLICK'!D54="","",'ADJ-CLICK'!D54*-1)</f>
        <v/>
      </c>
      <c r="R54" s="92" t="str">
        <f aca="false">IF('ADJ-CLICK'!E54="","",'ADJ-CLICK'!E54*-1)</f>
        <v/>
      </c>
      <c r="S54" s="92" t="str">
        <f aca="false">IF(O54="","",SUM(O54:R54))</f>
        <v/>
      </c>
      <c r="T54" s="92" t="str">
        <f aca="false">IF(S54="","",RANK(S54,S$4:S$203,0))</f>
        <v/>
      </c>
      <c r="U54" s="92" t="str">
        <f aca="false">IF(B54="","",B54)</f>
        <v/>
      </c>
      <c r="V54" s="65"/>
      <c r="W54" s="0" t="str">
        <f aca="false">IF(A54&lt;=COUNT(C$4:C$203),A54,"")</f>
        <v/>
      </c>
      <c r="X54" s="0" t="str">
        <f aca="false">IF(W54="","",VLOOKUP($W54,$C$4:$U$203,19,FALSE()))</f>
        <v/>
      </c>
      <c r="Y54" s="88" t="str">
        <f aca="false">IF(X54="","",VLOOKUP($W54,$C$4:$U$203,2,FALSE()))</f>
        <v/>
      </c>
      <c r="Z54" s="88" t="str">
        <f aca="false">IF(Y54="","",VLOOKUP($W54,$C$4:$U$203,3,FALSE()))</f>
        <v/>
      </c>
      <c r="AA54" s="88" t="str">
        <f aca="false">IF(Z54="","",VLOOKUP($W54,$C$4:$U$203,4,FALSE()))</f>
        <v/>
      </c>
      <c r="AB54" s="88" t="str">
        <f aca="false">IF(AA54="","",VLOOKUP($W54,$C$4:$U$203,5,FALSE()))</f>
        <v/>
      </c>
      <c r="AC54" s="88" t="str">
        <f aca="false">IF(AB54="","",VLOOKUP($W54,$C$4:$U$203,6,FALSE()))</f>
        <v/>
      </c>
      <c r="AD54" s="89" t="str">
        <f aca="false">IF(AC54="","",VLOOKUP($W54,$C$4:$U$203,7,FALSE()))</f>
        <v/>
      </c>
      <c r="AE54" s="88" t="str">
        <f aca="false">IF(AD54="","",VLOOKUP($W54,$C$4:$U$203,8,FALSE()))</f>
        <v/>
      </c>
      <c r="AF54" s="88" t="str">
        <f aca="false">IF(AE54="","",VLOOKUP($W54,$C$4:$U$203,9,FALSE()))</f>
        <v/>
      </c>
      <c r="AG54" s="88" t="str">
        <f aca="false">IF(AF54="","",VLOOKUP($W54,$C$4:$U$203,10,FALSE()))</f>
        <v/>
      </c>
      <c r="AH54" s="88" t="str">
        <f aca="false">IF(AG54="","",VLOOKUP($W54,$C$4:$U$203,11,FALSE()))</f>
        <v/>
      </c>
      <c r="AI54" s="89" t="str">
        <f aca="false">IF(AH54="","",VLOOKUP($W54,$C$4:$U$203,12,FALSE()))</f>
        <v/>
      </c>
      <c r="AJ54" s="89" t="str">
        <f aca="false">IF(AI54="","",VLOOKUP($W54,$C$4:$U$203,13,FALSE()))</f>
        <v/>
      </c>
      <c r="AK54" s="90" t="str">
        <f aca="false">IF(AJ54="","",VLOOKUP($W54,$C$4:$U$203,14,FALSE()))</f>
        <v/>
      </c>
      <c r="AL54" s="90" t="str">
        <f aca="false">IF(AK54="","",VLOOKUP($W54,$C$4:$U$203,15,FALSE()))</f>
        <v/>
      </c>
      <c r="AM54" s="90" t="str">
        <f aca="false">IF(AL54="","",VLOOKUP($W54,$C$4:$U$203,16,FALSE()))</f>
        <v/>
      </c>
      <c r="AN54" s="91" t="str">
        <f aca="false">IF(AM54="","",VLOOKUP($W54,$C$4:$U$203,17,FALSE()))</f>
        <v/>
      </c>
      <c r="AO54" s="0" t="str">
        <f aca="false">IF(AN54="","",VLOOKUP($W54,$C$4:$U$203,18,FALSE()))</f>
        <v/>
      </c>
      <c r="AP54" s="92" t="str">
        <f aca="false">IF(X54="","",X54)</f>
        <v/>
      </c>
      <c r="AQ54" s="65"/>
    </row>
    <row r="55" customFormat="false" ht="15" hidden="false" customHeight="false" outlineLevel="0" collapsed="false">
      <c r="A55" s="0" t="n">
        <v>52</v>
      </c>
      <c r="B55" s="0" t="str">
        <f aca="false">IF(PLAYER!B55="","",PLAYER!B55)</f>
        <v/>
      </c>
      <c r="C55" s="0" t="str">
        <f aca="false">IF(T55="","",T55)</f>
        <v/>
      </c>
      <c r="D55" s="88" t="str">
        <f aca="false">IF('ADJ-CLICK'!H55="","",AVERAGE('ADJ-CLICK'!H55,'ADJ-CLICK'!J55,'ADJ-CLICK'!L55,'ADJ-CLICK'!N55,'ADJ-CLICK'!P55,'ADJ-CLICK'!R55))</f>
        <v/>
      </c>
      <c r="E55" s="88" t="str">
        <f aca="false">IF('ADJ-GIVEN'!C55="","",'ADJ-GIVEN'!C55/2)</f>
        <v/>
      </c>
      <c r="F55" s="88" t="str">
        <f aca="false">IF('ADJ-GIVEN'!D55="","",'ADJ-GIVEN'!D55/2)</f>
        <v/>
      </c>
      <c r="G55" s="88" t="str">
        <f aca="false">IF('ADJ-GIVEN'!E55="","",'ADJ-GIVEN'!E55/2)</f>
        <v/>
      </c>
      <c r="H55" s="88" t="str">
        <f aca="false">IF('ADJ-GIVEN'!F55="","",'ADJ-GIVEN'!F55/2)</f>
        <v/>
      </c>
      <c r="I55" s="0" t="str">
        <f aca="false">IF(E55="","",SUM(E55:H55))</f>
        <v/>
      </c>
      <c r="J55" s="88" t="str">
        <f aca="false">IF('ADJ-GIVEN'!G55="","",'ADJ-GIVEN'!G55/2)</f>
        <v/>
      </c>
      <c r="K55" s="88" t="str">
        <f aca="false">IF('ADJ-GIVEN'!H55="","",'ADJ-GIVEN'!H55/2)</f>
        <v/>
      </c>
      <c r="L55" s="88" t="str">
        <f aca="false">IF('ADJ-GIVEN'!I55="","",'ADJ-GIVEN'!I55/2)</f>
        <v/>
      </c>
      <c r="M55" s="88" t="str">
        <f aca="false">IF('ADJ-GIVEN'!J55="","",'ADJ-GIVEN'!J55/2)</f>
        <v/>
      </c>
      <c r="N55" s="89" t="str">
        <f aca="false">IF(J55="","",SUM(J55:M55))</f>
        <v/>
      </c>
      <c r="O55" s="92" t="str">
        <f aca="false">IF(D55="","",SUM(D55,I55,N55))</f>
        <v/>
      </c>
      <c r="P55" s="92" t="str">
        <f aca="false">IF('ADJ-CLICK'!C55="","",'ADJ-CLICK'!C55*-1)</f>
        <v/>
      </c>
      <c r="Q55" s="92" t="str">
        <f aca="false">IF('ADJ-CLICK'!D55="","",'ADJ-CLICK'!D55*-1)</f>
        <v/>
      </c>
      <c r="R55" s="92" t="str">
        <f aca="false">IF('ADJ-CLICK'!E55="","",'ADJ-CLICK'!E55*-1)</f>
        <v/>
      </c>
      <c r="S55" s="92" t="str">
        <f aca="false">IF(O55="","",SUM(O55:R55))</f>
        <v/>
      </c>
      <c r="T55" s="92" t="str">
        <f aca="false">IF(S55="","",RANK(S55,S$4:S$203,0))</f>
        <v/>
      </c>
      <c r="U55" s="92" t="str">
        <f aca="false">IF(B55="","",B55)</f>
        <v/>
      </c>
      <c r="V55" s="65"/>
      <c r="W55" s="0" t="str">
        <f aca="false">IF(A55&lt;=COUNT(C$4:C$203),A55,"")</f>
        <v/>
      </c>
      <c r="X55" s="0" t="str">
        <f aca="false">IF(W55="","",VLOOKUP($W55,$C$4:$U$203,19,FALSE()))</f>
        <v/>
      </c>
      <c r="Y55" s="88" t="str">
        <f aca="false">IF(X55="","",VLOOKUP($W55,$C$4:$U$203,2,FALSE()))</f>
        <v/>
      </c>
      <c r="Z55" s="88" t="str">
        <f aca="false">IF(Y55="","",VLOOKUP($W55,$C$4:$U$203,3,FALSE()))</f>
        <v/>
      </c>
      <c r="AA55" s="88" t="str">
        <f aca="false">IF(Z55="","",VLOOKUP($W55,$C$4:$U$203,4,FALSE()))</f>
        <v/>
      </c>
      <c r="AB55" s="88" t="str">
        <f aca="false">IF(AA55="","",VLOOKUP($W55,$C$4:$U$203,5,FALSE()))</f>
        <v/>
      </c>
      <c r="AC55" s="88" t="str">
        <f aca="false">IF(AB55="","",VLOOKUP($W55,$C$4:$U$203,6,FALSE()))</f>
        <v/>
      </c>
      <c r="AD55" s="89" t="str">
        <f aca="false">IF(AC55="","",VLOOKUP($W55,$C$4:$U$203,7,FALSE()))</f>
        <v/>
      </c>
      <c r="AE55" s="88" t="str">
        <f aca="false">IF(AD55="","",VLOOKUP($W55,$C$4:$U$203,8,FALSE()))</f>
        <v/>
      </c>
      <c r="AF55" s="88" t="str">
        <f aca="false">IF(AE55="","",VLOOKUP($W55,$C$4:$U$203,9,FALSE()))</f>
        <v/>
      </c>
      <c r="AG55" s="88" t="str">
        <f aca="false">IF(AF55="","",VLOOKUP($W55,$C$4:$U$203,10,FALSE()))</f>
        <v/>
      </c>
      <c r="AH55" s="88" t="str">
        <f aca="false">IF(AG55="","",VLOOKUP($W55,$C$4:$U$203,11,FALSE()))</f>
        <v/>
      </c>
      <c r="AI55" s="89" t="str">
        <f aca="false">IF(AH55="","",VLOOKUP($W55,$C$4:$U$203,12,FALSE()))</f>
        <v/>
      </c>
      <c r="AJ55" s="89" t="str">
        <f aca="false">IF(AI55="","",VLOOKUP($W55,$C$4:$U$203,13,FALSE()))</f>
        <v/>
      </c>
      <c r="AK55" s="90" t="str">
        <f aca="false">IF(AJ55="","",VLOOKUP($W55,$C$4:$U$203,14,FALSE()))</f>
        <v/>
      </c>
      <c r="AL55" s="90" t="str">
        <f aca="false">IF(AK55="","",VLOOKUP($W55,$C$4:$U$203,15,FALSE()))</f>
        <v/>
      </c>
      <c r="AM55" s="90" t="str">
        <f aca="false">IF(AL55="","",VLOOKUP($W55,$C$4:$U$203,16,FALSE()))</f>
        <v/>
      </c>
      <c r="AN55" s="91" t="str">
        <f aca="false">IF(AM55="","",VLOOKUP($W55,$C$4:$U$203,17,FALSE()))</f>
        <v/>
      </c>
      <c r="AO55" s="0" t="str">
        <f aca="false">IF(AN55="","",VLOOKUP($W55,$C$4:$U$203,18,FALSE()))</f>
        <v/>
      </c>
      <c r="AP55" s="92" t="str">
        <f aca="false">IF(X55="","",X55)</f>
        <v/>
      </c>
      <c r="AQ55" s="65"/>
    </row>
    <row r="56" customFormat="false" ht="15" hidden="false" customHeight="false" outlineLevel="0" collapsed="false">
      <c r="A56" s="0" t="n">
        <v>53</v>
      </c>
      <c r="B56" s="0" t="str">
        <f aca="false">IF(PLAYER!B56="","",PLAYER!B56)</f>
        <v/>
      </c>
      <c r="C56" s="0" t="str">
        <f aca="false">IF(T56="","",T56)</f>
        <v/>
      </c>
      <c r="D56" s="88" t="str">
        <f aca="false">IF('ADJ-CLICK'!H56="","",AVERAGE('ADJ-CLICK'!H56,'ADJ-CLICK'!J56,'ADJ-CLICK'!L56,'ADJ-CLICK'!N56,'ADJ-CLICK'!P56,'ADJ-CLICK'!R56))</f>
        <v/>
      </c>
      <c r="E56" s="88" t="str">
        <f aca="false">IF('ADJ-GIVEN'!C56="","",'ADJ-GIVEN'!C56/2)</f>
        <v/>
      </c>
      <c r="F56" s="88" t="str">
        <f aca="false">IF('ADJ-GIVEN'!D56="","",'ADJ-GIVEN'!D56/2)</f>
        <v/>
      </c>
      <c r="G56" s="88" t="str">
        <f aca="false">IF('ADJ-GIVEN'!E56="","",'ADJ-GIVEN'!E56/2)</f>
        <v/>
      </c>
      <c r="H56" s="88" t="str">
        <f aca="false">IF('ADJ-GIVEN'!F56="","",'ADJ-GIVEN'!F56/2)</f>
        <v/>
      </c>
      <c r="I56" s="0" t="str">
        <f aca="false">IF(E56="","",SUM(E56:H56))</f>
        <v/>
      </c>
      <c r="J56" s="88" t="str">
        <f aca="false">IF('ADJ-GIVEN'!G56="","",'ADJ-GIVEN'!G56/2)</f>
        <v/>
      </c>
      <c r="K56" s="88" t="str">
        <f aca="false">IF('ADJ-GIVEN'!H56="","",'ADJ-GIVEN'!H56/2)</f>
        <v/>
      </c>
      <c r="L56" s="88" t="str">
        <f aca="false">IF('ADJ-GIVEN'!I56="","",'ADJ-GIVEN'!I56/2)</f>
        <v/>
      </c>
      <c r="M56" s="88" t="str">
        <f aca="false">IF('ADJ-GIVEN'!J56="","",'ADJ-GIVEN'!J56/2)</f>
        <v/>
      </c>
      <c r="N56" s="89" t="str">
        <f aca="false">IF(J56="","",SUM(J56:M56))</f>
        <v/>
      </c>
      <c r="O56" s="92" t="str">
        <f aca="false">IF(D56="","",SUM(D56,I56,N56))</f>
        <v/>
      </c>
      <c r="P56" s="92" t="str">
        <f aca="false">IF('ADJ-CLICK'!C56="","",'ADJ-CLICK'!C56*-1)</f>
        <v/>
      </c>
      <c r="Q56" s="92" t="str">
        <f aca="false">IF('ADJ-CLICK'!D56="","",'ADJ-CLICK'!D56*-1)</f>
        <v/>
      </c>
      <c r="R56" s="92" t="str">
        <f aca="false">IF('ADJ-CLICK'!E56="","",'ADJ-CLICK'!E56*-1)</f>
        <v/>
      </c>
      <c r="S56" s="92" t="str">
        <f aca="false">IF(O56="","",SUM(O56:R56))</f>
        <v/>
      </c>
      <c r="T56" s="92" t="str">
        <f aca="false">IF(S56="","",RANK(S56,S$4:S$203,0))</f>
        <v/>
      </c>
      <c r="U56" s="92" t="str">
        <f aca="false">IF(B56="","",B56)</f>
        <v/>
      </c>
      <c r="V56" s="65"/>
      <c r="W56" s="0" t="str">
        <f aca="false">IF(A56&lt;=COUNT(C$4:C$203),A56,"")</f>
        <v/>
      </c>
      <c r="X56" s="0" t="str">
        <f aca="false">IF(W56="","",VLOOKUP($W56,$C$4:$U$203,19,FALSE()))</f>
        <v/>
      </c>
      <c r="Y56" s="88" t="str">
        <f aca="false">IF(X56="","",VLOOKUP($W56,$C$4:$U$203,2,FALSE()))</f>
        <v/>
      </c>
      <c r="Z56" s="88" t="str">
        <f aca="false">IF(Y56="","",VLOOKUP($W56,$C$4:$U$203,3,FALSE()))</f>
        <v/>
      </c>
      <c r="AA56" s="88" t="str">
        <f aca="false">IF(Z56="","",VLOOKUP($W56,$C$4:$U$203,4,FALSE()))</f>
        <v/>
      </c>
      <c r="AB56" s="88" t="str">
        <f aca="false">IF(AA56="","",VLOOKUP($W56,$C$4:$U$203,5,FALSE()))</f>
        <v/>
      </c>
      <c r="AC56" s="88" t="str">
        <f aca="false">IF(AB56="","",VLOOKUP($W56,$C$4:$U$203,6,FALSE()))</f>
        <v/>
      </c>
      <c r="AD56" s="89" t="str">
        <f aca="false">IF(AC56="","",VLOOKUP($W56,$C$4:$U$203,7,FALSE()))</f>
        <v/>
      </c>
      <c r="AE56" s="88" t="str">
        <f aca="false">IF(AD56="","",VLOOKUP($W56,$C$4:$U$203,8,FALSE()))</f>
        <v/>
      </c>
      <c r="AF56" s="88" t="str">
        <f aca="false">IF(AE56="","",VLOOKUP($W56,$C$4:$U$203,9,FALSE()))</f>
        <v/>
      </c>
      <c r="AG56" s="88" t="str">
        <f aca="false">IF(AF56="","",VLOOKUP($W56,$C$4:$U$203,10,FALSE()))</f>
        <v/>
      </c>
      <c r="AH56" s="88" t="str">
        <f aca="false">IF(AG56="","",VLOOKUP($W56,$C$4:$U$203,11,FALSE()))</f>
        <v/>
      </c>
      <c r="AI56" s="89" t="str">
        <f aca="false">IF(AH56="","",VLOOKUP($W56,$C$4:$U$203,12,FALSE()))</f>
        <v/>
      </c>
      <c r="AJ56" s="89" t="str">
        <f aca="false">IF(AI56="","",VLOOKUP($W56,$C$4:$U$203,13,FALSE()))</f>
        <v/>
      </c>
      <c r="AK56" s="90" t="str">
        <f aca="false">IF(AJ56="","",VLOOKUP($W56,$C$4:$U$203,14,FALSE()))</f>
        <v/>
      </c>
      <c r="AL56" s="90" t="str">
        <f aca="false">IF(AK56="","",VLOOKUP($W56,$C$4:$U$203,15,FALSE()))</f>
        <v/>
      </c>
      <c r="AM56" s="90" t="str">
        <f aca="false">IF(AL56="","",VLOOKUP($W56,$C$4:$U$203,16,FALSE()))</f>
        <v/>
      </c>
      <c r="AN56" s="91" t="str">
        <f aca="false">IF(AM56="","",VLOOKUP($W56,$C$4:$U$203,17,FALSE()))</f>
        <v/>
      </c>
      <c r="AO56" s="0" t="str">
        <f aca="false">IF(AN56="","",VLOOKUP($W56,$C$4:$U$203,18,FALSE()))</f>
        <v/>
      </c>
      <c r="AP56" s="92" t="str">
        <f aca="false">IF(X56="","",X56)</f>
        <v/>
      </c>
      <c r="AQ56" s="65"/>
    </row>
    <row r="57" customFormat="false" ht="15" hidden="false" customHeight="false" outlineLevel="0" collapsed="false">
      <c r="A57" s="0" t="n">
        <v>54</v>
      </c>
      <c r="B57" s="0" t="str">
        <f aca="false">IF(PLAYER!B57="","",PLAYER!B57)</f>
        <v/>
      </c>
      <c r="C57" s="0" t="str">
        <f aca="false">IF(T57="","",T57)</f>
        <v/>
      </c>
      <c r="D57" s="88" t="str">
        <f aca="false">IF('ADJ-CLICK'!H57="","",AVERAGE('ADJ-CLICK'!H57,'ADJ-CLICK'!J57,'ADJ-CLICK'!L57,'ADJ-CLICK'!N57,'ADJ-CLICK'!P57,'ADJ-CLICK'!R57))</f>
        <v/>
      </c>
      <c r="E57" s="88" t="str">
        <f aca="false">IF('ADJ-GIVEN'!C57="","",'ADJ-GIVEN'!C57/2)</f>
        <v/>
      </c>
      <c r="F57" s="88" t="str">
        <f aca="false">IF('ADJ-GIVEN'!D57="","",'ADJ-GIVEN'!D57/2)</f>
        <v/>
      </c>
      <c r="G57" s="88" t="str">
        <f aca="false">IF('ADJ-GIVEN'!E57="","",'ADJ-GIVEN'!E57/2)</f>
        <v/>
      </c>
      <c r="H57" s="88" t="str">
        <f aca="false">IF('ADJ-GIVEN'!F57="","",'ADJ-GIVEN'!F57/2)</f>
        <v/>
      </c>
      <c r="I57" s="0" t="str">
        <f aca="false">IF(E57="","",SUM(E57:H57))</f>
        <v/>
      </c>
      <c r="J57" s="88" t="str">
        <f aca="false">IF('ADJ-GIVEN'!G57="","",'ADJ-GIVEN'!G57/2)</f>
        <v/>
      </c>
      <c r="K57" s="88" t="str">
        <f aca="false">IF('ADJ-GIVEN'!H57="","",'ADJ-GIVEN'!H57/2)</f>
        <v/>
      </c>
      <c r="L57" s="88" t="str">
        <f aca="false">IF('ADJ-GIVEN'!I57="","",'ADJ-GIVEN'!I57/2)</f>
        <v/>
      </c>
      <c r="M57" s="88" t="str">
        <f aca="false">IF('ADJ-GIVEN'!J57="","",'ADJ-GIVEN'!J57/2)</f>
        <v/>
      </c>
      <c r="N57" s="89" t="str">
        <f aca="false">IF(J57="","",SUM(J57:M57))</f>
        <v/>
      </c>
      <c r="O57" s="92" t="str">
        <f aca="false">IF(D57="","",SUM(D57,I57,N57))</f>
        <v/>
      </c>
      <c r="P57" s="92" t="str">
        <f aca="false">IF('ADJ-CLICK'!C57="","",'ADJ-CLICK'!C57*-1)</f>
        <v/>
      </c>
      <c r="Q57" s="92" t="str">
        <f aca="false">IF('ADJ-CLICK'!D57="","",'ADJ-CLICK'!D57*-1)</f>
        <v/>
      </c>
      <c r="R57" s="92" t="str">
        <f aca="false">IF('ADJ-CLICK'!E57="","",'ADJ-CLICK'!E57*-1)</f>
        <v/>
      </c>
      <c r="S57" s="92" t="str">
        <f aca="false">IF(O57="","",SUM(O57:R57))</f>
        <v/>
      </c>
      <c r="T57" s="92" t="str">
        <f aca="false">IF(S57="","",RANK(S57,S$4:S$203,0))</f>
        <v/>
      </c>
      <c r="U57" s="92" t="str">
        <f aca="false">IF(B57="","",B57)</f>
        <v/>
      </c>
      <c r="V57" s="65"/>
      <c r="W57" s="0" t="str">
        <f aca="false">IF(A57&lt;=COUNT(C$4:C$203),A57,"")</f>
        <v/>
      </c>
      <c r="X57" s="0" t="str">
        <f aca="false">IF(W57="","",VLOOKUP($W57,$C$4:$U$203,19,FALSE()))</f>
        <v/>
      </c>
      <c r="Y57" s="88" t="str">
        <f aca="false">IF(X57="","",VLOOKUP($W57,$C$4:$U$203,2,FALSE()))</f>
        <v/>
      </c>
      <c r="Z57" s="88" t="str">
        <f aca="false">IF(Y57="","",VLOOKUP($W57,$C$4:$U$203,3,FALSE()))</f>
        <v/>
      </c>
      <c r="AA57" s="88" t="str">
        <f aca="false">IF(Z57="","",VLOOKUP($W57,$C$4:$U$203,4,FALSE()))</f>
        <v/>
      </c>
      <c r="AB57" s="88" t="str">
        <f aca="false">IF(AA57="","",VLOOKUP($W57,$C$4:$U$203,5,FALSE()))</f>
        <v/>
      </c>
      <c r="AC57" s="88" t="str">
        <f aca="false">IF(AB57="","",VLOOKUP($W57,$C$4:$U$203,6,FALSE()))</f>
        <v/>
      </c>
      <c r="AD57" s="89" t="str">
        <f aca="false">IF(AC57="","",VLOOKUP($W57,$C$4:$U$203,7,FALSE()))</f>
        <v/>
      </c>
      <c r="AE57" s="88" t="str">
        <f aca="false">IF(AD57="","",VLOOKUP($W57,$C$4:$U$203,8,FALSE()))</f>
        <v/>
      </c>
      <c r="AF57" s="88" t="str">
        <f aca="false">IF(AE57="","",VLOOKUP($W57,$C$4:$U$203,9,FALSE()))</f>
        <v/>
      </c>
      <c r="AG57" s="88" t="str">
        <f aca="false">IF(AF57="","",VLOOKUP($W57,$C$4:$U$203,10,FALSE()))</f>
        <v/>
      </c>
      <c r="AH57" s="88" t="str">
        <f aca="false">IF(AG57="","",VLOOKUP($W57,$C$4:$U$203,11,FALSE()))</f>
        <v/>
      </c>
      <c r="AI57" s="89" t="str">
        <f aca="false">IF(AH57="","",VLOOKUP($W57,$C$4:$U$203,12,FALSE()))</f>
        <v/>
      </c>
      <c r="AJ57" s="89" t="str">
        <f aca="false">IF(AI57="","",VLOOKUP($W57,$C$4:$U$203,13,FALSE()))</f>
        <v/>
      </c>
      <c r="AK57" s="90" t="str">
        <f aca="false">IF(AJ57="","",VLOOKUP($W57,$C$4:$U$203,14,FALSE()))</f>
        <v/>
      </c>
      <c r="AL57" s="90" t="str">
        <f aca="false">IF(AK57="","",VLOOKUP($W57,$C$4:$U$203,15,FALSE()))</f>
        <v/>
      </c>
      <c r="AM57" s="90" t="str">
        <f aca="false">IF(AL57="","",VLOOKUP($W57,$C$4:$U$203,16,FALSE()))</f>
        <v/>
      </c>
      <c r="AN57" s="91" t="str">
        <f aca="false">IF(AM57="","",VLOOKUP($W57,$C$4:$U$203,17,FALSE()))</f>
        <v/>
      </c>
      <c r="AO57" s="0" t="str">
        <f aca="false">IF(AN57="","",VLOOKUP($W57,$C$4:$U$203,18,FALSE()))</f>
        <v/>
      </c>
      <c r="AP57" s="92" t="str">
        <f aca="false">IF(X57="","",X57)</f>
        <v/>
      </c>
      <c r="AQ57" s="65"/>
    </row>
    <row r="58" customFormat="false" ht="15" hidden="false" customHeight="false" outlineLevel="0" collapsed="false">
      <c r="A58" s="0" t="n">
        <v>55</v>
      </c>
      <c r="B58" s="0" t="str">
        <f aca="false">IF(PLAYER!B58="","",PLAYER!B58)</f>
        <v/>
      </c>
      <c r="C58" s="0" t="str">
        <f aca="false">IF(T58="","",T58)</f>
        <v/>
      </c>
      <c r="D58" s="88" t="str">
        <f aca="false">IF('ADJ-CLICK'!H58="","",AVERAGE('ADJ-CLICK'!H58,'ADJ-CLICK'!J58,'ADJ-CLICK'!L58,'ADJ-CLICK'!N58,'ADJ-CLICK'!P58,'ADJ-CLICK'!R58))</f>
        <v/>
      </c>
      <c r="E58" s="88" t="str">
        <f aca="false">IF('ADJ-GIVEN'!C58="","",'ADJ-GIVEN'!C58/2)</f>
        <v/>
      </c>
      <c r="F58" s="88" t="str">
        <f aca="false">IF('ADJ-GIVEN'!D58="","",'ADJ-GIVEN'!D58/2)</f>
        <v/>
      </c>
      <c r="G58" s="88" t="str">
        <f aca="false">IF('ADJ-GIVEN'!E58="","",'ADJ-GIVEN'!E58/2)</f>
        <v/>
      </c>
      <c r="H58" s="88" t="str">
        <f aca="false">IF('ADJ-GIVEN'!F58="","",'ADJ-GIVEN'!F58/2)</f>
        <v/>
      </c>
      <c r="I58" s="0" t="str">
        <f aca="false">IF(E58="","",SUM(E58:H58))</f>
        <v/>
      </c>
      <c r="J58" s="88" t="str">
        <f aca="false">IF('ADJ-GIVEN'!G58="","",'ADJ-GIVEN'!G58/2)</f>
        <v/>
      </c>
      <c r="K58" s="88" t="str">
        <f aca="false">IF('ADJ-GIVEN'!H58="","",'ADJ-GIVEN'!H58/2)</f>
        <v/>
      </c>
      <c r="L58" s="88" t="str">
        <f aca="false">IF('ADJ-GIVEN'!I58="","",'ADJ-GIVEN'!I58/2)</f>
        <v/>
      </c>
      <c r="M58" s="88" t="str">
        <f aca="false">IF('ADJ-GIVEN'!J58="","",'ADJ-GIVEN'!J58/2)</f>
        <v/>
      </c>
      <c r="N58" s="89" t="str">
        <f aca="false">IF(J58="","",SUM(J58:M58))</f>
        <v/>
      </c>
      <c r="O58" s="92" t="str">
        <f aca="false">IF(D58="","",SUM(D58,I58,N58))</f>
        <v/>
      </c>
      <c r="P58" s="92" t="str">
        <f aca="false">IF('ADJ-CLICK'!C58="","",'ADJ-CLICK'!C58*-1)</f>
        <v/>
      </c>
      <c r="Q58" s="92" t="str">
        <f aca="false">IF('ADJ-CLICK'!D58="","",'ADJ-CLICK'!D58*-1)</f>
        <v/>
      </c>
      <c r="R58" s="92" t="str">
        <f aca="false">IF('ADJ-CLICK'!E58="","",'ADJ-CLICK'!E58*-1)</f>
        <v/>
      </c>
      <c r="S58" s="92" t="str">
        <f aca="false">IF(O58="","",SUM(O58:R58))</f>
        <v/>
      </c>
      <c r="T58" s="92" t="str">
        <f aca="false">IF(S58="","",RANK(S58,S$4:S$203,0))</f>
        <v/>
      </c>
      <c r="U58" s="92" t="str">
        <f aca="false">IF(B58="","",B58)</f>
        <v/>
      </c>
      <c r="V58" s="65"/>
      <c r="W58" s="0" t="str">
        <f aca="false">IF(A58&lt;=COUNT(C$4:C$203),A58,"")</f>
        <v/>
      </c>
      <c r="X58" s="0" t="str">
        <f aca="false">IF(W58="","",VLOOKUP($W58,$C$4:$U$203,19,FALSE()))</f>
        <v/>
      </c>
      <c r="Y58" s="88" t="str">
        <f aca="false">IF(X58="","",VLOOKUP($W58,$C$4:$U$203,2,FALSE()))</f>
        <v/>
      </c>
      <c r="Z58" s="88" t="str">
        <f aca="false">IF(Y58="","",VLOOKUP($W58,$C$4:$U$203,3,FALSE()))</f>
        <v/>
      </c>
      <c r="AA58" s="88" t="str">
        <f aca="false">IF(Z58="","",VLOOKUP($W58,$C$4:$U$203,4,FALSE()))</f>
        <v/>
      </c>
      <c r="AB58" s="88" t="str">
        <f aca="false">IF(AA58="","",VLOOKUP($W58,$C$4:$U$203,5,FALSE()))</f>
        <v/>
      </c>
      <c r="AC58" s="88" t="str">
        <f aca="false">IF(AB58="","",VLOOKUP($W58,$C$4:$U$203,6,FALSE()))</f>
        <v/>
      </c>
      <c r="AD58" s="89" t="str">
        <f aca="false">IF(AC58="","",VLOOKUP($W58,$C$4:$U$203,7,FALSE()))</f>
        <v/>
      </c>
      <c r="AE58" s="88" t="str">
        <f aca="false">IF(AD58="","",VLOOKUP($W58,$C$4:$U$203,8,FALSE()))</f>
        <v/>
      </c>
      <c r="AF58" s="88" t="str">
        <f aca="false">IF(AE58="","",VLOOKUP($W58,$C$4:$U$203,9,FALSE()))</f>
        <v/>
      </c>
      <c r="AG58" s="88" t="str">
        <f aca="false">IF(AF58="","",VLOOKUP($W58,$C$4:$U$203,10,FALSE()))</f>
        <v/>
      </c>
      <c r="AH58" s="88" t="str">
        <f aca="false">IF(AG58="","",VLOOKUP($W58,$C$4:$U$203,11,FALSE()))</f>
        <v/>
      </c>
      <c r="AI58" s="89" t="str">
        <f aca="false">IF(AH58="","",VLOOKUP($W58,$C$4:$U$203,12,FALSE()))</f>
        <v/>
      </c>
      <c r="AJ58" s="89" t="str">
        <f aca="false">IF(AI58="","",VLOOKUP($W58,$C$4:$U$203,13,FALSE()))</f>
        <v/>
      </c>
      <c r="AK58" s="90" t="str">
        <f aca="false">IF(AJ58="","",VLOOKUP($W58,$C$4:$U$203,14,FALSE()))</f>
        <v/>
      </c>
      <c r="AL58" s="90" t="str">
        <f aca="false">IF(AK58="","",VLOOKUP($W58,$C$4:$U$203,15,FALSE()))</f>
        <v/>
      </c>
      <c r="AM58" s="90" t="str">
        <f aca="false">IF(AL58="","",VLOOKUP($W58,$C$4:$U$203,16,FALSE()))</f>
        <v/>
      </c>
      <c r="AN58" s="91" t="str">
        <f aca="false">IF(AM58="","",VLOOKUP($W58,$C$4:$U$203,17,FALSE()))</f>
        <v/>
      </c>
      <c r="AO58" s="0" t="str">
        <f aca="false">IF(AN58="","",VLOOKUP($W58,$C$4:$U$203,18,FALSE()))</f>
        <v/>
      </c>
      <c r="AP58" s="92" t="str">
        <f aca="false">IF(X58="","",X58)</f>
        <v/>
      </c>
      <c r="AQ58" s="65"/>
    </row>
    <row r="59" customFormat="false" ht="15" hidden="false" customHeight="false" outlineLevel="0" collapsed="false">
      <c r="A59" s="0" t="n">
        <v>56</v>
      </c>
      <c r="B59" s="0" t="str">
        <f aca="false">IF(PLAYER!B59="","",PLAYER!B59)</f>
        <v/>
      </c>
      <c r="C59" s="0" t="str">
        <f aca="false">IF(T59="","",T59)</f>
        <v/>
      </c>
      <c r="D59" s="88" t="str">
        <f aca="false">IF('ADJ-CLICK'!H59="","",AVERAGE('ADJ-CLICK'!H59,'ADJ-CLICK'!J59,'ADJ-CLICK'!L59,'ADJ-CLICK'!N59,'ADJ-CLICK'!P59,'ADJ-CLICK'!R59))</f>
        <v/>
      </c>
      <c r="E59" s="88" t="str">
        <f aca="false">IF('ADJ-GIVEN'!C59="","",'ADJ-GIVEN'!C59/2)</f>
        <v/>
      </c>
      <c r="F59" s="88" t="str">
        <f aca="false">IF('ADJ-GIVEN'!D59="","",'ADJ-GIVEN'!D59/2)</f>
        <v/>
      </c>
      <c r="G59" s="88" t="str">
        <f aca="false">IF('ADJ-GIVEN'!E59="","",'ADJ-GIVEN'!E59/2)</f>
        <v/>
      </c>
      <c r="H59" s="88" t="str">
        <f aca="false">IF('ADJ-GIVEN'!F59="","",'ADJ-GIVEN'!F59/2)</f>
        <v/>
      </c>
      <c r="I59" s="0" t="str">
        <f aca="false">IF(E59="","",SUM(E59:H59))</f>
        <v/>
      </c>
      <c r="J59" s="88" t="str">
        <f aca="false">IF('ADJ-GIVEN'!G59="","",'ADJ-GIVEN'!G59/2)</f>
        <v/>
      </c>
      <c r="K59" s="88" t="str">
        <f aca="false">IF('ADJ-GIVEN'!H59="","",'ADJ-GIVEN'!H59/2)</f>
        <v/>
      </c>
      <c r="L59" s="88" t="str">
        <f aca="false">IF('ADJ-GIVEN'!I59="","",'ADJ-GIVEN'!I59/2)</f>
        <v/>
      </c>
      <c r="M59" s="88" t="str">
        <f aca="false">IF('ADJ-GIVEN'!J59="","",'ADJ-GIVEN'!J59/2)</f>
        <v/>
      </c>
      <c r="N59" s="89" t="str">
        <f aca="false">IF(J59="","",SUM(J59:M59))</f>
        <v/>
      </c>
      <c r="O59" s="92" t="str">
        <f aca="false">IF(D59="","",SUM(D59,I59,N59))</f>
        <v/>
      </c>
      <c r="P59" s="92" t="str">
        <f aca="false">IF('ADJ-CLICK'!C59="","",'ADJ-CLICK'!C59*-1)</f>
        <v/>
      </c>
      <c r="Q59" s="92" t="str">
        <f aca="false">IF('ADJ-CLICK'!D59="","",'ADJ-CLICK'!D59*-1)</f>
        <v/>
      </c>
      <c r="R59" s="92" t="str">
        <f aca="false">IF('ADJ-CLICK'!E59="","",'ADJ-CLICK'!E59*-1)</f>
        <v/>
      </c>
      <c r="S59" s="92" t="str">
        <f aca="false">IF(O59="","",SUM(O59:R59))</f>
        <v/>
      </c>
      <c r="T59" s="92" t="str">
        <f aca="false">IF(S59="","",RANK(S59,S$4:S$203,0))</f>
        <v/>
      </c>
      <c r="U59" s="92" t="str">
        <f aca="false">IF(B59="","",B59)</f>
        <v/>
      </c>
      <c r="V59" s="65"/>
      <c r="W59" s="0" t="str">
        <f aca="false">IF(A59&lt;=COUNT(C$4:C$203),A59,"")</f>
        <v/>
      </c>
      <c r="X59" s="0" t="str">
        <f aca="false">IF(W59="","",VLOOKUP($W59,$C$4:$U$203,19,FALSE()))</f>
        <v/>
      </c>
      <c r="Y59" s="88" t="str">
        <f aca="false">IF(X59="","",VLOOKUP($W59,$C$4:$U$203,2,FALSE()))</f>
        <v/>
      </c>
      <c r="Z59" s="88" t="str">
        <f aca="false">IF(Y59="","",VLOOKUP($W59,$C$4:$U$203,3,FALSE()))</f>
        <v/>
      </c>
      <c r="AA59" s="88" t="str">
        <f aca="false">IF(Z59="","",VLOOKUP($W59,$C$4:$U$203,4,FALSE()))</f>
        <v/>
      </c>
      <c r="AB59" s="88" t="str">
        <f aca="false">IF(AA59="","",VLOOKUP($W59,$C$4:$U$203,5,FALSE()))</f>
        <v/>
      </c>
      <c r="AC59" s="88" t="str">
        <f aca="false">IF(AB59="","",VLOOKUP($W59,$C$4:$U$203,6,FALSE()))</f>
        <v/>
      </c>
      <c r="AD59" s="89" t="str">
        <f aca="false">IF(AC59="","",VLOOKUP($W59,$C$4:$U$203,7,FALSE()))</f>
        <v/>
      </c>
      <c r="AE59" s="88" t="str">
        <f aca="false">IF(AD59="","",VLOOKUP($W59,$C$4:$U$203,8,FALSE()))</f>
        <v/>
      </c>
      <c r="AF59" s="88" t="str">
        <f aca="false">IF(AE59="","",VLOOKUP($W59,$C$4:$U$203,9,FALSE()))</f>
        <v/>
      </c>
      <c r="AG59" s="88" t="str">
        <f aca="false">IF(AF59="","",VLOOKUP($W59,$C$4:$U$203,10,FALSE()))</f>
        <v/>
      </c>
      <c r="AH59" s="88" t="str">
        <f aca="false">IF(AG59="","",VLOOKUP($W59,$C$4:$U$203,11,FALSE()))</f>
        <v/>
      </c>
      <c r="AI59" s="89" t="str">
        <f aca="false">IF(AH59="","",VLOOKUP($W59,$C$4:$U$203,12,FALSE()))</f>
        <v/>
      </c>
      <c r="AJ59" s="89" t="str">
        <f aca="false">IF(AI59="","",VLOOKUP($W59,$C$4:$U$203,13,FALSE()))</f>
        <v/>
      </c>
      <c r="AK59" s="90" t="str">
        <f aca="false">IF(AJ59="","",VLOOKUP($W59,$C$4:$U$203,14,FALSE()))</f>
        <v/>
      </c>
      <c r="AL59" s="90" t="str">
        <f aca="false">IF(AK59="","",VLOOKUP($W59,$C$4:$U$203,15,FALSE()))</f>
        <v/>
      </c>
      <c r="AM59" s="90" t="str">
        <f aca="false">IF(AL59="","",VLOOKUP($W59,$C$4:$U$203,16,FALSE()))</f>
        <v/>
      </c>
      <c r="AN59" s="91" t="str">
        <f aca="false">IF(AM59="","",VLOOKUP($W59,$C$4:$U$203,17,FALSE()))</f>
        <v/>
      </c>
      <c r="AO59" s="0" t="str">
        <f aca="false">IF(AN59="","",VLOOKUP($W59,$C$4:$U$203,18,FALSE()))</f>
        <v/>
      </c>
      <c r="AP59" s="92" t="str">
        <f aca="false">IF(X59="","",X59)</f>
        <v/>
      </c>
      <c r="AQ59" s="65"/>
    </row>
    <row r="60" customFormat="false" ht="15" hidden="false" customHeight="false" outlineLevel="0" collapsed="false">
      <c r="A60" s="0" t="n">
        <v>57</v>
      </c>
      <c r="B60" s="0" t="str">
        <f aca="false">IF(PLAYER!B60="","",PLAYER!B60)</f>
        <v/>
      </c>
      <c r="C60" s="0" t="str">
        <f aca="false">IF(T60="","",T60)</f>
        <v/>
      </c>
      <c r="D60" s="88" t="str">
        <f aca="false">IF('ADJ-CLICK'!H60="","",AVERAGE('ADJ-CLICK'!H60,'ADJ-CLICK'!J60,'ADJ-CLICK'!L60,'ADJ-CLICK'!N60,'ADJ-CLICK'!P60,'ADJ-CLICK'!R60))</f>
        <v/>
      </c>
      <c r="E60" s="88" t="str">
        <f aca="false">IF('ADJ-GIVEN'!C60="","",'ADJ-GIVEN'!C60/2)</f>
        <v/>
      </c>
      <c r="F60" s="88" t="str">
        <f aca="false">IF('ADJ-GIVEN'!D60="","",'ADJ-GIVEN'!D60/2)</f>
        <v/>
      </c>
      <c r="G60" s="88" t="str">
        <f aca="false">IF('ADJ-GIVEN'!E60="","",'ADJ-GIVEN'!E60/2)</f>
        <v/>
      </c>
      <c r="H60" s="88" t="str">
        <f aca="false">IF('ADJ-GIVEN'!F60="","",'ADJ-GIVEN'!F60/2)</f>
        <v/>
      </c>
      <c r="I60" s="0" t="str">
        <f aca="false">IF(E60="","",SUM(E60:H60))</f>
        <v/>
      </c>
      <c r="J60" s="88" t="str">
        <f aca="false">IF('ADJ-GIVEN'!G60="","",'ADJ-GIVEN'!G60/2)</f>
        <v/>
      </c>
      <c r="K60" s="88" t="str">
        <f aca="false">IF('ADJ-GIVEN'!H60="","",'ADJ-GIVEN'!H60/2)</f>
        <v/>
      </c>
      <c r="L60" s="88" t="str">
        <f aca="false">IF('ADJ-GIVEN'!I60="","",'ADJ-GIVEN'!I60/2)</f>
        <v/>
      </c>
      <c r="M60" s="88" t="str">
        <f aca="false">IF('ADJ-GIVEN'!J60="","",'ADJ-GIVEN'!J60/2)</f>
        <v/>
      </c>
      <c r="N60" s="89" t="str">
        <f aca="false">IF(J60="","",SUM(J60:M60))</f>
        <v/>
      </c>
      <c r="O60" s="92" t="str">
        <f aca="false">IF(D60="","",SUM(D60,I60,N60))</f>
        <v/>
      </c>
      <c r="P60" s="92" t="str">
        <f aca="false">IF('ADJ-CLICK'!C60="","",'ADJ-CLICK'!C60*-1)</f>
        <v/>
      </c>
      <c r="Q60" s="92" t="str">
        <f aca="false">IF('ADJ-CLICK'!D60="","",'ADJ-CLICK'!D60*-1)</f>
        <v/>
      </c>
      <c r="R60" s="92" t="str">
        <f aca="false">IF('ADJ-CLICK'!E60="","",'ADJ-CLICK'!E60*-1)</f>
        <v/>
      </c>
      <c r="S60" s="92" t="str">
        <f aca="false">IF(O60="","",SUM(O60:R60))</f>
        <v/>
      </c>
      <c r="T60" s="92" t="str">
        <f aca="false">IF(S60="","",RANK(S60,S$4:S$203,0))</f>
        <v/>
      </c>
      <c r="U60" s="92" t="str">
        <f aca="false">IF(B60="","",B60)</f>
        <v/>
      </c>
      <c r="V60" s="65"/>
      <c r="W60" s="0" t="str">
        <f aca="false">IF(A60&lt;=COUNT(C$4:C$203),A60,"")</f>
        <v/>
      </c>
      <c r="X60" s="0" t="str">
        <f aca="false">IF(W60="","",VLOOKUP($W60,$C$4:$U$203,19,FALSE()))</f>
        <v/>
      </c>
      <c r="Y60" s="88" t="str">
        <f aca="false">IF(X60="","",VLOOKUP($W60,$C$4:$U$203,2,FALSE()))</f>
        <v/>
      </c>
      <c r="Z60" s="88" t="str">
        <f aca="false">IF(Y60="","",VLOOKUP($W60,$C$4:$U$203,3,FALSE()))</f>
        <v/>
      </c>
      <c r="AA60" s="88" t="str">
        <f aca="false">IF(Z60="","",VLOOKUP($W60,$C$4:$U$203,4,FALSE()))</f>
        <v/>
      </c>
      <c r="AB60" s="88" t="str">
        <f aca="false">IF(AA60="","",VLOOKUP($W60,$C$4:$U$203,5,FALSE()))</f>
        <v/>
      </c>
      <c r="AC60" s="88" t="str">
        <f aca="false">IF(AB60="","",VLOOKUP($W60,$C$4:$U$203,6,FALSE()))</f>
        <v/>
      </c>
      <c r="AD60" s="89" t="str">
        <f aca="false">IF(AC60="","",VLOOKUP($W60,$C$4:$U$203,7,FALSE()))</f>
        <v/>
      </c>
      <c r="AE60" s="88" t="str">
        <f aca="false">IF(AD60="","",VLOOKUP($W60,$C$4:$U$203,8,FALSE()))</f>
        <v/>
      </c>
      <c r="AF60" s="88" t="str">
        <f aca="false">IF(AE60="","",VLOOKUP($W60,$C$4:$U$203,9,FALSE()))</f>
        <v/>
      </c>
      <c r="AG60" s="88" t="str">
        <f aca="false">IF(AF60="","",VLOOKUP($W60,$C$4:$U$203,10,FALSE()))</f>
        <v/>
      </c>
      <c r="AH60" s="88" t="str">
        <f aca="false">IF(AG60="","",VLOOKUP($W60,$C$4:$U$203,11,FALSE()))</f>
        <v/>
      </c>
      <c r="AI60" s="89" t="str">
        <f aca="false">IF(AH60="","",VLOOKUP($W60,$C$4:$U$203,12,FALSE()))</f>
        <v/>
      </c>
      <c r="AJ60" s="89" t="str">
        <f aca="false">IF(AI60="","",VLOOKUP($W60,$C$4:$U$203,13,FALSE()))</f>
        <v/>
      </c>
      <c r="AK60" s="90" t="str">
        <f aca="false">IF(AJ60="","",VLOOKUP($W60,$C$4:$U$203,14,FALSE()))</f>
        <v/>
      </c>
      <c r="AL60" s="90" t="str">
        <f aca="false">IF(AK60="","",VLOOKUP($W60,$C$4:$U$203,15,FALSE()))</f>
        <v/>
      </c>
      <c r="AM60" s="90" t="str">
        <f aca="false">IF(AL60="","",VLOOKUP($W60,$C$4:$U$203,16,FALSE()))</f>
        <v/>
      </c>
      <c r="AN60" s="91" t="str">
        <f aca="false">IF(AM60="","",VLOOKUP($W60,$C$4:$U$203,17,FALSE()))</f>
        <v/>
      </c>
      <c r="AO60" s="0" t="str">
        <f aca="false">IF(AN60="","",VLOOKUP($W60,$C$4:$U$203,18,FALSE()))</f>
        <v/>
      </c>
      <c r="AP60" s="92" t="str">
        <f aca="false">IF(X60="","",X60)</f>
        <v/>
      </c>
      <c r="AQ60" s="65"/>
    </row>
    <row r="61" customFormat="false" ht="15" hidden="false" customHeight="false" outlineLevel="0" collapsed="false">
      <c r="A61" s="0" t="n">
        <v>58</v>
      </c>
      <c r="B61" s="0" t="str">
        <f aca="false">IF(PLAYER!B61="","",PLAYER!B61)</f>
        <v/>
      </c>
      <c r="C61" s="0" t="str">
        <f aca="false">IF(T61="","",T61)</f>
        <v/>
      </c>
      <c r="D61" s="88" t="str">
        <f aca="false">IF('ADJ-CLICK'!H61="","",AVERAGE('ADJ-CLICK'!H61,'ADJ-CLICK'!J61,'ADJ-CLICK'!L61,'ADJ-CLICK'!N61,'ADJ-CLICK'!P61,'ADJ-CLICK'!R61))</f>
        <v/>
      </c>
      <c r="E61" s="88" t="str">
        <f aca="false">IF('ADJ-GIVEN'!C61="","",'ADJ-GIVEN'!C61/2)</f>
        <v/>
      </c>
      <c r="F61" s="88" t="str">
        <f aca="false">IF('ADJ-GIVEN'!D61="","",'ADJ-GIVEN'!D61/2)</f>
        <v/>
      </c>
      <c r="G61" s="88" t="str">
        <f aca="false">IF('ADJ-GIVEN'!E61="","",'ADJ-GIVEN'!E61/2)</f>
        <v/>
      </c>
      <c r="H61" s="88" t="str">
        <f aca="false">IF('ADJ-GIVEN'!F61="","",'ADJ-GIVEN'!F61/2)</f>
        <v/>
      </c>
      <c r="I61" s="0" t="str">
        <f aca="false">IF(E61="","",SUM(E61:H61))</f>
        <v/>
      </c>
      <c r="J61" s="88" t="str">
        <f aca="false">IF('ADJ-GIVEN'!G61="","",'ADJ-GIVEN'!G61/2)</f>
        <v/>
      </c>
      <c r="K61" s="88" t="str">
        <f aca="false">IF('ADJ-GIVEN'!H61="","",'ADJ-GIVEN'!H61/2)</f>
        <v/>
      </c>
      <c r="L61" s="88" t="str">
        <f aca="false">IF('ADJ-GIVEN'!I61="","",'ADJ-GIVEN'!I61/2)</f>
        <v/>
      </c>
      <c r="M61" s="88" t="str">
        <f aca="false">IF('ADJ-GIVEN'!J61="","",'ADJ-GIVEN'!J61/2)</f>
        <v/>
      </c>
      <c r="N61" s="89" t="str">
        <f aca="false">IF(J61="","",SUM(J61:M61))</f>
        <v/>
      </c>
      <c r="O61" s="92" t="str">
        <f aca="false">IF(D61="","",SUM(D61,I61,N61))</f>
        <v/>
      </c>
      <c r="P61" s="92" t="str">
        <f aca="false">IF('ADJ-CLICK'!C61="","",'ADJ-CLICK'!C61*-1)</f>
        <v/>
      </c>
      <c r="Q61" s="92" t="str">
        <f aca="false">IF('ADJ-CLICK'!D61="","",'ADJ-CLICK'!D61*-1)</f>
        <v/>
      </c>
      <c r="R61" s="92" t="str">
        <f aca="false">IF('ADJ-CLICK'!E61="","",'ADJ-CLICK'!E61*-1)</f>
        <v/>
      </c>
      <c r="S61" s="92" t="str">
        <f aca="false">IF(O61="","",SUM(O61:R61))</f>
        <v/>
      </c>
      <c r="T61" s="92" t="str">
        <f aca="false">IF(S61="","",RANK(S61,S$4:S$203,0))</f>
        <v/>
      </c>
      <c r="U61" s="92" t="str">
        <f aca="false">IF(B61="","",B61)</f>
        <v/>
      </c>
      <c r="V61" s="65"/>
      <c r="W61" s="0" t="str">
        <f aca="false">IF(A61&lt;=COUNT(C$4:C$203),A61,"")</f>
        <v/>
      </c>
      <c r="X61" s="0" t="str">
        <f aca="false">IF(W61="","",VLOOKUP($W61,$C$4:$U$203,19,FALSE()))</f>
        <v/>
      </c>
      <c r="Y61" s="88" t="str">
        <f aca="false">IF(X61="","",VLOOKUP($W61,$C$4:$U$203,2,FALSE()))</f>
        <v/>
      </c>
      <c r="Z61" s="88" t="str">
        <f aca="false">IF(Y61="","",VLOOKUP($W61,$C$4:$U$203,3,FALSE()))</f>
        <v/>
      </c>
      <c r="AA61" s="88" t="str">
        <f aca="false">IF(Z61="","",VLOOKUP($W61,$C$4:$U$203,4,FALSE()))</f>
        <v/>
      </c>
      <c r="AB61" s="88" t="str">
        <f aca="false">IF(AA61="","",VLOOKUP($W61,$C$4:$U$203,5,FALSE()))</f>
        <v/>
      </c>
      <c r="AC61" s="88" t="str">
        <f aca="false">IF(AB61="","",VLOOKUP($W61,$C$4:$U$203,6,FALSE()))</f>
        <v/>
      </c>
      <c r="AD61" s="89" t="str">
        <f aca="false">IF(AC61="","",VLOOKUP($W61,$C$4:$U$203,7,FALSE()))</f>
        <v/>
      </c>
      <c r="AE61" s="88" t="str">
        <f aca="false">IF(AD61="","",VLOOKUP($W61,$C$4:$U$203,8,FALSE()))</f>
        <v/>
      </c>
      <c r="AF61" s="88" t="str">
        <f aca="false">IF(AE61="","",VLOOKUP($W61,$C$4:$U$203,9,FALSE()))</f>
        <v/>
      </c>
      <c r="AG61" s="88" t="str">
        <f aca="false">IF(AF61="","",VLOOKUP($W61,$C$4:$U$203,10,FALSE()))</f>
        <v/>
      </c>
      <c r="AH61" s="88" t="str">
        <f aca="false">IF(AG61="","",VLOOKUP($W61,$C$4:$U$203,11,FALSE()))</f>
        <v/>
      </c>
      <c r="AI61" s="89" t="str">
        <f aca="false">IF(AH61="","",VLOOKUP($W61,$C$4:$U$203,12,FALSE()))</f>
        <v/>
      </c>
      <c r="AJ61" s="89" t="str">
        <f aca="false">IF(AI61="","",VLOOKUP($W61,$C$4:$U$203,13,FALSE()))</f>
        <v/>
      </c>
      <c r="AK61" s="90" t="str">
        <f aca="false">IF(AJ61="","",VLOOKUP($W61,$C$4:$U$203,14,FALSE()))</f>
        <v/>
      </c>
      <c r="AL61" s="90" t="str">
        <f aca="false">IF(AK61="","",VLOOKUP($W61,$C$4:$U$203,15,FALSE()))</f>
        <v/>
      </c>
      <c r="AM61" s="90" t="str">
        <f aca="false">IF(AL61="","",VLOOKUP($W61,$C$4:$U$203,16,FALSE()))</f>
        <v/>
      </c>
      <c r="AN61" s="91" t="str">
        <f aca="false">IF(AM61="","",VLOOKUP($W61,$C$4:$U$203,17,FALSE()))</f>
        <v/>
      </c>
      <c r="AO61" s="0" t="str">
        <f aca="false">IF(AN61="","",VLOOKUP($W61,$C$4:$U$203,18,FALSE()))</f>
        <v/>
      </c>
      <c r="AP61" s="92" t="str">
        <f aca="false">IF(X61="","",X61)</f>
        <v/>
      </c>
      <c r="AQ61" s="65"/>
    </row>
    <row r="62" customFormat="false" ht="15" hidden="false" customHeight="false" outlineLevel="0" collapsed="false">
      <c r="A62" s="0" t="n">
        <v>59</v>
      </c>
      <c r="B62" s="0" t="str">
        <f aca="false">IF(PLAYER!B62="","",PLAYER!B62)</f>
        <v/>
      </c>
      <c r="C62" s="0" t="str">
        <f aca="false">IF(T62="","",T62)</f>
        <v/>
      </c>
      <c r="D62" s="88" t="str">
        <f aca="false">IF('ADJ-CLICK'!H62="","",AVERAGE('ADJ-CLICK'!H62,'ADJ-CLICK'!J62,'ADJ-CLICK'!L62,'ADJ-CLICK'!N62,'ADJ-CLICK'!P62,'ADJ-CLICK'!R62))</f>
        <v/>
      </c>
      <c r="E62" s="88" t="str">
        <f aca="false">IF('ADJ-GIVEN'!C62="","",'ADJ-GIVEN'!C62/2)</f>
        <v/>
      </c>
      <c r="F62" s="88" t="str">
        <f aca="false">IF('ADJ-GIVEN'!D62="","",'ADJ-GIVEN'!D62/2)</f>
        <v/>
      </c>
      <c r="G62" s="88" t="str">
        <f aca="false">IF('ADJ-GIVEN'!E62="","",'ADJ-GIVEN'!E62/2)</f>
        <v/>
      </c>
      <c r="H62" s="88" t="str">
        <f aca="false">IF('ADJ-GIVEN'!F62="","",'ADJ-GIVEN'!F62/2)</f>
        <v/>
      </c>
      <c r="I62" s="0" t="str">
        <f aca="false">IF(E62="","",SUM(E62:H62))</f>
        <v/>
      </c>
      <c r="J62" s="88" t="str">
        <f aca="false">IF('ADJ-GIVEN'!G62="","",'ADJ-GIVEN'!G62/2)</f>
        <v/>
      </c>
      <c r="K62" s="88" t="str">
        <f aca="false">IF('ADJ-GIVEN'!H62="","",'ADJ-GIVEN'!H62/2)</f>
        <v/>
      </c>
      <c r="L62" s="88" t="str">
        <f aca="false">IF('ADJ-GIVEN'!I62="","",'ADJ-GIVEN'!I62/2)</f>
        <v/>
      </c>
      <c r="M62" s="88" t="str">
        <f aca="false">IF('ADJ-GIVEN'!J62="","",'ADJ-GIVEN'!J62/2)</f>
        <v/>
      </c>
      <c r="N62" s="89" t="str">
        <f aca="false">IF(J62="","",SUM(J62:M62))</f>
        <v/>
      </c>
      <c r="O62" s="92" t="str">
        <f aca="false">IF(D62="","",SUM(D62,I62,N62))</f>
        <v/>
      </c>
      <c r="P62" s="92" t="str">
        <f aca="false">IF('ADJ-CLICK'!C62="","",'ADJ-CLICK'!C62*-1)</f>
        <v/>
      </c>
      <c r="Q62" s="92" t="str">
        <f aca="false">IF('ADJ-CLICK'!D62="","",'ADJ-CLICK'!D62*-1)</f>
        <v/>
      </c>
      <c r="R62" s="92" t="str">
        <f aca="false">IF('ADJ-CLICK'!E62="","",'ADJ-CLICK'!E62*-1)</f>
        <v/>
      </c>
      <c r="S62" s="92" t="str">
        <f aca="false">IF(O62="","",SUM(O62:R62))</f>
        <v/>
      </c>
      <c r="T62" s="92" t="str">
        <f aca="false">IF(S62="","",RANK(S62,S$4:S$203,0))</f>
        <v/>
      </c>
      <c r="U62" s="92" t="str">
        <f aca="false">IF(B62="","",B62)</f>
        <v/>
      </c>
      <c r="V62" s="65"/>
      <c r="W62" s="0" t="str">
        <f aca="false">IF(A62&lt;=COUNT(C$4:C$203),A62,"")</f>
        <v/>
      </c>
      <c r="X62" s="0" t="str">
        <f aca="false">IF(W62="","",VLOOKUP($W62,$C$4:$U$203,19,FALSE()))</f>
        <v/>
      </c>
      <c r="Y62" s="88" t="str">
        <f aca="false">IF(X62="","",VLOOKUP($W62,$C$4:$U$203,2,FALSE()))</f>
        <v/>
      </c>
      <c r="Z62" s="88" t="str">
        <f aca="false">IF(Y62="","",VLOOKUP($W62,$C$4:$U$203,3,FALSE()))</f>
        <v/>
      </c>
      <c r="AA62" s="88" t="str">
        <f aca="false">IF(Z62="","",VLOOKUP($W62,$C$4:$U$203,4,FALSE()))</f>
        <v/>
      </c>
      <c r="AB62" s="88" t="str">
        <f aca="false">IF(AA62="","",VLOOKUP($W62,$C$4:$U$203,5,FALSE()))</f>
        <v/>
      </c>
      <c r="AC62" s="88" t="str">
        <f aca="false">IF(AB62="","",VLOOKUP($W62,$C$4:$U$203,6,FALSE()))</f>
        <v/>
      </c>
      <c r="AD62" s="89" t="str">
        <f aca="false">IF(AC62="","",VLOOKUP($W62,$C$4:$U$203,7,FALSE()))</f>
        <v/>
      </c>
      <c r="AE62" s="88" t="str">
        <f aca="false">IF(AD62="","",VLOOKUP($W62,$C$4:$U$203,8,FALSE()))</f>
        <v/>
      </c>
      <c r="AF62" s="88" t="str">
        <f aca="false">IF(AE62="","",VLOOKUP($W62,$C$4:$U$203,9,FALSE()))</f>
        <v/>
      </c>
      <c r="AG62" s="88" t="str">
        <f aca="false">IF(AF62="","",VLOOKUP($W62,$C$4:$U$203,10,FALSE()))</f>
        <v/>
      </c>
      <c r="AH62" s="88" t="str">
        <f aca="false">IF(AG62="","",VLOOKUP($W62,$C$4:$U$203,11,FALSE()))</f>
        <v/>
      </c>
      <c r="AI62" s="89" t="str">
        <f aca="false">IF(AH62="","",VLOOKUP($W62,$C$4:$U$203,12,FALSE()))</f>
        <v/>
      </c>
      <c r="AJ62" s="89" t="str">
        <f aca="false">IF(AI62="","",VLOOKUP($W62,$C$4:$U$203,13,FALSE()))</f>
        <v/>
      </c>
      <c r="AK62" s="90" t="str">
        <f aca="false">IF(AJ62="","",VLOOKUP($W62,$C$4:$U$203,14,FALSE()))</f>
        <v/>
      </c>
      <c r="AL62" s="90" t="str">
        <f aca="false">IF(AK62="","",VLOOKUP($W62,$C$4:$U$203,15,FALSE()))</f>
        <v/>
      </c>
      <c r="AM62" s="90" t="str">
        <f aca="false">IF(AL62="","",VLOOKUP($W62,$C$4:$U$203,16,FALSE()))</f>
        <v/>
      </c>
      <c r="AN62" s="91" t="str">
        <f aca="false">IF(AM62="","",VLOOKUP($W62,$C$4:$U$203,17,FALSE()))</f>
        <v/>
      </c>
      <c r="AO62" s="0" t="str">
        <f aca="false">IF(AN62="","",VLOOKUP($W62,$C$4:$U$203,18,FALSE()))</f>
        <v/>
      </c>
      <c r="AP62" s="92" t="str">
        <f aca="false">IF(X62="","",X62)</f>
        <v/>
      </c>
      <c r="AQ62" s="65"/>
    </row>
    <row r="63" customFormat="false" ht="15" hidden="false" customHeight="false" outlineLevel="0" collapsed="false">
      <c r="A63" s="0" t="n">
        <v>60</v>
      </c>
      <c r="B63" s="0" t="str">
        <f aca="false">IF(PLAYER!B63="","",PLAYER!B63)</f>
        <v/>
      </c>
      <c r="C63" s="0" t="str">
        <f aca="false">IF(T63="","",T63)</f>
        <v/>
      </c>
      <c r="D63" s="88" t="str">
        <f aca="false">IF('ADJ-CLICK'!H63="","",AVERAGE('ADJ-CLICK'!H63,'ADJ-CLICK'!J63,'ADJ-CLICK'!L63,'ADJ-CLICK'!N63,'ADJ-CLICK'!P63,'ADJ-CLICK'!R63))</f>
        <v/>
      </c>
      <c r="E63" s="88" t="str">
        <f aca="false">IF('ADJ-GIVEN'!C63="","",'ADJ-GIVEN'!C63/2)</f>
        <v/>
      </c>
      <c r="F63" s="88" t="str">
        <f aca="false">IF('ADJ-GIVEN'!D63="","",'ADJ-GIVEN'!D63/2)</f>
        <v/>
      </c>
      <c r="G63" s="88" t="str">
        <f aca="false">IF('ADJ-GIVEN'!E63="","",'ADJ-GIVEN'!E63/2)</f>
        <v/>
      </c>
      <c r="H63" s="88" t="str">
        <f aca="false">IF('ADJ-GIVEN'!F63="","",'ADJ-GIVEN'!F63/2)</f>
        <v/>
      </c>
      <c r="I63" s="0" t="str">
        <f aca="false">IF(E63="","",SUM(E63:H63))</f>
        <v/>
      </c>
      <c r="J63" s="88" t="str">
        <f aca="false">IF('ADJ-GIVEN'!G63="","",'ADJ-GIVEN'!G63/2)</f>
        <v/>
      </c>
      <c r="K63" s="88" t="str">
        <f aca="false">IF('ADJ-GIVEN'!H63="","",'ADJ-GIVEN'!H63/2)</f>
        <v/>
      </c>
      <c r="L63" s="88" t="str">
        <f aca="false">IF('ADJ-GIVEN'!I63="","",'ADJ-GIVEN'!I63/2)</f>
        <v/>
      </c>
      <c r="M63" s="88" t="str">
        <f aca="false">IF('ADJ-GIVEN'!J63="","",'ADJ-GIVEN'!J63/2)</f>
        <v/>
      </c>
      <c r="N63" s="89" t="str">
        <f aca="false">IF(J63="","",SUM(J63:M63))</f>
        <v/>
      </c>
      <c r="O63" s="92" t="str">
        <f aca="false">IF(D63="","",SUM(D63,I63,N63))</f>
        <v/>
      </c>
      <c r="P63" s="92" t="str">
        <f aca="false">IF('ADJ-CLICK'!C63="","",'ADJ-CLICK'!C63*-1)</f>
        <v/>
      </c>
      <c r="Q63" s="92" t="str">
        <f aca="false">IF('ADJ-CLICK'!D63="","",'ADJ-CLICK'!D63*-1)</f>
        <v/>
      </c>
      <c r="R63" s="92" t="str">
        <f aca="false">IF('ADJ-CLICK'!E63="","",'ADJ-CLICK'!E63*-1)</f>
        <v/>
      </c>
      <c r="S63" s="92" t="str">
        <f aca="false">IF(O63="","",SUM(O63:R63))</f>
        <v/>
      </c>
      <c r="T63" s="92" t="str">
        <f aca="false">IF(S63="","",RANK(S63,S$4:S$203,0))</f>
        <v/>
      </c>
      <c r="U63" s="92" t="str">
        <f aca="false">IF(B63="","",B63)</f>
        <v/>
      </c>
      <c r="V63" s="65"/>
      <c r="W63" s="0" t="str">
        <f aca="false">IF(A63&lt;=COUNT(C$4:C$203),A63,"")</f>
        <v/>
      </c>
      <c r="X63" s="0" t="str">
        <f aca="false">IF(W63="","",VLOOKUP($W63,$C$4:$U$203,19,FALSE()))</f>
        <v/>
      </c>
      <c r="Y63" s="88" t="str">
        <f aca="false">IF(X63="","",VLOOKUP($W63,$C$4:$U$203,2,FALSE()))</f>
        <v/>
      </c>
      <c r="Z63" s="88" t="str">
        <f aca="false">IF(Y63="","",VLOOKUP($W63,$C$4:$U$203,3,FALSE()))</f>
        <v/>
      </c>
      <c r="AA63" s="88" t="str">
        <f aca="false">IF(Z63="","",VLOOKUP($W63,$C$4:$U$203,4,FALSE()))</f>
        <v/>
      </c>
      <c r="AB63" s="88" t="str">
        <f aca="false">IF(AA63="","",VLOOKUP($W63,$C$4:$U$203,5,FALSE()))</f>
        <v/>
      </c>
      <c r="AC63" s="88" t="str">
        <f aca="false">IF(AB63="","",VLOOKUP($W63,$C$4:$U$203,6,FALSE()))</f>
        <v/>
      </c>
      <c r="AD63" s="89" t="str">
        <f aca="false">IF(AC63="","",VLOOKUP($W63,$C$4:$U$203,7,FALSE()))</f>
        <v/>
      </c>
      <c r="AE63" s="88" t="str">
        <f aca="false">IF(AD63="","",VLOOKUP($W63,$C$4:$U$203,8,FALSE()))</f>
        <v/>
      </c>
      <c r="AF63" s="88" t="str">
        <f aca="false">IF(AE63="","",VLOOKUP($W63,$C$4:$U$203,9,FALSE()))</f>
        <v/>
      </c>
      <c r="AG63" s="88" t="str">
        <f aca="false">IF(AF63="","",VLOOKUP($W63,$C$4:$U$203,10,FALSE()))</f>
        <v/>
      </c>
      <c r="AH63" s="88" t="str">
        <f aca="false">IF(AG63="","",VLOOKUP($W63,$C$4:$U$203,11,FALSE()))</f>
        <v/>
      </c>
      <c r="AI63" s="89" t="str">
        <f aca="false">IF(AH63="","",VLOOKUP($W63,$C$4:$U$203,12,FALSE()))</f>
        <v/>
      </c>
      <c r="AJ63" s="89" t="str">
        <f aca="false">IF(AI63="","",VLOOKUP($W63,$C$4:$U$203,13,FALSE()))</f>
        <v/>
      </c>
      <c r="AK63" s="90" t="str">
        <f aca="false">IF(AJ63="","",VLOOKUP($W63,$C$4:$U$203,14,FALSE()))</f>
        <v/>
      </c>
      <c r="AL63" s="90" t="str">
        <f aca="false">IF(AK63="","",VLOOKUP($W63,$C$4:$U$203,15,FALSE()))</f>
        <v/>
      </c>
      <c r="AM63" s="90" t="str">
        <f aca="false">IF(AL63="","",VLOOKUP($W63,$C$4:$U$203,16,FALSE()))</f>
        <v/>
      </c>
      <c r="AN63" s="91" t="str">
        <f aca="false">IF(AM63="","",VLOOKUP($W63,$C$4:$U$203,17,FALSE()))</f>
        <v/>
      </c>
      <c r="AO63" s="0" t="str">
        <f aca="false">IF(AN63="","",VLOOKUP($W63,$C$4:$U$203,18,FALSE()))</f>
        <v/>
      </c>
      <c r="AP63" s="92" t="str">
        <f aca="false">IF(X63="","",X63)</f>
        <v/>
      </c>
      <c r="AQ63" s="65"/>
    </row>
    <row r="64" customFormat="false" ht="15" hidden="false" customHeight="false" outlineLevel="0" collapsed="false">
      <c r="A64" s="0" t="n">
        <v>61</v>
      </c>
      <c r="B64" s="0" t="str">
        <f aca="false">IF(PLAYER!B64="","",PLAYER!B64)</f>
        <v/>
      </c>
      <c r="C64" s="0" t="str">
        <f aca="false">IF(T64="","",T64)</f>
        <v/>
      </c>
      <c r="D64" s="88" t="str">
        <f aca="false">IF('ADJ-CLICK'!H64="","",AVERAGE('ADJ-CLICK'!H64,'ADJ-CLICK'!J64,'ADJ-CLICK'!L64,'ADJ-CLICK'!N64,'ADJ-CLICK'!P64,'ADJ-CLICK'!R64))</f>
        <v/>
      </c>
      <c r="E64" s="88" t="str">
        <f aca="false">IF('ADJ-GIVEN'!C64="","",'ADJ-GIVEN'!C64/2)</f>
        <v/>
      </c>
      <c r="F64" s="88" t="str">
        <f aca="false">IF('ADJ-GIVEN'!D64="","",'ADJ-GIVEN'!D64/2)</f>
        <v/>
      </c>
      <c r="G64" s="88" t="str">
        <f aca="false">IF('ADJ-GIVEN'!E64="","",'ADJ-GIVEN'!E64/2)</f>
        <v/>
      </c>
      <c r="H64" s="88" t="str">
        <f aca="false">IF('ADJ-GIVEN'!F64="","",'ADJ-GIVEN'!F64/2)</f>
        <v/>
      </c>
      <c r="I64" s="0" t="str">
        <f aca="false">IF(E64="","",SUM(E64:H64))</f>
        <v/>
      </c>
      <c r="J64" s="88" t="str">
        <f aca="false">IF('ADJ-GIVEN'!G64="","",'ADJ-GIVEN'!G64/2)</f>
        <v/>
      </c>
      <c r="K64" s="88" t="str">
        <f aca="false">IF('ADJ-GIVEN'!H64="","",'ADJ-GIVEN'!H64/2)</f>
        <v/>
      </c>
      <c r="L64" s="88" t="str">
        <f aca="false">IF('ADJ-GIVEN'!I64="","",'ADJ-GIVEN'!I64/2)</f>
        <v/>
      </c>
      <c r="M64" s="88" t="str">
        <f aca="false">IF('ADJ-GIVEN'!J64="","",'ADJ-GIVEN'!J64/2)</f>
        <v/>
      </c>
      <c r="N64" s="89" t="str">
        <f aca="false">IF(J64="","",SUM(J64:M64))</f>
        <v/>
      </c>
      <c r="O64" s="92" t="str">
        <f aca="false">IF(D64="","",SUM(D64,I64,N64))</f>
        <v/>
      </c>
      <c r="P64" s="92" t="str">
        <f aca="false">IF('ADJ-CLICK'!C64="","",'ADJ-CLICK'!C64*-1)</f>
        <v/>
      </c>
      <c r="Q64" s="92" t="str">
        <f aca="false">IF('ADJ-CLICK'!D64="","",'ADJ-CLICK'!D64*-1)</f>
        <v/>
      </c>
      <c r="R64" s="92" t="str">
        <f aca="false">IF('ADJ-CLICK'!E64="","",'ADJ-CLICK'!E64*-1)</f>
        <v/>
      </c>
      <c r="S64" s="92" t="str">
        <f aca="false">IF(O64="","",SUM(O64:R64))</f>
        <v/>
      </c>
      <c r="T64" s="92" t="str">
        <f aca="false">IF(S64="","",RANK(S64,S$4:S$203,0))</f>
        <v/>
      </c>
      <c r="U64" s="92" t="str">
        <f aca="false">IF(B64="","",B64)</f>
        <v/>
      </c>
      <c r="V64" s="65"/>
      <c r="W64" s="0" t="str">
        <f aca="false">IF(A64&lt;=COUNT(C$4:C$203),A64,"")</f>
        <v/>
      </c>
      <c r="X64" s="0" t="str">
        <f aca="false">IF(W64="","",VLOOKUP($W64,$C$4:$U$203,19,FALSE()))</f>
        <v/>
      </c>
      <c r="Y64" s="88" t="str">
        <f aca="false">IF(X64="","",VLOOKUP($W64,$C$4:$U$203,2,FALSE()))</f>
        <v/>
      </c>
      <c r="Z64" s="88" t="str">
        <f aca="false">IF(Y64="","",VLOOKUP($W64,$C$4:$U$203,3,FALSE()))</f>
        <v/>
      </c>
      <c r="AA64" s="88" t="str">
        <f aca="false">IF(Z64="","",VLOOKUP($W64,$C$4:$U$203,4,FALSE()))</f>
        <v/>
      </c>
      <c r="AB64" s="88" t="str">
        <f aca="false">IF(AA64="","",VLOOKUP($W64,$C$4:$U$203,5,FALSE()))</f>
        <v/>
      </c>
      <c r="AC64" s="88" t="str">
        <f aca="false">IF(AB64="","",VLOOKUP($W64,$C$4:$U$203,6,FALSE()))</f>
        <v/>
      </c>
      <c r="AD64" s="89" t="str">
        <f aca="false">IF(AC64="","",VLOOKUP($W64,$C$4:$U$203,7,FALSE()))</f>
        <v/>
      </c>
      <c r="AE64" s="88" t="str">
        <f aca="false">IF(AD64="","",VLOOKUP($W64,$C$4:$U$203,8,FALSE()))</f>
        <v/>
      </c>
      <c r="AF64" s="88" t="str">
        <f aca="false">IF(AE64="","",VLOOKUP($W64,$C$4:$U$203,9,FALSE()))</f>
        <v/>
      </c>
      <c r="AG64" s="88" t="str">
        <f aca="false">IF(AF64="","",VLOOKUP($W64,$C$4:$U$203,10,FALSE()))</f>
        <v/>
      </c>
      <c r="AH64" s="88" t="str">
        <f aca="false">IF(AG64="","",VLOOKUP($W64,$C$4:$U$203,11,FALSE()))</f>
        <v/>
      </c>
      <c r="AI64" s="89" t="str">
        <f aca="false">IF(AH64="","",VLOOKUP($W64,$C$4:$U$203,12,FALSE()))</f>
        <v/>
      </c>
      <c r="AJ64" s="89" t="str">
        <f aca="false">IF(AI64="","",VLOOKUP($W64,$C$4:$U$203,13,FALSE()))</f>
        <v/>
      </c>
      <c r="AK64" s="90" t="str">
        <f aca="false">IF(AJ64="","",VLOOKUP($W64,$C$4:$U$203,14,FALSE()))</f>
        <v/>
      </c>
      <c r="AL64" s="90" t="str">
        <f aca="false">IF(AK64="","",VLOOKUP($W64,$C$4:$U$203,15,FALSE()))</f>
        <v/>
      </c>
      <c r="AM64" s="90" t="str">
        <f aca="false">IF(AL64="","",VLOOKUP($W64,$C$4:$U$203,16,FALSE()))</f>
        <v/>
      </c>
      <c r="AN64" s="91" t="str">
        <f aca="false">IF(AM64="","",VLOOKUP($W64,$C$4:$U$203,17,FALSE()))</f>
        <v/>
      </c>
      <c r="AO64" s="0" t="str">
        <f aca="false">IF(AN64="","",VLOOKUP($W64,$C$4:$U$203,18,FALSE()))</f>
        <v/>
      </c>
      <c r="AP64" s="92" t="str">
        <f aca="false">IF(X64="","",X64)</f>
        <v/>
      </c>
      <c r="AQ64" s="65"/>
    </row>
    <row r="65" customFormat="false" ht="15" hidden="false" customHeight="false" outlineLevel="0" collapsed="false">
      <c r="A65" s="0" t="n">
        <v>62</v>
      </c>
      <c r="B65" s="0" t="str">
        <f aca="false">IF(PLAYER!B65="","",PLAYER!B65)</f>
        <v/>
      </c>
      <c r="C65" s="0" t="str">
        <f aca="false">IF(T65="","",T65)</f>
        <v/>
      </c>
      <c r="D65" s="88" t="str">
        <f aca="false">IF('ADJ-CLICK'!H65="","",AVERAGE('ADJ-CLICK'!H65,'ADJ-CLICK'!J65,'ADJ-CLICK'!L65,'ADJ-CLICK'!N65,'ADJ-CLICK'!P65,'ADJ-CLICK'!R65))</f>
        <v/>
      </c>
      <c r="E65" s="88" t="str">
        <f aca="false">IF('ADJ-GIVEN'!C65="","",'ADJ-GIVEN'!C65/2)</f>
        <v/>
      </c>
      <c r="F65" s="88" t="str">
        <f aca="false">IF('ADJ-GIVEN'!D65="","",'ADJ-GIVEN'!D65/2)</f>
        <v/>
      </c>
      <c r="G65" s="88" t="str">
        <f aca="false">IF('ADJ-GIVEN'!E65="","",'ADJ-GIVEN'!E65/2)</f>
        <v/>
      </c>
      <c r="H65" s="88" t="str">
        <f aca="false">IF('ADJ-GIVEN'!F65="","",'ADJ-GIVEN'!F65/2)</f>
        <v/>
      </c>
      <c r="I65" s="0" t="str">
        <f aca="false">IF(E65="","",SUM(E65:H65))</f>
        <v/>
      </c>
      <c r="J65" s="88" t="str">
        <f aca="false">IF('ADJ-GIVEN'!G65="","",'ADJ-GIVEN'!G65/2)</f>
        <v/>
      </c>
      <c r="K65" s="88" t="str">
        <f aca="false">IF('ADJ-GIVEN'!H65="","",'ADJ-GIVEN'!H65/2)</f>
        <v/>
      </c>
      <c r="L65" s="88" t="str">
        <f aca="false">IF('ADJ-GIVEN'!I65="","",'ADJ-GIVEN'!I65/2)</f>
        <v/>
      </c>
      <c r="M65" s="88" t="str">
        <f aca="false">IF('ADJ-GIVEN'!J65="","",'ADJ-GIVEN'!J65/2)</f>
        <v/>
      </c>
      <c r="N65" s="89" t="str">
        <f aca="false">IF(J65="","",SUM(J65:M65))</f>
        <v/>
      </c>
      <c r="O65" s="92" t="str">
        <f aca="false">IF(D65="","",SUM(D65,I65,N65))</f>
        <v/>
      </c>
      <c r="P65" s="92" t="str">
        <f aca="false">IF('ADJ-CLICK'!C65="","",'ADJ-CLICK'!C65*-1)</f>
        <v/>
      </c>
      <c r="Q65" s="92" t="str">
        <f aca="false">IF('ADJ-CLICK'!D65="","",'ADJ-CLICK'!D65*-1)</f>
        <v/>
      </c>
      <c r="R65" s="92" t="str">
        <f aca="false">IF('ADJ-CLICK'!E65="","",'ADJ-CLICK'!E65*-1)</f>
        <v/>
      </c>
      <c r="S65" s="92" t="str">
        <f aca="false">IF(O65="","",SUM(O65:R65))</f>
        <v/>
      </c>
      <c r="T65" s="92" t="str">
        <f aca="false">IF(S65="","",RANK(S65,S$4:S$203,0))</f>
        <v/>
      </c>
      <c r="U65" s="92" t="str">
        <f aca="false">IF(B65="","",B65)</f>
        <v/>
      </c>
      <c r="V65" s="65"/>
      <c r="W65" s="0" t="str">
        <f aca="false">IF(A65&lt;=COUNT(C$4:C$203),A65,"")</f>
        <v/>
      </c>
      <c r="X65" s="0" t="str">
        <f aca="false">IF(W65="","",VLOOKUP($W65,$C$4:$U$203,19,FALSE()))</f>
        <v/>
      </c>
      <c r="Y65" s="88" t="str">
        <f aca="false">IF(X65="","",VLOOKUP($W65,$C$4:$U$203,2,FALSE()))</f>
        <v/>
      </c>
      <c r="Z65" s="88" t="str">
        <f aca="false">IF(Y65="","",VLOOKUP($W65,$C$4:$U$203,3,FALSE()))</f>
        <v/>
      </c>
      <c r="AA65" s="88" t="str">
        <f aca="false">IF(Z65="","",VLOOKUP($W65,$C$4:$U$203,4,FALSE()))</f>
        <v/>
      </c>
      <c r="AB65" s="88" t="str">
        <f aca="false">IF(AA65="","",VLOOKUP($W65,$C$4:$U$203,5,FALSE()))</f>
        <v/>
      </c>
      <c r="AC65" s="88" t="str">
        <f aca="false">IF(AB65="","",VLOOKUP($W65,$C$4:$U$203,6,FALSE()))</f>
        <v/>
      </c>
      <c r="AD65" s="89" t="str">
        <f aca="false">IF(AC65="","",VLOOKUP($W65,$C$4:$U$203,7,FALSE()))</f>
        <v/>
      </c>
      <c r="AE65" s="88" t="str">
        <f aca="false">IF(AD65="","",VLOOKUP($W65,$C$4:$U$203,8,FALSE()))</f>
        <v/>
      </c>
      <c r="AF65" s="88" t="str">
        <f aca="false">IF(AE65="","",VLOOKUP($W65,$C$4:$U$203,9,FALSE()))</f>
        <v/>
      </c>
      <c r="AG65" s="88" t="str">
        <f aca="false">IF(AF65="","",VLOOKUP($W65,$C$4:$U$203,10,FALSE()))</f>
        <v/>
      </c>
      <c r="AH65" s="88" t="str">
        <f aca="false">IF(AG65="","",VLOOKUP($W65,$C$4:$U$203,11,FALSE()))</f>
        <v/>
      </c>
      <c r="AI65" s="89" t="str">
        <f aca="false">IF(AH65="","",VLOOKUP($W65,$C$4:$U$203,12,FALSE()))</f>
        <v/>
      </c>
      <c r="AJ65" s="89" t="str">
        <f aca="false">IF(AI65="","",VLOOKUP($W65,$C$4:$U$203,13,FALSE()))</f>
        <v/>
      </c>
      <c r="AK65" s="90" t="str">
        <f aca="false">IF(AJ65="","",VLOOKUP($W65,$C$4:$U$203,14,FALSE()))</f>
        <v/>
      </c>
      <c r="AL65" s="90" t="str">
        <f aca="false">IF(AK65="","",VLOOKUP($W65,$C$4:$U$203,15,FALSE()))</f>
        <v/>
      </c>
      <c r="AM65" s="90" t="str">
        <f aca="false">IF(AL65="","",VLOOKUP($W65,$C$4:$U$203,16,FALSE()))</f>
        <v/>
      </c>
      <c r="AN65" s="91" t="str">
        <f aca="false">IF(AM65="","",VLOOKUP($W65,$C$4:$U$203,17,FALSE()))</f>
        <v/>
      </c>
      <c r="AO65" s="0" t="str">
        <f aca="false">IF(AN65="","",VLOOKUP($W65,$C$4:$U$203,18,FALSE()))</f>
        <v/>
      </c>
      <c r="AP65" s="92" t="str">
        <f aca="false">IF(X65="","",X65)</f>
        <v/>
      </c>
      <c r="AQ65" s="65"/>
    </row>
    <row r="66" customFormat="false" ht="15" hidden="false" customHeight="false" outlineLevel="0" collapsed="false">
      <c r="A66" s="0" t="n">
        <v>63</v>
      </c>
      <c r="B66" s="0" t="str">
        <f aca="false">IF(PLAYER!B66="","",PLAYER!B66)</f>
        <v/>
      </c>
      <c r="C66" s="0" t="str">
        <f aca="false">IF(T66="","",T66)</f>
        <v/>
      </c>
      <c r="D66" s="88" t="str">
        <f aca="false">IF('ADJ-CLICK'!H66="","",AVERAGE('ADJ-CLICK'!H66,'ADJ-CLICK'!J66,'ADJ-CLICK'!L66,'ADJ-CLICK'!N66,'ADJ-CLICK'!P66,'ADJ-CLICK'!R66))</f>
        <v/>
      </c>
      <c r="E66" s="88" t="str">
        <f aca="false">IF('ADJ-GIVEN'!C66="","",'ADJ-GIVEN'!C66/2)</f>
        <v/>
      </c>
      <c r="F66" s="88" t="str">
        <f aca="false">IF('ADJ-GIVEN'!D66="","",'ADJ-GIVEN'!D66/2)</f>
        <v/>
      </c>
      <c r="G66" s="88" t="str">
        <f aca="false">IF('ADJ-GIVEN'!E66="","",'ADJ-GIVEN'!E66/2)</f>
        <v/>
      </c>
      <c r="H66" s="88" t="str">
        <f aca="false">IF('ADJ-GIVEN'!F66="","",'ADJ-GIVEN'!F66/2)</f>
        <v/>
      </c>
      <c r="I66" s="0" t="str">
        <f aca="false">IF(E66="","",SUM(E66:H66))</f>
        <v/>
      </c>
      <c r="J66" s="88" t="str">
        <f aca="false">IF('ADJ-GIVEN'!G66="","",'ADJ-GIVEN'!G66/2)</f>
        <v/>
      </c>
      <c r="K66" s="88" t="str">
        <f aca="false">IF('ADJ-GIVEN'!H66="","",'ADJ-GIVEN'!H66/2)</f>
        <v/>
      </c>
      <c r="L66" s="88" t="str">
        <f aca="false">IF('ADJ-GIVEN'!I66="","",'ADJ-GIVEN'!I66/2)</f>
        <v/>
      </c>
      <c r="M66" s="88" t="str">
        <f aca="false">IF('ADJ-GIVEN'!J66="","",'ADJ-GIVEN'!J66/2)</f>
        <v/>
      </c>
      <c r="N66" s="89" t="str">
        <f aca="false">IF(J66="","",SUM(J66:M66))</f>
        <v/>
      </c>
      <c r="O66" s="92" t="str">
        <f aca="false">IF(D66="","",SUM(D66,I66,N66))</f>
        <v/>
      </c>
      <c r="P66" s="92" t="str">
        <f aca="false">IF('ADJ-CLICK'!C66="","",'ADJ-CLICK'!C66*-1)</f>
        <v/>
      </c>
      <c r="Q66" s="92" t="str">
        <f aca="false">IF('ADJ-CLICK'!D66="","",'ADJ-CLICK'!D66*-1)</f>
        <v/>
      </c>
      <c r="R66" s="92" t="str">
        <f aca="false">IF('ADJ-CLICK'!E66="","",'ADJ-CLICK'!E66*-1)</f>
        <v/>
      </c>
      <c r="S66" s="92" t="str">
        <f aca="false">IF(O66="","",SUM(O66:R66))</f>
        <v/>
      </c>
      <c r="T66" s="92" t="str">
        <f aca="false">IF(S66="","",RANK(S66,S$4:S$203,0))</f>
        <v/>
      </c>
      <c r="U66" s="92" t="str">
        <f aca="false">IF(B66="","",B66)</f>
        <v/>
      </c>
      <c r="V66" s="65"/>
      <c r="W66" s="0" t="str">
        <f aca="false">IF(A66&lt;=COUNT(C$4:C$203),A66,"")</f>
        <v/>
      </c>
      <c r="X66" s="0" t="str">
        <f aca="false">IF(W66="","",VLOOKUP($W66,$C$4:$U$203,19,FALSE()))</f>
        <v/>
      </c>
      <c r="Y66" s="88" t="str">
        <f aca="false">IF(X66="","",VLOOKUP($W66,$C$4:$U$203,2,FALSE()))</f>
        <v/>
      </c>
      <c r="Z66" s="88" t="str">
        <f aca="false">IF(Y66="","",VLOOKUP($W66,$C$4:$U$203,3,FALSE()))</f>
        <v/>
      </c>
      <c r="AA66" s="88" t="str">
        <f aca="false">IF(Z66="","",VLOOKUP($W66,$C$4:$U$203,4,FALSE()))</f>
        <v/>
      </c>
      <c r="AB66" s="88" t="str">
        <f aca="false">IF(AA66="","",VLOOKUP($W66,$C$4:$U$203,5,FALSE()))</f>
        <v/>
      </c>
      <c r="AC66" s="88" t="str">
        <f aca="false">IF(AB66="","",VLOOKUP($W66,$C$4:$U$203,6,FALSE()))</f>
        <v/>
      </c>
      <c r="AD66" s="89" t="str">
        <f aca="false">IF(AC66="","",VLOOKUP($W66,$C$4:$U$203,7,FALSE()))</f>
        <v/>
      </c>
      <c r="AE66" s="88" t="str">
        <f aca="false">IF(AD66="","",VLOOKUP($W66,$C$4:$U$203,8,FALSE()))</f>
        <v/>
      </c>
      <c r="AF66" s="88" t="str">
        <f aca="false">IF(AE66="","",VLOOKUP($W66,$C$4:$U$203,9,FALSE()))</f>
        <v/>
      </c>
      <c r="AG66" s="88" t="str">
        <f aca="false">IF(AF66="","",VLOOKUP($W66,$C$4:$U$203,10,FALSE()))</f>
        <v/>
      </c>
      <c r="AH66" s="88" t="str">
        <f aca="false">IF(AG66="","",VLOOKUP($W66,$C$4:$U$203,11,FALSE()))</f>
        <v/>
      </c>
      <c r="AI66" s="89" t="str">
        <f aca="false">IF(AH66="","",VLOOKUP($W66,$C$4:$U$203,12,FALSE()))</f>
        <v/>
      </c>
      <c r="AJ66" s="89" t="str">
        <f aca="false">IF(AI66="","",VLOOKUP($W66,$C$4:$U$203,13,FALSE()))</f>
        <v/>
      </c>
      <c r="AK66" s="90" t="str">
        <f aca="false">IF(AJ66="","",VLOOKUP($W66,$C$4:$U$203,14,FALSE()))</f>
        <v/>
      </c>
      <c r="AL66" s="90" t="str">
        <f aca="false">IF(AK66="","",VLOOKUP($W66,$C$4:$U$203,15,FALSE()))</f>
        <v/>
      </c>
      <c r="AM66" s="90" t="str">
        <f aca="false">IF(AL66="","",VLOOKUP($W66,$C$4:$U$203,16,FALSE()))</f>
        <v/>
      </c>
      <c r="AN66" s="91" t="str">
        <f aca="false">IF(AM66="","",VLOOKUP($W66,$C$4:$U$203,17,FALSE()))</f>
        <v/>
      </c>
      <c r="AO66" s="0" t="str">
        <f aca="false">IF(AN66="","",VLOOKUP($W66,$C$4:$U$203,18,FALSE()))</f>
        <v/>
      </c>
      <c r="AP66" s="92" t="str">
        <f aca="false">IF(X66="","",X66)</f>
        <v/>
      </c>
      <c r="AQ66" s="65"/>
    </row>
    <row r="67" customFormat="false" ht="15" hidden="false" customHeight="false" outlineLevel="0" collapsed="false">
      <c r="A67" s="0" t="n">
        <v>64</v>
      </c>
      <c r="B67" s="0" t="str">
        <f aca="false">IF(PLAYER!B67="","",PLAYER!B67)</f>
        <v/>
      </c>
      <c r="C67" s="0" t="str">
        <f aca="false">IF(T67="","",T67)</f>
        <v/>
      </c>
      <c r="D67" s="88" t="str">
        <f aca="false">IF('ADJ-CLICK'!H67="","",AVERAGE('ADJ-CLICK'!H67,'ADJ-CLICK'!J67,'ADJ-CLICK'!L67,'ADJ-CLICK'!N67,'ADJ-CLICK'!P67,'ADJ-CLICK'!R67))</f>
        <v/>
      </c>
      <c r="E67" s="88" t="str">
        <f aca="false">IF('ADJ-GIVEN'!C67="","",'ADJ-GIVEN'!C67/2)</f>
        <v/>
      </c>
      <c r="F67" s="88" t="str">
        <f aca="false">IF('ADJ-GIVEN'!D67="","",'ADJ-GIVEN'!D67/2)</f>
        <v/>
      </c>
      <c r="G67" s="88" t="str">
        <f aca="false">IF('ADJ-GIVEN'!E67="","",'ADJ-GIVEN'!E67/2)</f>
        <v/>
      </c>
      <c r="H67" s="88" t="str">
        <f aca="false">IF('ADJ-GIVEN'!F67="","",'ADJ-GIVEN'!F67/2)</f>
        <v/>
      </c>
      <c r="I67" s="0" t="str">
        <f aca="false">IF(E67="","",SUM(E67:H67))</f>
        <v/>
      </c>
      <c r="J67" s="88" t="str">
        <f aca="false">IF('ADJ-GIVEN'!G67="","",'ADJ-GIVEN'!G67/2)</f>
        <v/>
      </c>
      <c r="K67" s="88" t="str">
        <f aca="false">IF('ADJ-GIVEN'!H67="","",'ADJ-GIVEN'!H67/2)</f>
        <v/>
      </c>
      <c r="L67" s="88" t="str">
        <f aca="false">IF('ADJ-GIVEN'!I67="","",'ADJ-GIVEN'!I67/2)</f>
        <v/>
      </c>
      <c r="M67" s="88" t="str">
        <f aca="false">IF('ADJ-GIVEN'!J67="","",'ADJ-GIVEN'!J67/2)</f>
        <v/>
      </c>
      <c r="N67" s="89" t="str">
        <f aca="false">IF(J67="","",SUM(J67:M67))</f>
        <v/>
      </c>
      <c r="O67" s="92" t="str">
        <f aca="false">IF(D67="","",SUM(D67,I67,N67))</f>
        <v/>
      </c>
      <c r="P67" s="92" t="str">
        <f aca="false">IF('ADJ-CLICK'!C67="","",'ADJ-CLICK'!C67*-1)</f>
        <v/>
      </c>
      <c r="Q67" s="92" t="str">
        <f aca="false">IF('ADJ-CLICK'!D67="","",'ADJ-CLICK'!D67*-1)</f>
        <v/>
      </c>
      <c r="R67" s="92" t="str">
        <f aca="false">IF('ADJ-CLICK'!E67="","",'ADJ-CLICK'!E67*-1)</f>
        <v/>
      </c>
      <c r="S67" s="92" t="str">
        <f aca="false">IF(O67="","",SUM(O67:R67))</f>
        <v/>
      </c>
      <c r="T67" s="92" t="str">
        <f aca="false">IF(S67="","",RANK(S67,S$4:S$203,0))</f>
        <v/>
      </c>
      <c r="U67" s="92" t="str">
        <f aca="false">IF(B67="","",B67)</f>
        <v/>
      </c>
      <c r="V67" s="65"/>
      <c r="W67" s="0" t="str">
        <f aca="false">IF(A67&lt;=COUNT(C$4:C$203),A67,"")</f>
        <v/>
      </c>
      <c r="X67" s="0" t="str">
        <f aca="false">IF(W67="","",VLOOKUP($W67,$C$4:$U$203,19,FALSE()))</f>
        <v/>
      </c>
      <c r="Y67" s="88" t="str">
        <f aca="false">IF(X67="","",VLOOKUP($W67,$C$4:$U$203,2,FALSE()))</f>
        <v/>
      </c>
      <c r="Z67" s="88" t="str">
        <f aca="false">IF(Y67="","",VLOOKUP($W67,$C$4:$U$203,3,FALSE()))</f>
        <v/>
      </c>
      <c r="AA67" s="88" t="str">
        <f aca="false">IF(Z67="","",VLOOKUP($W67,$C$4:$U$203,4,FALSE()))</f>
        <v/>
      </c>
      <c r="AB67" s="88" t="str">
        <f aca="false">IF(AA67="","",VLOOKUP($W67,$C$4:$U$203,5,FALSE()))</f>
        <v/>
      </c>
      <c r="AC67" s="88" t="str">
        <f aca="false">IF(AB67="","",VLOOKUP($W67,$C$4:$U$203,6,FALSE()))</f>
        <v/>
      </c>
      <c r="AD67" s="89" t="str">
        <f aca="false">IF(AC67="","",VLOOKUP($W67,$C$4:$U$203,7,FALSE()))</f>
        <v/>
      </c>
      <c r="AE67" s="88" t="str">
        <f aca="false">IF(AD67="","",VLOOKUP($W67,$C$4:$U$203,8,FALSE()))</f>
        <v/>
      </c>
      <c r="AF67" s="88" t="str">
        <f aca="false">IF(AE67="","",VLOOKUP($W67,$C$4:$U$203,9,FALSE()))</f>
        <v/>
      </c>
      <c r="AG67" s="88" t="str">
        <f aca="false">IF(AF67="","",VLOOKUP($W67,$C$4:$U$203,10,FALSE()))</f>
        <v/>
      </c>
      <c r="AH67" s="88" t="str">
        <f aca="false">IF(AG67="","",VLOOKUP($W67,$C$4:$U$203,11,FALSE()))</f>
        <v/>
      </c>
      <c r="AI67" s="89" t="str">
        <f aca="false">IF(AH67="","",VLOOKUP($W67,$C$4:$U$203,12,FALSE()))</f>
        <v/>
      </c>
      <c r="AJ67" s="89" t="str">
        <f aca="false">IF(AI67="","",VLOOKUP($W67,$C$4:$U$203,13,FALSE()))</f>
        <v/>
      </c>
      <c r="AK67" s="90" t="str">
        <f aca="false">IF(AJ67="","",VLOOKUP($W67,$C$4:$U$203,14,FALSE()))</f>
        <v/>
      </c>
      <c r="AL67" s="90" t="str">
        <f aca="false">IF(AK67="","",VLOOKUP($W67,$C$4:$U$203,15,FALSE()))</f>
        <v/>
      </c>
      <c r="AM67" s="90" t="str">
        <f aca="false">IF(AL67="","",VLOOKUP($W67,$C$4:$U$203,16,FALSE()))</f>
        <v/>
      </c>
      <c r="AN67" s="91" t="str">
        <f aca="false">IF(AM67="","",VLOOKUP($W67,$C$4:$U$203,17,FALSE()))</f>
        <v/>
      </c>
      <c r="AO67" s="0" t="str">
        <f aca="false">IF(AN67="","",VLOOKUP($W67,$C$4:$U$203,18,FALSE()))</f>
        <v/>
      </c>
      <c r="AP67" s="92" t="str">
        <f aca="false">IF(X67="","",X67)</f>
        <v/>
      </c>
      <c r="AQ67" s="65"/>
    </row>
    <row r="68" customFormat="false" ht="15" hidden="false" customHeight="false" outlineLevel="0" collapsed="false">
      <c r="A68" s="0" t="n">
        <v>65</v>
      </c>
      <c r="B68" s="0" t="str">
        <f aca="false">IF(PLAYER!B68="","",PLAYER!B68)</f>
        <v/>
      </c>
      <c r="C68" s="0" t="str">
        <f aca="false">IF(T68="","",T68)</f>
        <v/>
      </c>
      <c r="D68" s="88" t="str">
        <f aca="false">IF('ADJ-CLICK'!H68="","",AVERAGE('ADJ-CLICK'!H68,'ADJ-CLICK'!J68,'ADJ-CLICK'!L68,'ADJ-CLICK'!N68,'ADJ-CLICK'!P68,'ADJ-CLICK'!R68))</f>
        <v/>
      </c>
      <c r="E68" s="88" t="str">
        <f aca="false">IF('ADJ-GIVEN'!C68="","",'ADJ-GIVEN'!C68/2)</f>
        <v/>
      </c>
      <c r="F68" s="88" t="str">
        <f aca="false">IF('ADJ-GIVEN'!D68="","",'ADJ-GIVEN'!D68/2)</f>
        <v/>
      </c>
      <c r="G68" s="88" t="str">
        <f aca="false">IF('ADJ-GIVEN'!E68="","",'ADJ-GIVEN'!E68/2)</f>
        <v/>
      </c>
      <c r="H68" s="88" t="str">
        <f aca="false">IF('ADJ-GIVEN'!F68="","",'ADJ-GIVEN'!F68/2)</f>
        <v/>
      </c>
      <c r="I68" s="0" t="str">
        <f aca="false">IF(E68="","",SUM(E68:H68))</f>
        <v/>
      </c>
      <c r="J68" s="88" t="str">
        <f aca="false">IF('ADJ-GIVEN'!G68="","",'ADJ-GIVEN'!G68/2)</f>
        <v/>
      </c>
      <c r="K68" s="88" t="str">
        <f aca="false">IF('ADJ-GIVEN'!H68="","",'ADJ-GIVEN'!H68/2)</f>
        <v/>
      </c>
      <c r="L68" s="88" t="str">
        <f aca="false">IF('ADJ-GIVEN'!I68="","",'ADJ-GIVEN'!I68/2)</f>
        <v/>
      </c>
      <c r="M68" s="88" t="str">
        <f aca="false">IF('ADJ-GIVEN'!J68="","",'ADJ-GIVEN'!J68/2)</f>
        <v/>
      </c>
      <c r="N68" s="89" t="str">
        <f aca="false">IF(J68="","",SUM(J68:M68))</f>
        <v/>
      </c>
      <c r="O68" s="92" t="str">
        <f aca="false">IF(D68="","",SUM(D68,I68,N68))</f>
        <v/>
      </c>
      <c r="P68" s="92" t="str">
        <f aca="false">IF('ADJ-CLICK'!C68="","",'ADJ-CLICK'!C68*-1)</f>
        <v/>
      </c>
      <c r="Q68" s="92" t="str">
        <f aca="false">IF('ADJ-CLICK'!D68="","",'ADJ-CLICK'!D68*-1)</f>
        <v/>
      </c>
      <c r="R68" s="92" t="str">
        <f aca="false">IF('ADJ-CLICK'!E68="","",'ADJ-CLICK'!E68*-1)</f>
        <v/>
      </c>
      <c r="S68" s="92" t="str">
        <f aca="false">IF(O68="","",SUM(O68:R68))</f>
        <v/>
      </c>
      <c r="T68" s="92" t="str">
        <f aca="false">IF(S68="","",RANK(S68,S$4:S$203,0))</f>
        <v/>
      </c>
      <c r="U68" s="92" t="str">
        <f aca="false">IF(B68="","",B68)</f>
        <v/>
      </c>
      <c r="V68" s="65"/>
      <c r="W68" s="0" t="str">
        <f aca="false">IF(A68&lt;=COUNT(C$4:C$203),A68,"")</f>
        <v/>
      </c>
      <c r="X68" s="0" t="str">
        <f aca="false">IF(W68="","",VLOOKUP($W68,$C$4:$U$203,19,FALSE()))</f>
        <v/>
      </c>
      <c r="Y68" s="88" t="str">
        <f aca="false">IF(X68="","",VLOOKUP($W68,$C$4:$U$203,2,FALSE()))</f>
        <v/>
      </c>
      <c r="Z68" s="88" t="str">
        <f aca="false">IF(Y68="","",VLOOKUP($W68,$C$4:$U$203,3,FALSE()))</f>
        <v/>
      </c>
      <c r="AA68" s="88" t="str">
        <f aca="false">IF(Z68="","",VLOOKUP($W68,$C$4:$U$203,4,FALSE()))</f>
        <v/>
      </c>
      <c r="AB68" s="88" t="str">
        <f aca="false">IF(AA68="","",VLOOKUP($W68,$C$4:$U$203,5,FALSE()))</f>
        <v/>
      </c>
      <c r="AC68" s="88" t="str">
        <f aca="false">IF(AB68="","",VLOOKUP($W68,$C$4:$U$203,6,FALSE()))</f>
        <v/>
      </c>
      <c r="AD68" s="89" t="str">
        <f aca="false">IF(AC68="","",VLOOKUP($W68,$C$4:$U$203,7,FALSE()))</f>
        <v/>
      </c>
      <c r="AE68" s="88" t="str">
        <f aca="false">IF(AD68="","",VLOOKUP($W68,$C$4:$U$203,8,FALSE()))</f>
        <v/>
      </c>
      <c r="AF68" s="88" t="str">
        <f aca="false">IF(AE68="","",VLOOKUP($W68,$C$4:$U$203,9,FALSE()))</f>
        <v/>
      </c>
      <c r="AG68" s="88" t="str">
        <f aca="false">IF(AF68="","",VLOOKUP($W68,$C$4:$U$203,10,FALSE()))</f>
        <v/>
      </c>
      <c r="AH68" s="88" t="str">
        <f aca="false">IF(AG68="","",VLOOKUP($W68,$C$4:$U$203,11,FALSE()))</f>
        <v/>
      </c>
      <c r="AI68" s="89" t="str">
        <f aca="false">IF(AH68="","",VLOOKUP($W68,$C$4:$U$203,12,FALSE()))</f>
        <v/>
      </c>
      <c r="AJ68" s="89" t="str">
        <f aca="false">IF(AI68="","",VLOOKUP($W68,$C$4:$U$203,13,FALSE()))</f>
        <v/>
      </c>
      <c r="AK68" s="90" t="str">
        <f aca="false">IF(AJ68="","",VLOOKUP($W68,$C$4:$U$203,14,FALSE()))</f>
        <v/>
      </c>
      <c r="AL68" s="90" t="str">
        <f aca="false">IF(AK68="","",VLOOKUP($W68,$C$4:$U$203,15,FALSE()))</f>
        <v/>
      </c>
      <c r="AM68" s="90" t="str">
        <f aca="false">IF(AL68="","",VLOOKUP($W68,$C$4:$U$203,16,FALSE()))</f>
        <v/>
      </c>
      <c r="AN68" s="91" t="str">
        <f aca="false">IF(AM68="","",VLOOKUP($W68,$C$4:$U$203,17,FALSE()))</f>
        <v/>
      </c>
      <c r="AO68" s="0" t="str">
        <f aca="false">IF(AN68="","",VLOOKUP($W68,$C$4:$U$203,18,FALSE()))</f>
        <v/>
      </c>
      <c r="AP68" s="92" t="str">
        <f aca="false">IF(X68="","",X68)</f>
        <v/>
      </c>
      <c r="AQ68" s="65"/>
    </row>
    <row r="69" customFormat="false" ht="15" hidden="false" customHeight="false" outlineLevel="0" collapsed="false">
      <c r="A69" s="0" t="n">
        <v>66</v>
      </c>
      <c r="B69" s="0" t="str">
        <f aca="false">IF(PLAYER!B69="","",PLAYER!B69)</f>
        <v/>
      </c>
      <c r="C69" s="0" t="str">
        <f aca="false">IF(T69="","",T69)</f>
        <v/>
      </c>
      <c r="D69" s="88" t="str">
        <f aca="false">IF('ADJ-CLICK'!H69="","",AVERAGE('ADJ-CLICK'!H69,'ADJ-CLICK'!J69,'ADJ-CLICK'!L69,'ADJ-CLICK'!N69,'ADJ-CLICK'!P69,'ADJ-CLICK'!R69))</f>
        <v/>
      </c>
      <c r="E69" s="88" t="str">
        <f aca="false">IF('ADJ-GIVEN'!C69="","",'ADJ-GIVEN'!C69/2)</f>
        <v/>
      </c>
      <c r="F69" s="88" t="str">
        <f aca="false">IF('ADJ-GIVEN'!D69="","",'ADJ-GIVEN'!D69/2)</f>
        <v/>
      </c>
      <c r="G69" s="88" t="str">
        <f aca="false">IF('ADJ-GIVEN'!E69="","",'ADJ-GIVEN'!E69/2)</f>
        <v/>
      </c>
      <c r="H69" s="88" t="str">
        <f aca="false">IF('ADJ-GIVEN'!F69="","",'ADJ-GIVEN'!F69/2)</f>
        <v/>
      </c>
      <c r="I69" s="0" t="str">
        <f aca="false">IF(E69="","",SUM(E69:H69))</f>
        <v/>
      </c>
      <c r="J69" s="88" t="str">
        <f aca="false">IF('ADJ-GIVEN'!G69="","",'ADJ-GIVEN'!G69/2)</f>
        <v/>
      </c>
      <c r="K69" s="88" t="str">
        <f aca="false">IF('ADJ-GIVEN'!H69="","",'ADJ-GIVEN'!H69/2)</f>
        <v/>
      </c>
      <c r="L69" s="88" t="str">
        <f aca="false">IF('ADJ-GIVEN'!I69="","",'ADJ-GIVEN'!I69/2)</f>
        <v/>
      </c>
      <c r="M69" s="88" t="str">
        <f aca="false">IF('ADJ-GIVEN'!J69="","",'ADJ-GIVEN'!J69/2)</f>
        <v/>
      </c>
      <c r="N69" s="89" t="str">
        <f aca="false">IF(J69="","",SUM(J69:M69))</f>
        <v/>
      </c>
      <c r="O69" s="92" t="str">
        <f aca="false">IF(D69="","",SUM(D69,I69,N69))</f>
        <v/>
      </c>
      <c r="P69" s="92" t="str">
        <f aca="false">IF('ADJ-CLICK'!C69="","",'ADJ-CLICK'!C69*-1)</f>
        <v/>
      </c>
      <c r="Q69" s="92" t="str">
        <f aca="false">IF('ADJ-CLICK'!D69="","",'ADJ-CLICK'!D69*-1)</f>
        <v/>
      </c>
      <c r="R69" s="92" t="str">
        <f aca="false">IF('ADJ-CLICK'!E69="","",'ADJ-CLICK'!E69*-1)</f>
        <v/>
      </c>
      <c r="S69" s="92" t="str">
        <f aca="false">IF(O69="","",SUM(O69:R69))</f>
        <v/>
      </c>
      <c r="T69" s="92" t="str">
        <f aca="false">IF(S69="","",RANK(S69,S$4:S$203,0))</f>
        <v/>
      </c>
      <c r="U69" s="92" t="str">
        <f aca="false">IF(B69="","",B69)</f>
        <v/>
      </c>
      <c r="V69" s="65"/>
      <c r="W69" s="0" t="str">
        <f aca="false">IF(A69&lt;=COUNT(C$4:C$203),A69,"")</f>
        <v/>
      </c>
      <c r="X69" s="0" t="str">
        <f aca="false">IF(W69="","",VLOOKUP($W69,$C$4:$U$203,19,FALSE()))</f>
        <v/>
      </c>
      <c r="Y69" s="88" t="str">
        <f aca="false">IF(X69="","",VLOOKUP($W69,$C$4:$U$203,2,FALSE()))</f>
        <v/>
      </c>
      <c r="Z69" s="88" t="str">
        <f aca="false">IF(Y69="","",VLOOKUP($W69,$C$4:$U$203,3,FALSE()))</f>
        <v/>
      </c>
      <c r="AA69" s="88" t="str">
        <f aca="false">IF(Z69="","",VLOOKUP($W69,$C$4:$U$203,4,FALSE()))</f>
        <v/>
      </c>
      <c r="AB69" s="88" t="str">
        <f aca="false">IF(AA69="","",VLOOKUP($W69,$C$4:$U$203,5,FALSE()))</f>
        <v/>
      </c>
      <c r="AC69" s="88" t="str">
        <f aca="false">IF(AB69="","",VLOOKUP($W69,$C$4:$U$203,6,FALSE()))</f>
        <v/>
      </c>
      <c r="AD69" s="89" t="str">
        <f aca="false">IF(AC69="","",VLOOKUP($W69,$C$4:$U$203,7,FALSE()))</f>
        <v/>
      </c>
      <c r="AE69" s="88" t="str">
        <f aca="false">IF(AD69="","",VLOOKUP($W69,$C$4:$U$203,8,FALSE()))</f>
        <v/>
      </c>
      <c r="AF69" s="88" t="str">
        <f aca="false">IF(AE69="","",VLOOKUP($W69,$C$4:$U$203,9,FALSE()))</f>
        <v/>
      </c>
      <c r="AG69" s="88" t="str">
        <f aca="false">IF(AF69="","",VLOOKUP($W69,$C$4:$U$203,10,FALSE()))</f>
        <v/>
      </c>
      <c r="AH69" s="88" t="str">
        <f aca="false">IF(AG69="","",VLOOKUP($W69,$C$4:$U$203,11,FALSE()))</f>
        <v/>
      </c>
      <c r="AI69" s="89" t="str">
        <f aca="false">IF(AH69="","",VLOOKUP($W69,$C$4:$U$203,12,FALSE()))</f>
        <v/>
      </c>
      <c r="AJ69" s="89" t="str">
        <f aca="false">IF(AI69="","",VLOOKUP($W69,$C$4:$U$203,13,FALSE()))</f>
        <v/>
      </c>
      <c r="AK69" s="90" t="str">
        <f aca="false">IF(AJ69="","",VLOOKUP($W69,$C$4:$U$203,14,FALSE()))</f>
        <v/>
      </c>
      <c r="AL69" s="90" t="str">
        <f aca="false">IF(AK69="","",VLOOKUP($W69,$C$4:$U$203,15,FALSE()))</f>
        <v/>
      </c>
      <c r="AM69" s="90" t="str">
        <f aca="false">IF(AL69="","",VLOOKUP($W69,$C$4:$U$203,16,FALSE()))</f>
        <v/>
      </c>
      <c r="AN69" s="91" t="str">
        <f aca="false">IF(AM69="","",VLOOKUP($W69,$C$4:$U$203,17,FALSE()))</f>
        <v/>
      </c>
      <c r="AO69" s="0" t="str">
        <f aca="false">IF(AN69="","",VLOOKUP($W69,$C$4:$U$203,18,FALSE()))</f>
        <v/>
      </c>
      <c r="AP69" s="92" t="str">
        <f aca="false">IF(X69="","",X69)</f>
        <v/>
      </c>
      <c r="AQ69" s="65"/>
    </row>
    <row r="70" customFormat="false" ht="15" hidden="false" customHeight="false" outlineLevel="0" collapsed="false">
      <c r="A70" s="0" t="n">
        <v>67</v>
      </c>
      <c r="B70" s="0" t="str">
        <f aca="false">IF(PLAYER!B70="","",PLAYER!B70)</f>
        <v/>
      </c>
      <c r="C70" s="0" t="str">
        <f aca="false">IF(T70="","",T70)</f>
        <v/>
      </c>
      <c r="D70" s="88" t="str">
        <f aca="false">IF('ADJ-CLICK'!H70="","",AVERAGE('ADJ-CLICK'!H70,'ADJ-CLICK'!J70,'ADJ-CLICK'!L70,'ADJ-CLICK'!N70,'ADJ-CLICK'!P70,'ADJ-CLICK'!R70))</f>
        <v/>
      </c>
      <c r="E70" s="88" t="str">
        <f aca="false">IF('ADJ-GIVEN'!C70="","",'ADJ-GIVEN'!C70/2)</f>
        <v/>
      </c>
      <c r="F70" s="88" t="str">
        <f aca="false">IF('ADJ-GIVEN'!D70="","",'ADJ-GIVEN'!D70/2)</f>
        <v/>
      </c>
      <c r="G70" s="88" t="str">
        <f aca="false">IF('ADJ-GIVEN'!E70="","",'ADJ-GIVEN'!E70/2)</f>
        <v/>
      </c>
      <c r="H70" s="88" t="str">
        <f aca="false">IF('ADJ-GIVEN'!F70="","",'ADJ-GIVEN'!F70/2)</f>
        <v/>
      </c>
      <c r="I70" s="0" t="str">
        <f aca="false">IF(E70="","",SUM(E70:H70))</f>
        <v/>
      </c>
      <c r="J70" s="88" t="str">
        <f aca="false">IF('ADJ-GIVEN'!G70="","",'ADJ-GIVEN'!G70/2)</f>
        <v/>
      </c>
      <c r="K70" s="88" t="str">
        <f aca="false">IF('ADJ-GIVEN'!H70="","",'ADJ-GIVEN'!H70/2)</f>
        <v/>
      </c>
      <c r="L70" s="88" t="str">
        <f aca="false">IF('ADJ-GIVEN'!I70="","",'ADJ-GIVEN'!I70/2)</f>
        <v/>
      </c>
      <c r="M70" s="88" t="str">
        <f aca="false">IF('ADJ-GIVEN'!J70="","",'ADJ-GIVEN'!J70/2)</f>
        <v/>
      </c>
      <c r="N70" s="89" t="str">
        <f aca="false">IF(J70="","",SUM(J70:M70))</f>
        <v/>
      </c>
      <c r="O70" s="92" t="str">
        <f aca="false">IF(D70="","",SUM(D70,I70,N70))</f>
        <v/>
      </c>
      <c r="P70" s="92" t="str">
        <f aca="false">IF('ADJ-CLICK'!C70="","",'ADJ-CLICK'!C70*-1)</f>
        <v/>
      </c>
      <c r="Q70" s="92" t="str">
        <f aca="false">IF('ADJ-CLICK'!D70="","",'ADJ-CLICK'!D70*-1)</f>
        <v/>
      </c>
      <c r="R70" s="92" t="str">
        <f aca="false">IF('ADJ-CLICK'!E70="","",'ADJ-CLICK'!E70*-1)</f>
        <v/>
      </c>
      <c r="S70" s="92" t="str">
        <f aca="false">IF(O70="","",SUM(O70:R70))</f>
        <v/>
      </c>
      <c r="T70" s="92" t="str">
        <f aca="false">IF(S70="","",RANK(S70,S$4:S$203,0))</f>
        <v/>
      </c>
      <c r="U70" s="92" t="str">
        <f aca="false">IF(B70="","",B70)</f>
        <v/>
      </c>
      <c r="V70" s="65"/>
      <c r="W70" s="0" t="str">
        <f aca="false">IF(A70&lt;=COUNT(C$4:C$203),A70,"")</f>
        <v/>
      </c>
      <c r="X70" s="0" t="str">
        <f aca="false">IF(W70="","",VLOOKUP($W70,$C$4:$U$203,19,FALSE()))</f>
        <v/>
      </c>
      <c r="Y70" s="88" t="str">
        <f aca="false">IF(X70="","",VLOOKUP($W70,$C$4:$U$203,2,FALSE()))</f>
        <v/>
      </c>
      <c r="Z70" s="88" t="str">
        <f aca="false">IF(Y70="","",VLOOKUP($W70,$C$4:$U$203,3,FALSE()))</f>
        <v/>
      </c>
      <c r="AA70" s="88" t="str">
        <f aca="false">IF(Z70="","",VLOOKUP($W70,$C$4:$U$203,4,FALSE()))</f>
        <v/>
      </c>
      <c r="AB70" s="88" t="str">
        <f aca="false">IF(AA70="","",VLOOKUP($W70,$C$4:$U$203,5,FALSE()))</f>
        <v/>
      </c>
      <c r="AC70" s="88" t="str">
        <f aca="false">IF(AB70="","",VLOOKUP($W70,$C$4:$U$203,6,FALSE()))</f>
        <v/>
      </c>
      <c r="AD70" s="89" t="str">
        <f aca="false">IF(AC70="","",VLOOKUP($W70,$C$4:$U$203,7,FALSE()))</f>
        <v/>
      </c>
      <c r="AE70" s="88" t="str">
        <f aca="false">IF(AD70="","",VLOOKUP($W70,$C$4:$U$203,8,FALSE()))</f>
        <v/>
      </c>
      <c r="AF70" s="88" t="str">
        <f aca="false">IF(AE70="","",VLOOKUP($W70,$C$4:$U$203,9,FALSE()))</f>
        <v/>
      </c>
      <c r="AG70" s="88" t="str">
        <f aca="false">IF(AF70="","",VLOOKUP($W70,$C$4:$U$203,10,FALSE()))</f>
        <v/>
      </c>
      <c r="AH70" s="88" t="str">
        <f aca="false">IF(AG70="","",VLOOKUP($W70,$C$4:$U$203,11,FALSE()))</f>
        <v/>
      </c>
      <c r="AI70" s="89" t="str">
        <f aca="false">IF(AH70="","",VLOOKUP($W70,$C$4:$U$203,12,FALSE()))</f>
        <v/>
      </c>
      <c r="AJ70" s="89" t="str">
        <f aca="false">IF(AI70="","",VLOOKUP($W70,$C$4:$U$203,13,FALSE()))</f>
        <v/>
      </c>
      <c r="AK70" s="90" t="str">
        <f aca="false">IF(AJ70="","",VLOOKUP($W70,$C$4:$U$203,14,FALSE()))</f>
        <v/>
      </c>
      <c r="AL70" s="90" t="str">
        <f aca="false">IF(AK70="","",VLOOKUP($W70,$C$4:$U$203,15,FALSE()))</f>
        <v/>
      </c>
      <c r="AM70" s="90" t="str">
        <f aca="false">IF(AL70="","",VLOOKUP($W70,$C$4:$U$203,16,FALSE()))</f>
        <v/>
      </c>
      <c r="AN70" s="91" t="str">
        <f aca="false">IF(AM70="","",VLOOKUP($W70,$C$4:$U$203,17,FALSE()))</f>
        <v/>
      </c>
      <c r="AO70" s="0" t="str">
        <f aca="false">IF(AN70="","",VLOOKUP($W70,$C$4:$U$203,18,FALSE()))</f>
        <v/>
      </c>
      <c r="AP70" s="92" t="str">
        <f aca="false">IF(X70="","",X70)</f>
        <v/>
      </c>
      <c r="AQ70" s="65"/>
    </row>
    <row r="71" customFormat="false" ht="15" hidden="false" customHeight="false" outlineLevel="0" collapsed="false">
      <c r="A71" s="0" t="n">
        <v>68</v>
      </c>
      <c r="B71" s="0" t="str">
        <f aca="false">IF(PLAYER!B71="","",PLAYER!B71)</f>
        <v/>
      </c>
      <c r="C71" s="0" t="str">
        <f aca="false">IF(T71="","",T71)</f>
        <v/>
      </c>
      <c r="D71" s="88" t="str">
        <f aca="false">IF('ADJ-CLICK'!H71="","",AVERAGE('ADJ-CLICK'!H71,'ADJ-CLICK'!J71,'ADJ-CLICK'!L71,'ADJ-CLICK'!N71,'ADJ-CLICK'!P71,'ADJ-CLICK'!R71))</f>
        <v/>
      </c>
      <c r="E71" s="88" t="str">
        <f aca="false">IF('ADJ-GIVEN'!C71="","",'ADJ-GIVEN'!C71/2)</f>
        <v/>
      </c>
      <c r="F71" s="88" t="str">
        <f aca="false">IF('ADJ-GIVEN'!D71="","",'ADJ-GIVEN'!D71/2)</f>
        <v/>
      </c>
      <c r="G71" s="88" t="str">
        <f aca="false">IF('ADJ-GIVEN'!E71="","",'ADJ-GIVEN'!E71/2)</f>
        <v/>
      </c>
      <c r="H71" s="88" t="str">
        <f aca="false">IF('ADJ-GIVEN'!F71="","",'ADJ-GIVEN'!F71/2)</f>
        <v/>
      </c>
      <c r="I71" s="0" t="str">
        <f aca="false">IF(E71="","",SUM(E71:H71))</f>
        <v/>
      </c>
      <c r="J71" s="88" t="str">
        <f aca="false">IF('ADJ-GIVEN'!G71="","",'ADJ-GIVEN'!G71/2)</f>
        <v/>
      </c>
      <c r="K71" s="88" t="str">
        <f aca="false">IF('ADJ-GIVEN'!H71="","",'ADJ-GIVEN'!H71/2)</f>
        <v/>
      </c>
      <c r="L71" s="88" t="str">
        <f aca="false">IF('ADJ-GIVEN'!I71="","",'ADJ-GIVEN'!I71/2)</f>
        <v/>
      </c>
      <c r="M71" s="88" t="str">
        <f aca="false">IF('ADJ-GIVEN'!J71="","",'ADJ-GIVEN'!J71/2)</f>
        <v/>
      </c>
      <c r="N71" s="89" t="str">
        <f aca="false">IF(J71="","",SUM(J71:M71))</f>
        <v/>
      </c>
      <c r="O71" s="92" t="str">
        <f aca="false">IF(D71="","",SUM(D71,I71,N71))</f>
        <v/>
      </c>
      <c r="P71" s="92" t="str">
        <f aca="false">IF('ADJ-CLICK'!C71="","",'ADJ-CLICK'!C71*-1)</f>
        <v/>
      </c>
      <c r="Q71" s="92" t="str">
        <f aca="false">IF('ADJ-CLICK'!D71="","",'ADJ-CLICK'!D71*-1)</f>
        <v/>
      </c>
      <c r="R71" s="92" t="str">
        <f aca="false">IF('ADJ-CLICK'!E71="","",'ADJ-CLICK'!E71*-1)</f>
        <v/>
      </c>
      <c r="S71" s="92" t="str">
        <f aca="false">IF(O71="","",SUM(O71:R71))</f>
        <v/>
      </c>
      <c r="T71" s="92" t="str">
        <f aca="false">IF(S71="","",RANK(S71,S$4:S$203,0))</f>
        <v/>
      </c>
      <c r="U71" s="92" t="str">
        <f aca="false">IF(B71="","",B71)</f>
        <v/>
      </c>
      <c r="V71" s="65"/>
      <c r="W71" s="0" t="str">
        <f aca="false">IF(A71&lt;=COUNT(C$4:C$203),A71,"")</f>
        <v/>
      </c>
      <c r="X71" s="0" t="str">
        <f aca="false">IF(W71="","",VLOOKUP($W71,$C$4:$U$203,19,FALSE()))</f>
        <v/>
      </c>
      <c r="Y71" s="88" t="str">
        <f aca="false">IF(X71="","",VLOOKUP($W71,$C$4:$U$203,2,FALSE()))</f>
        <v/>
      </c>
      <c r="Z71" s="88" t="str">
        <f aca="false">IF(Y71="","",VLOOKUP($W71,$C$4:$U$203,3,FALSE()))</f>
        <v/>
      </c>
      <c r="AA71" s="88" t="str">
        <f aca="false">IF(Z71="","",VLOOKUP($W71,$C$4:$U$203,4,FALSE()))</f>
        <v/>
      </c>
      <c r="AB71" s="88" t="str">
        <f aca="false">IF(AA71="","",VLOOKUP($W71,$C$4:$U$203,5,FALSE()))</f>
        <v/>
      </c>
      <c r="AC71" s="88" t="str">
        <f aca="false">IF(AB71="","",VLOOKUP($W71,$C$4:$U$203,6,FALSE()))</f>
        <v/>
      </c>
      <c r="AD71" s="89" t="str">
        <f aca="false">IF(AC71="","",VLOOKUP($W71,$C$4:$U$203,7,FALSE()))</f>
        <v/>
      </c>
      <c r="AE71" s="88" t="str">
        <f aca="false">IF(AD71="","",VLOOKUP($W71,$C$4:$U$203,8,FALSE()))</f>
        <v/>
      </c>
      <c r="AF71" s="88" t="str">
        <f aca="false">IF(AE71="","",VLOOKUP($W71,$C$4:$U$203,9,FALSE()))</f>
        <v/>
      </c>
      <c r="AG71" s="88" t="str">
        <f aca="false">IF(AF71="","",VLOOKUP($W71,$C$4:$U$203,10,FALSE()))</f>
        <v/>
      </c>
      <c r="AH71" s="88" t="str">
        <f aca="false">IF(AG71="","",VLOOKUP($W71,$C$4:$U$203,11,FALSE()))</f>
        <v/>
      </c>
      <c r="AI71" s="89" t="str">
        <f aca="false">IF(AH71="","",VLOOKUP($W71,$C$4:$U$203,12,FALSE()))</f>
        <v/>
      </c>
      <c r="AJ71" s="89" t="str">
        <f aca="false">IF(AI71="","",VLOOKUP($W71,$C$4:$U$203,13,FALSE()))</f>
        <v/>
      </c>
      <c r="AK71" s="90" t="str">
        <f aca="false">IF(AJ71="","",VLOOKUP($W71,$C$4:$U$203,14,FALSE()))</f>
        <v/>
      </c>
      <c r="AL71" s="90" t="str">
        <f aca="false">IF(AK71="","",VLOOKUP($W71,$C$4:$U$203,15,FALSE()))</f>
        <v/>
      </c>
      <c r="AM71" s="90" t="str">
        <f aca="false">IF(AL71="","",VLOOKUP($W71,$C$4:$U$203,16,FALSE()))</f>
        <v/>
      </c>
      <c r="AN71" s="91" t="str">
        <f aca="false">IF(AM71="","",VLOOKUP($W71,$C$4:$U$203,17,FALSE()))</f>
        <v/>
      </c>
      <c r="AO71" s="0" t="str">
        <f aca="false">IF(AN71="","",VLOOKUP($W71,$C$4:$U$203,18,FALSE()))</f>
        <v/>
      </c>
      <c r="AP71" s="92" t="str">
        <f aca="false">IF(X71="","",X71)</f>
        <v/>
      </c>
      <c r="AQ71" s="65"/>
    </row>
    <row r="72" customFormat="false" ht="15" hidden="false" customHeight="false" outlineLevel="0" collapsed="false">
      <c r="A72" s="0" t="n">
        <v>69</v>
      </c>
      <c r="B72" s="0" t="str">
        <f aca="false">IF(PLAYER!B72="","",PLAYER!B72)</f>
        <v/>
      </c>
      <c r="C72" s="0" t="str">
        <f aca="false">IF(T72="","",T72)</f>
        <v/>
      </c>
      <c r="D72" s="88" t="str">
        <f aca="false">IF('ADJ-CLICK'!H72="","",AVERAGE('ADJ-CLICK'!H72,'ADJ-CLICK'!J72,'ADJ-CLICK'!L72,'ADJ-CLICK'!N72,'ADJ-CLICK'!P72,'ADJ-CLICK'!R72))</f>
        <v/>
      </c>
      <c r="E72" s="88" t="str">
        <f aca="false">IF('ADJ-GIVEN'!C72="","",'ADJ-GIVEN'!C72/2)</f>
        <v/>
      </c>
      <c r="F72" s="88" t="str">
        <f aca="false">IF('ADJ-GIVEN'!D72="","",'ADJ-GIVEN'!D72/2)</f>
        <v/>
      </c>
      <c r="G72" s="88" t="str">
        <f aca="false">IF('ADJ-GIVEN'!E72="","",'ADJ-GIVEN'!E72/2)</f>
        <v/>
      </c>
      <c r="H72" s="88" t="str">
        <f aca="false">IF('ADJ-GIVEN'!F72="","",'ADJ-GIVEN'!F72/2)</f>
        <v/>
      </c>
      <c r="I72" s="0" t="str">
        <f aca="false">IF(E72="","",SUM(E72:H72))</f>
        <v/>
      </c>
      <c r="J72" s="88" t="str">
        <f aca="false">IF('ADJ-GIVEN'!G72="","",'ADJ-GIVEN'!G72/2)</f>
        <v/>
      </c>
      <c r="K72" s="88" t="str">
        <f aca="false">IF('ADJ-GIVEN'!H72="","",'ADJ-GIVEN'!H72/2)</f>
        <v/>
      </c>
      <c r="L72" s="88" t="str">
        <f aca="false">IF('ADJ-GIVEN'!I72="","",'ADJ-GIVEN'!I72/2)</f>
        <v/>
      </c>
      <c r="M72" s="88" t="str">
        <f aca="false">IF('ADJ-GIVEN'!J72="","",'ADJ-GIVEN'!J72/2)</f>
        <v/>
      </c>
      <c r="N72" s="89" t="str">
        <f aca="false">IF(J72="","",SUM(J72:M72))</f>
        <v/>
      </c>
      <c r="O72" s="92" t="str">
        <f aca="false">IF(D72="","",SUM(D72,I72,N72))</f>
        <v/>
      </c>
      <c r="P72" s="92" t="str">
        <f aca="false">IF('ADJ-CLICK'!C72="","",'ADJ-CLICK'!C72*-1)</f>
        <v/>
      </c>
      <c r="Q72" s="92" t="str">
        <f aca="false">IF('ADJ-CLICK'!D72="","",'ADJ-CLICK'!D72*-1)</f>
        <v/>
      </c>
      <c r="R72" s="92" t="str">
        <f aca="false">IF('ADJ-CLICK'!E72="","",'ADJ-CLICK'!E72*-1)</f>
        <v/>
      </c>
      <c r="S72" s="92" t="str">
        <f aca="false">IF(O72="","",SUM(O72:R72))</f>
        <v/>
      </c>
      <c r="T72" s="92" t="str">
        <f aca="false">IF(S72="","",RANK(S72,S$4:S$203,0))</f>
        <v/>
      </c>
      <c r="U72" s="92" t="str">
        <f aca="false">IF(B72="","",B72)</f>
        <v/>
      </c>
      <c r="V72" s="65"/>
      <c r="W72" s="0" t="str">
        <f aca="false">IF(A72&lt;=COUNT(C$4:C$203),A72,"")</f>
        <v/>
      </c>
      <c r="X72" s="0" t="str">
        <f aca="false">IF(W72="","",VLOOKUP($W72,$C$4:$U$203,19,FALSE()))</f>
        <v/>
      </c>
      <c r="Y72" s="88" t="str">
        <f aca="false">IF(X72="","",VLOOKUP($W72,$C$4:$U$203,2,FALSE()))</f>
        <v/>
      </c>
      <c r="Z72" s="88" t="str">
        <f aca="false">IF(Y72="","",VLOOKUP($W72,$C$4:$U$203,3,FALSE()))</f>
        <v/>
      </c>
      <c r="AA72" s="88" t="str">
        <f aca="false">IF(Z72="","",VLOOKUP($W72,$C$4:$U$203,4,FALSE()))</f>
        <v/>
      </c>
      <c r="AB72" s="88" t="str">
        <f aca="false">IF(AA72="","",VLOOKUP($W72,$C$4:$U$203,5,FALSE()))</f>
        <v/>
      </c>
      <c r="AC72" s="88" t="str">
        <f aca="false">IF(AB72="","",VLOOKUP($W72,$C$4:$U$203,6,FALSE()))</f>
        <v/>
      </c>
      <c r="AD72" s="89" t="str">
        <f aca="false">IF(AC72="","",VLOOKUP($W72,$C$4:$U$203,7,FALSE()))</f>
        <v/>
      </c>
      <c r="AE72" s="88" t="str">
        <f aca="false">IF(AD72="","",VLOOKUP($W72,$C$4:$U$203,8,FALSE()))</f>
        <v/>
      </c>
      <c r="AF72" s="88" t="str">
        <f aca="false">IF(AE72="","",VLOOKUP($W72,$C$4:$U$203,9,FALSE()))</f>
        <v/>
      </c>
      <c r="AG72" s="88" t="str">
        <f aca="false">IF(AF72="","",VLOOKUP($W72,$C$4:$U$203,10,FALSE()))</f>
        <v/>
      </c>
      <c r="AH72" s="88" t="str">
        <f aca="false">IF(AG72="","",VLOOKUP($W72,$C$4:$U$203,11,FALSE()))</f>
        <v/>
      </c>
      <c r="AI72" s="89" t="str">
        <f aca="false">IF(AH72="","",VLOOKUP($W72,$C$4:$U$203,12,FALSE()))</f>
        <v/>
      </c>
      <c r="AJ72" s="89" t="str">
        <f aca="false">IF(AI72="","",VLOOKUP($W72,$C$4:$U$203,13,FALSE()))</f>
        <v/>
      </c>
      <c r="AK72" s="90" t="str">
        <f aca="false">IF(AJ72="","",VLOOKUP($W72,$C$4:$U$203,14,FALSE()))</f>
        <v/>
      </c>
      <c r="AL72" s="90" t="str">
        <f aca="false">IF(AK72="","",VLOOKUP($W72,$C$4:$U$203,15,FALSE()))</f>
        <v/>
      </c>
      <c r="AM72" s="90" t="str">
        <f aca="false">IF(AL72="","",VLOOKUP($W72,$C$4:$U$203,16,FALSE()))</f>
        <v/>
      </c>
      <c r="AN72" s="91" t="str">
        <f aca="false">IF(AM72="","",VLOOKUP($W72,$C$4:$U$203,17,FALSE()))</f>
        <v/>
      </c>
      <c r="AO72" s="0" t="str">
        <f aca="false">IF(AN72="","",VLOOKUP($W72,$C$4:$U$203,18,FALSE()))</f>
        <v/>
      </c>
      <c r="AP72" s="92" t="str">
        <f aca="false">IF(X72="","",X72)</f>
        <v/>
      </c>
      <c r="AQ72" s="65"/>
    </row>
    <row r="73" customFormat="false" ht="15" hidden="false" customHeight="false" outlineLevel="0" collapsed="false">
      <c r="A73" s="0" t="n">
        <v>70</v>
      </c>
      <c r="B73" s="0" t="str">
        <f aca="false">IF(PLAYER!B73="","",PLAYER!B73)</f>
        <v/>
      </c>
      <c r="C73" s="0" t="str">
        <f aca="false">IF(T73="","",T73)</f>
        <v/>
      </c>
      <c r="D73" s="88" t="str">
        <f aca="false">IF('ADJ-CLICK'!H73="","",AVERAGE('ADJ-CLICK'!H73,'ADJ-CLICK'!J73,'ADJ-CLICK'!L73,'ADJ-CLICK'!N73,'ADJ-CLICK'!P73,'ADJ-CLICK'!R73))</f>
        <v/>
      </c>
      <c r="E73" s="88" t="str">
        <f aca="false">IF('ADJ-GIVEN'!C73="","",'ADJ-GIVEN'!C73/2)</f>
        <v/>
      </c>
      <c r="F73" s="88" t="str">
        <f aca="false">IF('ADJ-GIVEN'!D73="","",'ADJ-GIVEN'!D73/2)</f>
        <v/>
      </c>
      <c r="G73" s="88" t="str">
        <f aca="false">IF('ADJ-GIVEN'!E73="","",'ADJ-GIVEN'!E73/2)</f>
        <v/>
      </c>
      <c r="H73" s="88" t="str">
        <f aca="false">IF('ADJ-GIVEN'!F73="","",'ADJ-GIVEN'!F73/2)</f>
        <v/>
      </c>
      <c r="I73" s="0" t="str">
        <f aca="false">IF(E73="","",SUM(E73:H73))</f>
        <v/>
      </c>
      <c r="J73" s="88" t="str">
        <f aca="false">IF('ADJ-GIVEN'!G73="","",'ADJ-GIVEN'!G73/2)</f>
        <v/>
      </c>
      <c r="K73" s="88" t="str">
        <f aca="false">IF('ADJ-GIVEN'!H73="","",'ADJ-GIVEN'!H73/2)</f>
        <v/>
      </c>
      <c r="L73" s="88" t="str">
        <f aca="false">IF('ADJ-GIVEN'!I73="","",'ADJ-GIVEN'!I73/2)</f>
        <v/>
      </c>
      <c r="M73" s="88" t="str">
        <f aca="false">IF('ADJ-GIVEN'!J73="","",'ADJ-GIVEN'!J73/2)</f>
        <v/>
      </c>
      <c r="N73" s="89" t="str">
        <f aca="false">IF(J73="","",SUM(J73:M73))</f>
        <v/>
      </c>
      <c r="O73" s="92" t="str">
        <f aca="false">IF(D73="","",SUM(D73,I73,N73))</f>
        <v/>
      </c>
      <c r="P73" s="92" t="str">
        <f aca="false">IF('ADJ-CLICK'!C73="","",'ADJ-CLICK'!C73*-1)</f>
        <v/>
      </c>
      <c r="Q73" s="92" t="str">
        <f aca="false">IF('ADJ-CLICK'!D73="","",'ADJ-CLICK'!D73*-1)</f>
        <v/>
      </c>
      <c r="R73" s="92" t="str">
        <f aca="false">IF('ADJ-CLICK'!E73="","",'ADJ-CLICK'!E73*-1)</f>
        <v/>
      </c>
      <c r="S73" s="92" t="str">
        <f aca="false">IF(O73="","",SUM(O73:R73))</f>
        <v/>
      </c>
      <c r="T73" s="92" t="str">
        <f aca="false">IF(S73="","",RANK(S73,S$4:S$203,0))</f>
        <v/>
      </c>
      <c r="U73" s="92" t="str">
        <f aca="false">IF(B73="","",B73)</f>
        <v/>
      </c>
      <c r="V73" s="65"/>
      <c r="W73" s="0" t="str">
        <f aca="false">IF(A73&lt;=COUNT(C$4:C$203),A73,"")</f>
        <v/>
      </c>
      <c r="X73" s="0" t="str">
        <f aca="false">IF(W73="","",VLOOKUP($W73,$C$4:$U$203,19,FALSE()))</f>
        <v/>
      </c>
      <c r="Y73" s="88" t="str">
        <f aca="false">IF(X73="","",VLOOKUP($W73,$C$4:$U$203,2,FALSE()))</f>
        <v/>
      </c>
      <c r="Z73" s="88" t="str">
        <f aca="false">IF(Y73="","",VLOOKUP($W73,$C$4:$U$203,3,FALSE()))</f>
        <v/>
      </c>
      <c r="AA73" s="88" t="str">
        <f aca="false">IF(Z73="","",VLOOKUP($W73,$C$4:$U$203,4,FALSE()))</f>
        <v/>
      </c>
      <c r="AB73" s="88" t="str">
        <f aca="false">IF(AA73="","",VLOOKUP($W73,$C$4:$U$203,5,FALSE()))</f>
        <v/>
      </c>
      <c r="AC73" s="88" t="str">
        <f aca="false">IF(AB73="","",VLOOKUP($W73,$C$4:$U$203,6,FALSE()))</f>
        <v/>
      </c>
      <c r="AD73" s="89" t="str">
        <f aca="false">IF(AC73="","",VLOOKUP($W73,$C$4:$U$203,7,FALSE()))</f>
        <v/>
      </c>
      <c r="AE73" s="88" t="str">
        <f aca="false">IF(AD73="","",VLOOKUP($W73,$C$4:$U$203,8,FALSE()))</f>
        <v/>
      </c>
      <c r="AF73" s="88" t="str">
        <f aca="false">IF(AE73="","",VLOOKUP($W73,$C$4:$U$203,9,FALSE()))</f>
        <v/>
      </c>
      <c r="AG73" s="88" t="str">
        <f aca="false">IF(AF73="","",VLOOKUP($W73,$C$4:$U$203,10,FALSE()))</f>
        <v/>
      </c>
      <c r="AH73" s="88" t="str">
        <f aca="false">IF(AG73="","",VLOOKUP($W73,$C$4:$U$203,11,FALSE()))</f>
        <v/>
      </c>
      <c r="AI73" s="89" t="str">
        <f aca="false">IF(AH73="","",VLOOKUP($W73,$C$4:$U$203,12,FALSE()))</f>
        <v/>
      </c>
      <c r="AJ73" s="89" t="str">
        <f aca="false">IF(AI73="","",VLOOKUP($W73,$C$4:$U$203,13,FALSE()))</f>
        <v/>
      </c>
      <c r="AK73" s="90" t="str">
        <f aca="false">IF(AJ73="","",VLOOKUP($W73,$C$4:$U$203,14,FALSE()))</f>
        <v/>
      </c>
      <c r="AL73" s="90" t="str">
        <f aca="false">IF(AK73="","",VLOOKUP($W73,$C$4:$U$203,15,FALSE()))</f>
        <v/>
      </c>
      <c r="AM73" s="90" t="str">
        <f aca="false">IF(AL73="","",VLOOKUP($W73,$C$4:$U$203,16,FALSE()))</f>
        <v/>
      </c>
      <c r="AN73" s="91" t="str">
        <f aca="false">IF(AM73="","",VLOOKUP($W73,$C$4:$U$203,17,FALSE()))</f>
        <v/>
      </c>
      <c r="AO73" s="0" t="str">
        <f aca="false">IF(AN73="","",VLOOKUP($W73,$C$4:$U$203,18,FALSE()))</f>
        <v/>
      </c>
      <c r="AP73" s="92" t="str">
        <f aca="false">IF(X73="","",X73)</f>
        <v/>
      </c>
      <c r="AQ73" s="65"/>
    </row>
    <row r="74" customFormat="false" ht="15" hidden="false" customHeight="false" outlineLevel="0" collapsed="false">
      <c r="A74" s="0" t="n">
        <v>71</v>
      </c>
      <c r="B74" s="0" t="str">
        <f aca="false">IF(PLAYER!B74="","",PLAYER!B74)</f>
        <v/>
      </c>
      <c r="C74" s="0" t="str">
        <f aca="false">IF(T74="","",T74)</f>
        <v/>
      </c>
      <c r="D74" s="88" t="str">
        <f aca="false">IF('ADJ-CLICK'!H74="","",AVERAGE('ADJ-CLICK'!H74,'ADJ-CLICK'!J74,'ADJ-CLICK'!L74,'ADJ-CLICK'!N74,'ADJ-CLICK'!P74,'ADJ-CLICK'!R74))</f>
        <v/>
      </c>
      <c r="E74" s="88" t="str">
        <f aca="false">IF('ADJ-GIVEN'!C74="","",'ADJ-GIVEN'!C74/2)</f>
        <v/>
      </c>
      <c r="F74" s="88" t="str">
        <f aca="false">IF('ADJ-GIVEN'!D74="","",'ADJ-GIVEN'!D74/2)</f>
        <v/>
      </c>
      <c r="G74" s="88" t="str">
        <f aca="false">IF('ADJ-GIVEN'!E74="","",'ADJ-GIVEN'!E74/2)</f>
        <v/>
      </c>
      <c r="H74" s="88" t="str">
        <f aca="false">IF('ADJ-GIVEN'!F74="","",'ADJ-GIVEN'!F74/2)</f>
        <v/>
      </c>
      <c r="I74" s="0" t="str">
        <f aca="false">IF(E74="","",SUM(E74:H74))</f>
        <v/>
      </c>
      <c r="J74" s="88" t="str">
        <f aca="false">IF('ADJ-GIVEN'!G74="","",'ADJ-GIVEN'!G74/2)</f>
        <v/>
      </c>
      <c r="K74" s="88" t="str">
        <f aca="false">IF('ADJ-GIVEN'!H74="","",'ADJ-GIVEN'!H74/2)</f>
        <v/>
      </c>
      <c r="L74" s="88" t="str">
        <f aca="false">IF('ADJ-GIVEN'!I74="","",'ADJ-GIVEN'!I74/2)</f>
        <v/>
      </c>
      <c r="M74" s="88" t="str">
        <f aca="false">IF('ADJ-GIVEN'!J74="","",'ADJ-GIVEN'!J74/2)</f>
        <v/>
      </c>
      <c r="N74" s="89" t="str">
        <f aca="false">IF(J74="","",SUM(J74:M74))</f>
        <v/>
      </c>
      <c r="O74" s="92" t="str">
        <f aca="false">IF(D74="","",SUM(D74,I74,N74))</f>
        <v/>
      </c>
      <c r="P74" s="92" t="str">
        <f aca="false">IF('ADJ-CLICK'!C74="","",'ADJ-CLICK'!C74*-1)</f>
        <v/>
      </c>
      <c r="Q74" s="92" t="str">
        <f aca="false">IF('ADJ-CLICK'!D74="","",'ADJ-CLICK'!D74*-1)</f>
        <v/>
      </c>
      <c r="R74" s="92" t="str">
        <f aca="false">IF('ADJ-CLICK'!E74="","",'ADJ-CLICK'!E74*-1)</f>
        <v/>
      </c>
      <c r="S74" s="92" t="str">
        <f aca="false">IF(O74="","",SUM(O74:R74))</f>
        <v/>
      </c>
      <c r="T74" s="92" t="str">
        <f aca="false">IF(S74="","",RANK(S74,S$4:S$203,0))</f>
        <v/>
      </c>
      <c r="U74" s="92" t="str">
        <f aca="false">IF(B74="","",B74)</f>
        <v/>
      </c>
      <c r="V74" s="65"/>
      <c r="W74" s="0" t="str">
        <f aca="false">IF(A74&lt;=COUNT(C$4:C$203),A74,"")</f>
        <v/>
      </c>
      <c r="X74" s="0" t="str">
        <f aca="false">IF(W74="","",VLOOKUP($W74,$C$4:$U$203,19,FALSE()))</f>
        <v/>
      </c>
      <c r="Y74" s="88" t="str">
        <f aca="false">IF(X74="","",VLOOKUP($W74,$C$4:$U$203,2,FALSE()))</f>
        <v/>
      </c>
      <c r="Z74" s="88" t="str">
        <f aca="false">IF(Y74="","",VLOOKUP($W74,$C$4:$U$203,3,FALSE()))</f>
        <v/>
      </c>
      <c r="AA74" s="88" t="str">
        <f aca="false">IF(Z74="","",VLOOKUP($W74,$C$4:$U$203,4,FALSE()))</f>
        <v/>
      </c>
      <c r="AB74" s="88" t="str">
        <f aca="false">IF(AA74="","",VLOOKUP($W74,$C$4:$U$203,5,FALSE()))</f>
        <v/>
      </c>
      <c r="AC74" s="88" t="str">
        <f aca="false">IF(AB74="","",VLOOKUP($W74,$C$4:$U$203,6,FALSE()))</f>
        <v/>
      </c>
      <c r="AD74" s="89" t="str">
        <f aca="false">IF(AC74="","",VLOOKUP($W74,$C$4:$U$203,7,FALSE()))</f>
        <v/>
      </c>
      <c r="AE74" s="88" t="str">
        <f aca="false">IF(AD74="","",VLOOKUP($W74,$C$4:$U$203,8,FALSE()))</f>
        <v/>
      </c>
      <c r="AF74" s="88" t="str">
        <f aca="false">IF(AE74="","",VLOOKUP($W74,$C$4:$U$203,9,FALSE()))</f>
        <v/>
      </c>
      <c r="AG74" s="88" t="str">
        <f aca="false">IF(AF74="","",VLOOKUP($W74,$C$4:$U$203,10,FALSE()))</f>
        <v/>
      </c>
      <c r="AH74" s="88" t="str">
        <f aca="false">IF(AG74="","",VLOOKUP($W74,$C$4:$U$203,11,FALSE()))</f>
        <v/>
      </c>
      <c r="AI74" s="89" t="str">
        <f aca="false">IF(AH74="","",VLOOKUP($W74,$C$4:$U$203,12,FALSE()))</f>
        <v/>
      </c>
      <c r="AJ74" s="89" t="str">
        <f aca="false">IF(AI74="","",VLOOKUP($W74,$C$4:$U$203,13,FALSE()))</f>
        <v/>
      </c>
      <c r="AK74" s="90" t="str">
        <f aca="false">IF(AJ74="","",VLOOKUP($W74,$C$4:$U$203,14,FALSE()))</f>
        <v/>
      </c>
      <c r="AL74" s="90" t="str">
        <f aca="false">IF(AK74="","",VLOOKUP($W74,$C$4:$U$203,15,FALSE()))</f>
        <v/>
      </c>
      <c r="AM74" s="90" t="str">
        <f aca="false">IF(AL74="","",VLOOKUP($W74,$C$4:$U$203,16,FALSE()))</f>
        <v/>
      </c>
      <c r="AN74" s="91" t="str">
        <f aca="false">IF(AM74="","",VLOOKUP($W74,$C$4:$U$203,17,FALSE()))</f>
        <v/>
      </c>
      <c r="AO74" s="0" t="str">
        <f aca="false">IF(AN74="","",VLOOKUP($W74,$C$4:$U$203,18,FALSE()))</f>
        <v/>
      </c>
      <c r="AP74" s="92" t="str">
        <f aca="false">IF(X74="","",X74)</f>
        <v/>
      </c>
      <c r="AQ74" s="65"/>
    </row>
    <row r="75" customFormat="false" ht="15" hidden="false" customHeight="false" outlineLevel="0" collapsed="false">
      <c r="A75" s="0" t="n">
        <v>72</v>
      </c>
      <c r="B75" s="0" t="str">
        <f aca="false">IF(PLAYER!B75="","",PLAYER!B75)</f>
        <v/>
      </c>
      <c r="C75" s="0" t="str">
        <f aca="false">IF(T75="","",T75)</f>
        <v/>
      </c>
      <c r="D75" s="88" t="str">
        <f aca="false">IF('ADJ-CLICK'!H75="","",AVERAGE('ADJ-CLICK'!H75,'ADJ-CLICK'!J75,'ADJ-CLICK'!L75,'ADJ-CLICK'!N75,'ADJ-CLICK'!P75,'ADJ-CLICK'!R75))</f>
        <v/>
      </c>
      <c r="E75" s="88" t="str">
        <f aca="false">IF('ADJ-GIVEN'!C75="","",'ADJ-GIVEN'!C75/2)</f>
        <v/>
      </c>
      <c r="F75" s="88" t="str">
        <f aca="false">IF('ADJ-GIVEN'!D75="","",'ADJ-GIVEN'!D75/2)</f>
        <v/>
      </c>
      <c r="G75" s="88" t="str">
        <f aca="false">IF('ADJ-GIVEN'!E75="","",'ADJ-GIVEN'!E75/2)</f>
        <v/>
      </c>
      <c r="H75" s="88" t="str">
        <f aca="false">IF('ADJ-GIVEN'!F75="","",'ADJ-GIVEN'!F75/2)</f>
        <v/>
      </c>
      <c r="I75" s="0" t="str">
        <f aca="false">IF(E75="","",SUM(E75:H75))</f>
        <v/>
      </c>
      <c r="J75" s="88" t="str">
        <f aca="false">IF('ADJ-GIVEN'!G75="","",'ADJ-GIVEN'!G75/2)</f>
        <v/>
      </c>
      <c r="K75" s="88" t="str">
        <f aca="false">IF('ADJ-GIVEN'!H75="","",'ADJ-GIVEN'!H75/2)</f>
        <v/>
      </c>
      <c r="L75" s="88" t="str">
        <f aca="false">IF('ADJ-GIVEN'!I75="","",'ADJ-GIVEN'!I75/2)</f>
        <v/>
      </c>
      <c r="M75" s="88" t="str">
        <f aca="false">IF('ADJ-GIVEN'!J75="","",'ADJ-GIVEN'!J75/2)</f>
        <v/>
      </c>
      <c r="N75" s="89" t="str">
        <f aca="false">IF(J75="","",SUM(J75:M75))</f>
        <v/>
      </c>
      <c r="O75" s="92" t="str">
        <f aca="false">IF(D75="","",SUM(D75,I75,N75))</f>
        <v/>
      </c>
      <c r="P75" s="92" t="str">
        <f aca="false">IF('ADJ-CLICK'!C75="","",'ADJ-CLICK'!C75*-1)</f>
        <v/>
      </c>
      <c r="Q75" s="92" t="str">
        <f aca="false">IF('ADJ-CLICK'!D75="","",'ADJ-CLICK'!D75*-1)</f>
        <v/>
      </c>
      <c r="R75" s="92" t="str">
        <f aca="false">IF('ADJ-CLICK'!E75="","",'ADJ-CLICK'!E75*-1)</f>
        <v/>
      </c>
      <c r="S75" s="92" t="str">
        <f aca="false">IF(O75="","",SUM(O75:R75))</f>
        <v/>
      </c>
      <c r="T75" s="92" t="str">
        <f aca="false">IF(S75="","",RANK(S75,S$4:S$203,0))</f>
        <v/>
      </c>
      <c r="U75" s="92" t="str">
        <f aca="false">IF(B75="","",B75)</f>
        <v/>
      </c>
      <c r="V75" s="65"/>
      <c r="W75" s="0" t="str">
        <f aca="false">IF(A75&lt;=COUNT(C$4:C$203),A75,"")</f>
        <v/>
      </c>
      <c r="X75" s="0" t="str">
        <f aca="false">IF(W75="","",VLOOKUP($W75,$C$4:$U$203,19,FALSE()))</f>
        <v/>
      </c>
      <c r="Y75" s="88" t="str">
        <f aca="false">IF(X75="","",VLOOKUP($W75,$C$4:$U$203,2,FALSE()))</f>
        <v/>
      </c>
      <c r="Z75" s="88" t="str">
        <f aca="false">IF(Y75="","",VLOOKUP($W75,$C$4:$U$203,3,FALSE()))</f>
        <v/>
      </c>
      <c r="AA75" s="88" t="str">
        <f aca="false">IF(Z75="","",VLOOKUP($W75,$C$4:$U$203,4,FALSE()))</f>
        <v/>
      </c>
      <c r="AB75" s="88" t="str">
        <f aca="false">IF(AA75="","",VLOOKUP($W75,$C$4:$U$203,5,FALSE()))</f>
        <v/>
      </c>
      <c r="AC75" s="88" t="str">
        <f aca="false">IF(AB75="","",VLOOKUP($W75,$C$4:$U$203,6,FALSE()))</f>
        <v/>
      </c>
      <c r="AD75" s="89" t="str">
        <f aca="false">IF(AC75="","",VLOOKUP($W75,$C$4:$U$203,7,FALSE()))</f>
        <v/>
      </c>
      <c r="AE75" s="88" t="str">
        <f aca="false">IF(AD75="","",VLOOKUP($W75,$C$4:$U$203,8,FALSE()))</f>
        <v/>
      </c>
      <c r="AF75" s="88" t="str">
        <f aca="false">IF(AE75="","",VLOOKUP($W75,$C$4:$U$203,9,FALSE()))</f>
        <v/>
      </c>
      <c r="AG75" s="88" t="str">
        <f aca="false">IF(AF75="","",VLOOKUP($W75,$C$4:$U$203,10,FALSE()))</f>
        <v/>
      </c>
      <c r="AH75" s="88" t="str">
        <f aca="false">IF(AG75="","",VLOOKUP($W75,$C$4:$U$203,11,FALSE()))</f>
        <v/>
      </c>
      <c r="AI75" s="89" t="str">
        <f aca="false">IF(AH75="","",VLOOKUP($W75,$C$4:$U$203,12,FALSE()))</f>
        <v/>
      </c>
      <c r="AJ75" s="89" t="str">
        <f aca="false">IF(AI75="","",VLOOKUP($W75,$C$4:$U$203,13,FALSE()))</f>
        <v/>
      </c>
      <c r="AK75" s="90" t="str">
        <f aca="false">IF(AJ75="","",VLOOKUP($W75,$C$4:$U$203,14,FALSE()))</f>
        <v/>
      </c>
      <c r="AL75" s="90" t="str">
        <f aca="false">IF(AK75="","",VLOOKUP($W75,$C$4:$U$203,15,FALSE()))</f>
        <v/>
      </c>
      <c r="AM75" s="90" t="str">
        <f aca="false">IF(AL75="","",VLOOKUP($W75,$C$4:$U$203,16,FALSE()))</f>
        <v/>
      </c>
      <c r="AN75" s="91" t="str">
        <f aca="false">IF(AM75="","",VLOOKUP($W75,$C$4:$U$203,17,FALSE()))</f>
        <v/>
      </c>
      <c r="AO75" s="0" t="str">
        <f aca="false">IF(AN75="","",VLOOKUP($W75,$C$4:$U$203,18,FALSE()))</f>
        <v/>
      </c>
      <c r="AP75" s="92" t="str">
        <f aca="false">IF(X75="","",X75)</f>
        <v/>
      </c>
      <c r="AQ75" s="65"/>
    </row>
    <row r="76" customFormat="false" ht="15" hidden="false" customHeight="false" outlineLevel="0" collapsed="false">
      <c r="A76" s="0" t="n">
        <v>73</v>
      </c>
      <c r="B76" s="0" t="str">
        <f aca="false">IF(PLAYER!B76="","",PLAYER!B76)</f>
        <v/>
      </c>
      <c r="C76" s="0" t="str">
        <f aca="false">IF(T76="","",T76)</f>
        <v/>
      </c>
      <c r="D76" s="88" t="str">
        <f aca="false">IF('ADJ-CLICK'!H76="","",AVERAGE('ADJ-CLICK'!H76,'ADJ-CLICK'!J76,'ADJ-CLICK'!L76,'ADJ-CLICK'!N76,'ADJ-CLICK'!P76,'ADJ-CLICK'!R76))</f>
        <v/>
      </c>
      <c r="E76" s="88" t="str">
        <f aca="false">IF('ADJ-GIVEN'!C76="","",'ADJ-GIVEN'!C76/2)</f>
        <v/>
      </c>
      <c r="F76" s="88" t="str">
        <f aca="false">IF('ADJ-GIVEN'!D76="","",'ADJ-GIVEN'!D76/2)</f>
        <v/>
      </c>
      <c r="G76" s="88" t="str">
        <f aca="false">IF('ADJ-GIVEN'!E76="","",'ADJ-GIVEN'!E76/2)</f>
        <v/>
      </c>
      <c r="H76" s="88" t="str">
        <f aca="false">IF('ADJ-GIVEN'!F76="","",'ADJ-GIVEN'!F76/2)</f>
        <v/>
      </c>
      <c r="I76" s="0" t="str">
        <f aca="false">IF(E76="","",SUM(E76:H76))</f>
        <v/>
      </c>
      <c r="J76" s="88" t="str">
        <f aca="false">IF('ADJ-GIVEN'!G76="","",'ADJ-GIVEN'!G76/2)</f>
        <v/>
      </c>
      <c r="K76" s="88" t="str">
        <f aca="false">IF('ADJ-GIVEN'!H76="","",'ADJ-GIVEN'!H76/2)</f>
        <v/>
      </c>
      <c r="L76" s="88" t="str">
        <f aca="false">IF('ADJ-GIVEN'!I76="","",'ADJ-GIVEN'!I76/2)</f>
        <v/>
      </c>
      <c r="M76" s="88" t="str">
        <f aca="false">IF('ADJ-GIVEN'!J76="","",'ADJ-GIVEN'!J76/2)</f>
        <v/>
      </c>
      <c r="N76" s="89" t="str">
        <f aca="false">IF(J76="","",SUM(J76:M76))</f>
        <v/>
      </c>
      <c r="O76" s="92" t="str">
        <f aca="false">IF(D76="","",SUM(D76,I76,N76))</f>
        <v/>
      </c>
      <c r="P76" s="92" t="str">
        <f aca="false">IF('ADJ-CLICK'!C76="","",'ADJ-CLICK'!C76*-1)</f>
        <v/>
      </c>
      <c r="Q76" s="92" t="str">
        <f aca="false">IF('ADJ-CLICK'!D76="","",'ADJ-CLICK'!D76*-1)</f>
        <v/>
      </c>
      <c r="R76" s="92" t="str">
        <f aca="false">IF('ADJ-CLICK'!E76="","",'ADJ-CLICK'!E76*-1)</f>
        <v/>
      </c>
      <c r="S76" s="92" t="str">
        <f aca="false">IF(O76="","",SUM(O76:R76))</f>
        <v/>
      </c>
      <c r="T76" s="92" t="str">
        <f aca="false">IF(S76="","",RANK(S76,S$4:S$203,0))</f>
        <v/>
      </c>
      <c r="U76" s="92" t="str">
        <f aca="false">IF(B76="","",B76)</f>
        <v/>
      </c>
      <c r="V76" s="65"/>
      <c r="W76" s="0" t="str">
        <f aca="false">IF(A76&lt;=COUNT(C$4:C$203),A76,"")</f>
        <v/>
      </c>
      <c r="X76" s="0" t="str">
        <f aca="false">IF(W76="","",VLOOKUP($W76,$C$4:$U$203,19,FALSE()))</f>
        <v/>
      </c>
      <c r="Y76" s="88" t="str">
        <f aca="false">IF(X76="","",VLOOKUP($W76,$C$4:$U$203,2,FALSE()))</f>
        <v/>
      </c>
      <c r="Z76" s="88" t="str">
        <f aca="false">IF(Y76="","",VLOOKUP($W76,$C$4:$U$203,3,FALSE()))</f>
        <v/>
      </c>
      <c r="AA76" s="88" t="str">
        <f aca="false">IF(Z76="","",VLOOKUP($W76,$C$4:$U$203,4,FALSE()))</f>
        <v/>
      </c>
      <c r="AB76" s="88" t="str">
        <f aca="false">IF(AA76="","",VLOOKUP($W76,$C$4:$U$203,5,FALSE()))</f>
        <v/>
      </c>
      <c r="AC76" s="88" t="str">
        <f aca="false">IF(AB76="","",VLOOKUP($W76,$C$4:$U$203,6,FALSE()))</f>
        <v/>
      </c>
      <c r="AD76" s="89" t="str">
        <f aca="false">IF(AC76="","",VLOOKUP($W76,$C$4:$U$203,7,FALSE()))</f>
        <v/>
      </c>
      <c r="AE76" s="88" t="str">
        <f aca="false">IF(AD76="","",VLOOKUP($W76,$C$4:$U$203,8,FALSE()))</f>
        <v/>
      </c>
      <c r="AF76" s="88" t="str">
        <f aca="false">IF(AE76="","",VLOOKUP($W76,$C$4:$U$203,9,FALSE()))</f>
        <v/>
      </c>
      <c r="AG76" s="88" t="str">
        <f aca="false">IF(AF76="","",VLOOKUP($W76,$C$4:$U$203,10,FALSE()))</f>
        <v/>
      </c>
      <c r="AH76" s="88" t="str">
        <f aca="false">IF(AG76="","",VLOOKUP($W76,$C$4:$U$203,11,FALSE()))</f>
        <v/>
      </c>
      <c r="AI76" s="89" t="str">
        <f aca="false">IF(AH76="","",VLOOKUP($W76,$C$4:$U$203,12,FALSE()))</f>
        <v/>
      </c>
      <c r="AJ76" s="89" t="str">
        <f aca="false">IF(AI76="","",VLOOKUP($W76,$C$4:$U$203,13,FALSE()))</f>
        <v/>
      </c>
      <c r="AK76" s="90" t="str">
        <f aca="false">IF(AJ76="","",VLOOKUP($W76,$C$4:$U$203,14,FALSE()))</f>
        <v/>
      </c>
      <c r="AL76" s="90" t="str">
        <f aca="false">IF(AK76="","",VLOOKUP($W76,$C$4:$U$203,15,FALSE()))</f>
        <v/>
      </c>
      <c r="AM76" s="90" t="str">
        <f aca="false">IF(AL76="","",VLOOKUP($W76,$C$4:$U$203,16,FALSE()))</f>
        <v/>
      </c>
      <c r="AN76" s="91" t="str">
        <f aca="false">IF(AM76="","",VLOOKUP($W76,$C$4:$U$203,17,FALSE()))</f>
        <v/>
      </c>
      <c r="AO76" s="0" t="str">
        <f aca="false">IF(AN76="","",VLOOKUP($W76,$C$4:$U$203,18,FALSE()))</f>
        <v/>
      </c>
      <c r="AP76" s="92" t="str">
        <f aca="false">IF(X76="","",X76)</f>
        <v/>
      </c>
      <c r="AQ76" s="65"/>
    </row>
    <row r="77" customFormat="false" ht="15" hidden="false" customHeight="false" outlineLevel="0" collapsed="false">
      <c r="A77" s="0" t="n">
        <v>74</v>
      </c>
      <c r="B77" s="0" t="str">
        <f aca="false">IF(PLAYER!B77="","",PLAYER!B77)</f>
        <v/>
      </c>
      <c r="C77" s="0" t="str">
        <f aca="false">IF(T77="","",T77)</f>
        <v/>
      </c>
      <c r="D77" s="88" t="str">
        <f aca="false">IF('ADJ-CLICK'!H77="","",AVERAGE('ADJ-CLICK'!H77,'ADJ-CLICK'!J77,'ADJ-CLICK'!L77,'ADJ-CLICK'!N77,'ADJ-CLICK'!P77,'ADJ-CLICK'!R77))</f>
        <v/>
      </c>
      <c r="E77" s="88" t="str">
        <f aca="false">IF('ADJ-GIVEN'!C77="","",'ADJ-GIVEN'!C77/2)</f>
        <v/>
      </c>
      <c r="F77" s="88" t="str">
        <f aca="false">IF('ADJ-GIVEN'!D77="","",'ADJ-GIVEN'!D77/2)</f>
        <v/>
      </c>
      <c r="G77" s="88" t="str">
        <f aca="false">IF('ADJ-GIVEN'!E77="","",'ADJ-GIVEN'!E77/2)</f>
        <v/>
      </c>
      <c r="H77" s="88" t="str">
        <f aca="false">IF('ADJ-GIVEN'!F77="","",'ADJ-GIVEN'!F77/2)</f>
        <v/>
      </c>
      <c r="I77" s="0" t="str">
        <f aca="false">IF(E77="","",SUM(E77:H77))</f>
        <v/>
      </c>
      <c r="J77" s="88" t="str">
        <f aca="false">IF('ADJ-GIVEN'!G77="","",'ADJ-GIVEN'!G77/2)</f>
        <v/>
      </c>
      <c r="K77" s="88" t="str">
        <f aca="false">IF('ADJ-GIVEN'!H77="","",'ADJ-GIVEN'!H77/2)</f>
        <v/>
      </c>
      <c r="L77" s="88" t="str">
        <f aca="false">IF('ADJ-GIVEN'!I77="","",'ADJ-GIVEN'!I77/2)</f>
        <v/>
      </c>
      <c r="M77" s="88" t="str">
        <f aca="false">IF('ADJ-GIVEN'!J77="","",'ADJ-GIVEN'!J77/2)</f>
        <v/>
      </c>
      <c r="N77" s="89" t="str">
        <f aca="false">IF(J77="","",SUM(J77:M77))</f>
        <v/>
      </c>
      <c r="O77" s="92" t="str">
        <f aca="false">IF(D77="","",SUM(D77,I77,N77))</f>
        <v/>
      </c>
      <c r="P77" s="92" t="str">
        <f aca="false">IF('ADJ-CLICK'!C77="","",'ADJ-CLICK'!C77*-1)</f>
        <v/>
      </c>
      <c r="Q77" s="92" t="str">
        <f aca="false">IF('ADJ-CLICK'!D77="","",'ADJ-CLICK'!D77*-1)</f>
        <v/>
      </c>
      <c r="R77" s="92" t="str">
        <f aca="false">IF('ADJ-CLICK'!E77="","",'ADJ-CLICK'!E77*-1)</f>
        <v/>
      </c>
      <c r="S77" s="92" t="str">
        <f aca="false">IF(O77="","",SUM(O77:R77))</f>
        <v/>
      </c>
      <c r="T77" s="92" t="str">
        <f aca="false">IF(S77="","",RANK(S77,S$4:S$203,0))</f>
        <v/>
      </c>
      <c r="U77" s="92" t="str">
        <f aca="false">IF(B77="","",B77)</f>
        <v/>
      </c>
      <c r="V77" s="65"/>
      <c r="W77" s="0" t="str">
        <f aca="false">IF(A77&lt;=COUNT(C$4:C$203),A77,"")</f>
        <v/>
      </c>
      <c r="X77" s="0" t="str">
        <f aca="false">IF(W77="","",VLOOKUP($W77,$C$4:$U$203,19,FALSE()))</f>
        <v/>
      </c>
      <c r="Y77" s="88" t="str">
        <f aca="false">IF(X77="","",VLOOKUP($W77,$C$4:$U$203,2,FALSE()))</f>
        <v/>
      </c>
      <c r="Z77" s="88" t="str">
        <f aca="false">IF(Y77="","",VLOOKUP($W77,$C$4:$U$203,3,FALSE()))</f>
        <v/>
      </c>
      <c r="AA77" s="88" t="str">
        <f aca="false">IF(Z77="","",VLOOKUP($W77,$C$4:$U$203,4,FALSE()))</f>
        <v/>
      </c>
      <c r="AB77" s="88" t="str">
        <f aca="false">IF(AA77="","",VLOOKUP($W77,$C$4:$U$203,5,FALSE()))</f>
        <v/>
      </c>
      <c r="AC77" s="88" t="str">
        <f aca="false">IF(AB77="","",VLOOKUP($W77,$C$4:$U$203,6,FALSE()))</f>
        <v/>
      </c>
      <c r="AD77" s="89" t="str">
        <f aca="false">IF(AC77="","",VLOOKUP($W77,$C$4:$U$203,7,FALSE()))</f>
        <v/>
      </c>
      <c r="AE77" s="88" t="str">
        <f aca="false">IF(AD77="","",VLOOKUP($W77,$C$4:$U$203,8,FALSE()))</f>
        <v/>
      </c>
      <c r="AF77" s="88" t="str">
        <f aca="false">IF(AE77="","",VLOOKUP($W77,$C$4:$U$203,9,FALSE()))</f>
        <v/>
      </c>
      <c r="AG77" s="88" t="str">
        <f aca="false">IF(AF77="","",VLOOKUP($W77,$C$4:$U$203,10,FALSE()))</f>
        <v/>
      </c>
      <c r="AH77" s="88" t="str">
        <f aca="false">IF(AG77="","",VLOOKUP($W77,$C$4:$U$203,11,FALSE()))</f>
        <v/>
      </c>
      <c r="AI77" s="89" t="str">
        <f aca="false">IF(AH77="","",VLOOKUP($W77,$C$4:$U$203,12,FALSE()))</f>
        <v/>
      </c>
      <c r="AJ77" s="89" t="str">
        <f aca="false">IF(AI77="","",VLOOKUP($W77,$C$4:$U$203,13,FALSE()))</f>
        <v/>
      </c>
      <c r="AK77" s="90" t="str">
        <f aca="false">IF(AJ77="","",VLOOKUP($W77,$C$4:$U$203,14,FALSE()))</f>
        <v/>
      </c>
      <c r="AL77" s="90" t="str">
        <f aca="false">IF(AK77="","",VLOOKUP($W77,$C$4:$U$203,15,FALSE()))</f>
        <v/>
      </c>
      <c r="AM77" s="90" t="str">
        <f aca="false">IF(AL77="","",VLOOKUP($W77,$C$4:$U$203,16,FALSE()))</f>
        <v/>
      </c>
      <c r="AN77" s="91" t="str">
        <f aca="false">IF(AM77="","",VLOOKUP($W77,$C$4:$U$203,17,FALSE()))</f>
        <v/>
      </c>
      <c r="AO77" s="0" t="str">
        <f aca="false">IF(AN77="","",VLOOKUP($W77,$C$4:$U$203,18,FALSE()))</f>
        <v/>
      </c>
      <c r="AP77" s="92" t="str">
        <f aca="false">IF(X77="","",X77)</f>
        <v/>
      </c>
      <c r="AQ77" s="65"/>
    </row>
    <row r="78" customFormat="false" ht="15" hidden="false" customHeight="false" outlineLevel="0" collapsed="false">
      <c r="A78" s="0" t="n">
        <v>75</v>
      </c>
      <c r="B78" s="0" t="str">
        <f aca="false">IF(PLAYER!B78="","",PLAYER!B78)</f>
        <v/>
      </c>
      <c r="C78" s="0" t="str">
        <f aca="false">IF(T78="","",T78)</f>
        <v/>
      </c>
      <c r="D78" s="88" t="str">
        <f aca="false">IF('ADJ-CLICK'!H78="","",AVERAGE('ADJ-CLICK'!H78,'ADJ-CLICK'!J78,'ADJ-CLICK'!L78,'ADJ-CLICK'!N78,'ADJ-CLICK'!P78,'ADJ-CLICK'!R78))</f>
        <v/>
      </c>
      <c r="E78" s="88" t="str">
        <f aca="false">IF('ADJ-GIVEN'!C78="","",'ADJ-GIVEN'!C78/2)</f>
        <v/>
      </c>
      <c r="F78" s="88" t="str">
        <f aca="false">IF('ADJ-GIVEN'!D78="","",'ADJ-GIVEN'!D78/2)</f>
        <v/>
      </c>
      <c r="G78" s="88" t="str">
        <f aca="false">IF('ADJ-GIVEN'!E78="","",'ADJ-GIVEN'!E78/2)</f>
        <v/>
      </c>
      <c r="H78" s="88" t="str">
        <f aca="false">IF('ADJ-GIVEN'!F78="","",'ADJ-GIVEN'!F78/2)</f>
        <v/>
      </c>
      <c r="I78" s="0" t="str">
        <f aca="false">IF(E78="","",SUM(E78:H78))</f>
        <v/>
      </c>
      <c r="J78" s="88" t="str">
        <f aca="false">IF('ADJ-GIVEN'!G78="","",'ADJ-GIVEN'!G78/2)</f>
        <v/>
      </c>
      <c r="K78" s="88" t="str">
        <f aca="false">IF('ADJ-GIVEN'!H78="","",'ADJ-GIVEN'!H78/2)</f>
        <v/>
      </c>
      <c r="L78" s="88" t="str">
        <f aca="false">IF('ADJ-GIVEN'!I78="","",'ADJ-GIVEN'!I78/2)</f>
        <v/>
      </c>
      <c r="M78" s="88" t="str">
        <f aca="false">IF('ADJ-GIVEN'!J78="","",'ADJ-GIVEN'!J78/2)</f>
        <v/>
      </c>
      <c r="N78" s="89" t="str">
        <f aca="false">IF(J78="","",SUM(J78:M78))</f>
        <v/>
      </c>
      <c r="O78" s="92" t="str">
        <f aca="false">IF(D78="","",SUM(D78,I78,N78))</f>
        <v/>
      </c>
      <c r="P78" s="92" t="str">
        <f aca="false">IF('ADJ-CLICK'!C78="","",'ADJ-CLICK'!C78*-1)</f>
        <v/>
      </c>
      <c r="Q78" s="92" t="str">
        <f aca="false">IF('ADJ-CLICK'!D78="","",'ADJ-CLICK'!D78*-1)</f>
        <v/>
      </c>
      <c r="R78" s="92" t="str">
        <f aca="false">IF('ADJ-CLICK'!E78="","",'ADJ-CLICK'!E78*-1)</f>
        <v/>
      </c>
      <c r="S78" s="92" t="str">
        <f aca="false">IF(O78="","",SUM(O78:R78))</f>
        <v/>
      </c>
      <c r="T78" s="92" t="str">
        <f aca="false">IF(S78="","",RANK(S78,S$4:S$203,0))</f>
        <v/>
      </c>
      <c r="U78" s="92" t="str">
        <f aca="false">IF(B78="","",B78)</f>
        <v/>
      </c>
      <c r="V78" s="65"/>
      <c r="W78" s="0" t="str">
        <f aca="false">IF(A78&lt;=COUNT(C$4:C$203),A78,"")</f>
        <v/>
      </c>
      <c r="X78" s="0" t="str">
        <f aca="false">IF(W78="","",VLOOKUP($W78,$C$4:$U$203,19,FALSE()))</f>
        <v/>
      </c>
      <c r="Y78" s="88" t="str">
        <f aca="false">IF(X78="","",VLOOKUP($W78,$C$4:$U$203,2,FALSE()))</f>
        <v/>
      </c>
      <c r="Z78" s="88" t="str">
        <f aca="false">IF(Y78="","",VLOOKUP($W78,$C$4:$U$203,3,FALSE()))</f>
        <v/>
      </c>
      <c r="AA78" s="88" t="str">
        <f aca="false">IF(Z78="","",VLOOKUP($W78,$C$4:$U$203,4,FALSE()))</f>
        <v/>
      </c>
      <c r="AB78" s="88" t="str">
        <f aca="false">IF(AA78="","",VLOOKUP($W78,$C$4:$U$203,5,FALSE()))</f>
        <v/>
      </c>
      <c r="AC78" s="88" t="str">
        <f aca="false">IF(AB78="","",VLOOKUP($W78,$C$4:$U$203,6,FALSE()))</f>
        <v/>
      </c>
      <c r="AD78" s="89" t="str">
        <f aca="false">IF(AC78="","",VLOOKUP($W78,$C$4:$U$203,7,FALSE()))</f>
        <v/>
      </c>
      <c r="AE78" s="88" t="str">
        <f aca="false">IF(AD78="","",VLOOKUP($W78,$C$4:$U$203,8,FALSE()))</f>
        <v/>
      </c>
      <c r="AF78" s="88" t="str">
        <f aca="false">IF(AE78="","",VLOOKUP($W78,$C$4:$U$203,9,FALSE()))</f>
        <v/>
      </c>
      <c r="AG78" s="88" t="str">
        <f aca="false">IF(AF78="","",VLOOKUP($W78,$C$4:$U$203,10,FALSE()))</f>
        <v/>
      </c>
      <c r="AH78" s="88" t="str">
        <f aca="false">IF(AG78="","",VLOOKUP($W78,$C$4:$U$203,11,FALSE()))</f>
        <v/>
      </c>
      <c r="AI78" s="89" t="str">
        <f aca="false">IF(AH78="","",VLOOKUP($W78,$C$4:$U$203,12,FALSE()))</f>
        <v/>
      </c>
      <c r="AJ78" s="89" t="str">
        <f aca="false">IF(AI78="","",VLOOKUP($W78,$C$4:$U$203,13,FALSE()))</f>
        <v/>
      </c>
      <c r="AK78" s="90" t="str">
        <f aca="false">IF(AJ78="","",VLOOKUP($W78,$C$4:$U$203,14,FALSE()))</f>
        <v/>
      </c>
      <c r="AL78" s="90" t="str">
        <f aca="false">IF(AK78="","",VLOOKUP($W78,$C$4:$U$203,15,FALSE()))</f>
        <v/>
      </c>
      <c r="AM78" s="90" t="str">
        <f aca="false">IF(AL78="","",VLOOKUP($W78,$C$4:$U$203,16,FALSE()))</f>
        <v/>
      </c>
      <c r="AN78" s="91" t="str">
        <f aca="false">IF(AM78="","",VLOOKUP($W78,$C$4:$U$203,17,FALSE()))</f>
        <v/>
      </c>
      <c r="AO78" s="0" t="str">
        <f aca="false">IF(AN78="","",VLOOKUP($W78,$C$4:$U$203,18,FALSE()))</f>
        <v/>
      </c>
      <c r="AP78" s="92" t="str">
        <f aca="false">IF(X78="","",X78)</f>
        <v/>
      </c>
      <c r="AQ78" s="65"/>
    </row>
    <row r="79" customFormat="false" ht="15" hidden="false" customHeight="false" outlineLevel="0" collapsed="false">
      <c r="A79" s="0" t="n">
        <v>76</v>
      </c>
      <c r="B79" s="0" t="str">
        <f aca="false">IF(PLAYER!B79="","",PLAYER!B79)</f>
        <v/>
      </c>
      <c r="C79" s="0" t="str">
        <f aca="false">IF(T79="","",T79)</f>
        <v/>
      </c>
      <c r="D79" s="88" t="str">
        <f aca="false">IF('ADJ-CLICK'!H79="","",AVERAGE('ADJ-CLICK'!H79,'ADJ-CLICK'!J79,'ADJ-CLICK'!L79,'ADJ-CLICK'!N79,'ADJ-CLICK'!P79,'ADJ-CLICK'!R79))</f>
        <v/>
      </c>
      <c r="E79" s="88" t="str">
        <f aca="false">IF('ADJ-GIVEN'!C79="","",'ADJ-GIVEN'!C79/2)</f>
        <v/>
      </c>
      <c r="F79" s="88" t="str">
        <f aca="false">IF('ADJ-GIVEN'!D79="","",'ADJ-GIVEN'!D79/2)</f>
        <v/>
      </c>
      <c r="G79" s="88" t="str">
        <f aca="false">IF('ADJ-GIVEN'!E79="","",'ADJ-GIVEN'!E79/2)</f>
        <v/>
      </c>
      <c r="H79" s="88" t="str">
        <f aca="false">IF('ADJ-GIVEN'!F79="","",'ADJ-GIVEN'!F79/2)</f>
        <v/>
      </c>
      <c r="I79" s="0" t="str">
        <f aca="false">IF(E79="","",SUM(E79:H79))</f>
        <v/>
      </c>
      <c r="J79" s="88" t="str">
        <f aca="false">IF('ADJ-GIVEN'!G79="","",'ADJ-GIVEN'!G79/2)</f>
        <v/>
      </c>
      <c r="K79" s="88" t="str">
        <f aca="false">IF('ADJ-GIVEN'!H79="","",'ADJ-GIVEN'!H79/2)</f>
        <v/>
      </c>
      <c r="L79" s="88" t="str">
        <f aca="false">IF('ADJ-GIVEN'!I79="","",'ADJ-GIVEN'!I79/2)</f>
        <v/>
      </c>
      <c r="M79" s="88" t="str">
        <f aca="false">IF('ADJ-GIVEN'!J79="","",'ADJ-GIVEN'!J79/2)</f>
        <v/>
      </c>
      <c r="N79" s="89" t="str">
        <f aca="false">IF(J79="","",SUM(J79:M79))</f>
        <v/>
      </c>
      <c r="O79" s="92" t="str">
        <f aca="false">IF(D79="","",SUM(D79,I79,N79))</f>
        <v/>
      </c>
      <c r="P79" s="92" t="str">
        <f aca="false">IF('ADJ-CLICK'!C79="","",'ADJ-CLICK'!C79*-1)</f>
        <v/>
      </c>
      <c r="Q79" s="92" t="str">
        <f aca="false">IF('ADJ-CLICK'!D79="","",'ADJ-CLICK'!D79*-1)</f>
        <v/>
      </c>
      <c r="R79" s="92" t="str">
        <f aca="false">IF('ADJ-CLICK'!E79="","",'ADJ-CLICK'!E79*-1)</f>
        <v/>
      </c>
      <c r="S79" s="92" t="str">
        <f aca="false">IF(O79="","",SUM(O79:R79))</f>
        <v/>
      </c>
      <c r="T79" s="92" t="str">
        <f aca="false">IF(S79="","",RANK(S79,S$4:S$203,0))</f>
        <v/>
      </c>
      <c r="U79" s="92" t="str">
        <f aca="false">IF(B79="","",B79)</f>
        <v/>
      </c>
      <c r="V79" s="65"/>
      <c r="W79" s="0" t="str">
        <f aca="false">IF(A79&lt;=COUNT(C$4:C$203),A79,"")</f>
        <v/>
      </c>
      <c r="X79" s="0" t="str">
        <f aca="false">IF(W79="","",VLOOKUP($W79,$C$4:$U$203,19,FALSE()))</f>
        <v/>
      </c>
      <c r="Y79" s="88" t="str">
        <f aca="false">IF(X79="","",VLOOKUP($W79,$C$4:$U$203,2,FALSE()))</f>
        <v/>
      </c>
      <c r="Z79" s="88" t="str">
        <f aca="false">IF(Y79="","",VLOOKUP($W79,$C$4:$U$203,3,FALSE()))</f>
        <v/>
      </c>
      <c r="AA79" s="88" t="str">
        <f aca="false">IF(Z79="","",VLOOKUP($W79,$C$4:$U$203,4,FALSE()))</f>
        <v/>
      </c>
      <c r="AB79" s="88" t="str">
        <f aca="false">IF(AA79="","",VLOOKUP($W79,$C$4:$U$203,5,FALSE()))</f>
        <v/>
      </c>
      <c r="AC79" s="88" t="str">
        <f aca="false">IF(AB79="","",VLOOKUP($W79,$C$4:$U$203,6,FALSE()))</f>
        <v/>
      </c>
      <c r="AD79" s="89" t="str">
        <f aca="false">IF(AC79="","",VLOOKUP($W79,$C$4:$U$203,7,FALSE()))</f>
        <v/>
      </c>
      <c r="AE79" s="88" t="str">
        <f aca="false">IF(AD79="","",VLOOKUP($W79,$C$4:$U$203,8,FALSE()))</f>
        <v/>
      </c>
      <c r="AF79" s="88" t="str">
        <f aca="false">IF(AE79="","",VLOOKUP($W79,$C$4:$U$203,9,FALSE()))</f>
        <v/>
      </c>
      <c r="AG79" s="88" t="str">
        <f aca="false">IF(AF79="","",VLOOKUP($W79,$C$4:$U$203,10,FALSE()))</f>
        <v/>
      </c>
      <c r="AH79" s="88" t="str">
        <f aca="false">IF(AG79="","",VLOOKUP($W79,$C$4:$U$203,11,FALSE()))</f>
        <v/>
      </c>
      <c r="AI79" s="89" t="str">
        <f aca="false">IF(AH79="","",VLOOKUP($W79,$C$4:$U$203,12,FALSE()))</f>
        <v/>
      </c>
      <c r="AJ79" s="89" t="str">
        <f aca="false">IF(AI79="","",VLOOKUP($W79,$C$4:$U$203,13,FALSE()))</f>
        <v/>
      </c>
      <c r="AK79" s="90" t="str">
        <f aca="false">IF(AJ79="","",VLOOKUP($W79,$C$4:$U$203,14,FALSE()))</f>
        <v/>
      </c>
      <c r="AL79" s="90" t="str">
        <f aca="false">IF(AK79="","",VLOOKUP($W79,$C$4:$U$203,15,FALSE()))</f>
        <v/>
      </c>
      <c r="AM79" s="90" t="str">
        <f aca="false">IF(AL79="","",VLOOKUP($W79,$C$4:$U$203,16,FALSE()))</f>
        <v/>
      </c>
      <c r="AN79" s="91" t="str">
        <f aca="false">IF(AM79="","",VLOOKUP($W79,$C$4:$U$203,17,FALSE()))</f>
        <v/>
      </c>
      <c r="AO79" s="0" t="str">
        <f aca="false">IF(AN79="","",VLOOKUP($W79,$C$4:$U$203,18,FALSE()))</f>
        <v/>
      </c>
      <c r="AP79" s="92" t="str">
        <f aca="false">IF(X79="","",X79)</f>
        <v/>
      </c>
      <c r="AQ79" s="65"/>
    </row>
    <row r="80" customFormat="false" ht="15" hidden="false" customHeight="false" outlineLevel="0" collapsed="false">
      <c r="A80" s="0" t="n">
        <v>77</v>
      </c>
      <c r="B80" s="0" t="str">
        <f aca="false">IF(PLAYER!B80="","",PLAYER!B80)</f>
        <v/>
      </c>
      <c r="C80" s="0" t="str">
        <f aca="false">IF(T80="","",T80)</f>
        <v/>
      </c>
      <c r="D80" s="88" t="str">
        <f aca="false">IF('ADJ-CLICK'!H80="","",AVERAGE('ADJ-CLICK'!H80,'ADJ-CLICK'!J80,'ADJ-CLICK'!L80,'ADJ-CLICK'!N80,'ADJ-CLICK'!P80,'ADJ-CLICK'!R80))</f>
        <v/>
      </c>
      <c r="E80" s="88" t="str">
        <f aca="false">IF('ADJ-GIVEN'!C80="","",'ADJ-GIVEN'!C80/2)</f>
        <v/>
      </c>
      <c r="F80" s="88" t="str">
        <f aca="false">IF('ADJ-GIVEN'!D80="","",'ADJ-GIVEN'!D80/2)</f>
        <v/>
      </c>
      <c r="G80" s="88" t="str">
        <f aca="false">IF('ADJ-GIVEN'!E80="","",'ADJ-GIVEN'!E80/2)</f>
        <v/>
      </c>
      <c r="H80" s="88" t="str">
        <f aca="false">IF('ADJ-GIVEN'!F80="","",'ADJ-GIVEN'!F80/2)</f>
        <v/>
      </c>
      <c r="I80" s="0" t="str">
        <f aca="false">IF(E80="","",SUM(E80:H80))</f>
        <v/>
      </c>
      <c r="J80" s="88" t="str">
        <f aca="false">IF('ADJ-GIVEN'!G80="","",'ADJ-GIVEN'!G80/2)</f>
        <v/>
      </c>
      <c r="K80" s="88" t="str">
        <f aca="false">IF('ADJ-GIVEN'!H80="","",'ADJ-GIVEN'!H80/2)</f>
        <v/>
      </c>
      <c r="L80" s="88" t="str">
        <f aca="false">IF('ADJ-GIVEN'!I80="","",'ADJ-GIVEN'!I80/2)</f>
        <v/>
      </c>
      <c r="M80" s="88" t="str">
        <f aca="false">IF('ADJ-GIVEN'!J80="","",'ADJ-GIVEN'!J80/2)</f>
        <v/>
      </c>
      <c r="N80" s="89" t="str">
        <f aca="false">IF(J80="","",SUM(J80:M80))</f>
        <v/>
      </c>
      <c r="O80" s="92" t="str">
        <f aca="false">IF(D80="","",SUM(D80,I80,N80))</f>
        <v/>
      </c>
      <c r="P80" s="92" t="str">
        <f aca="false">IF('ADJ-CLICK'!C80="","",'ADJ-CLICK'!C80*-1)</f>
        <v/>
      </c>
      <c r="Q80" s="92" t="str">
        <f aca="false">IF('ADJ-CLICK'!D80="","",'ADJ-CLICK'!D80*-1)</f>
        <v/>
      </c>
      <c r="R80" s="92" t="str">
        <f aca="false">IF('ADJ-CLICK'!E80="","",'ADJ-CLICK'!E80*-1)</f>
        <v/>
      </c>
      <c r="S80" s="92" t="str">
        <f aca="false">IF(O80="","",SUM(O80:R80))</f>
        <v/>
      </c>
      <c r="T80" s="92" t="str">
        <f aca="false">IF(S80="","",RANK(S80,S$4:S$203,0))</f>
        <v/>
      </c>
      <c r="U80" s="92" t="str">
        <f aca="false">IF(B80="","",B80)</f>
        <v/>
      </c>
      <c r="V80" s="65"/>
      <c r="W80" s="0" t="str">
        <f aca="false">IF(A80&lt;=COUNT(C$4:C$203),A80,"")</f>
        <v/>
      </c>
      <c r="X80" s="0" t="str">
        <f aca="false">IF(W80="","",VLOOKUP($W80,$C$4:$U$203,19,FALSE()))</f>
        <v/>
      </c>
      <c r="Y80" s="88" t="str">
        <f aca="false">IF(X80="","",VLOOKUP($W80,$C$4:$U$203,2,FALSE()))</f>
        <v/>
      </c>
      <c r="Z80" s="88" t="str">
        <f aca="false">IF(Y80="","",VLOOKUP($W80,$C$4:$U$203,3,FALSE()))</f>
        <v/>
      </c>
      <c r="AA80" s="88" t="str">
        <f aca="false">IF(Z80="","",VLOOKUP($W80,$C$4:$U$203,4,FALSE()))</f>
        <v/>
      </c>
      <c r="AB80" s="88" t="str">
        <f aca="false">IF(AA80="","",VLOOKUP($W80,$C$4:$U$203,5,FALSE()))</f>
        <v/>
      </c>
      <c r="AC80" s="88" t="str">
        <f aca="false">IF(AB80="","",VLOOKUP($W80,$C$4:$U$203,6,FALSE()))</f>
        <v/>
      </c>
      <c r="AD80" s="89" t="str">
        <f aca="false">IF(AC80="","",VLOOKUP($W80,$C$4:$U$203,7,FALSE()))</f>
        <v/>
      </c>
      <c r="AE80" s="88" t="str">
        <f aca="false">IF(AD80="","",VLOOKUP($W80,$C$4:$U$203,8,FALSE()))</f>
        <v/>
      </c>
      <c r="AF80" s="88" t="str">
        <f aca="false">IF(AE80="","",VLOOKUP($W80,$C$4:$U$203,9,FALSE()))</f>
        <v/>
      </c>
      <c r="AG80" s="88" t="str">
        <f aca="false">IF(AF80="","",VLOOKUP($W80,$C$4:$U$203,10,FALSE()))</f>
        <v/>
      </c>
      <c r="AH80" s="88" t="str">
        <f aca="false">IF(AG80="","",VLOOKUP($W80,$C$4:$U$203,11,FALSE()))</f>
        <v/>
      </c>
      <c r="AI80" s="89" t="str">
        <f aca="false">IF(AH80="","",VLOOKUP($W80,$C$4:$U$203,12,FALSE()))</f>
        <v/>
      </c>
      <c r="AJ80" s="89" t="str">
        <f aca="false">IF(AI80="","",VLOOKUP($W80,$C$4:$U$203,13,FALSE()))</f>
        <v/>
      </c>
      <c r="AK80" s="90" t="str">
        <f aca="false">IF(AJ80="","",VLOOKUP($W80,$C$4:$U$203,14,FALSE()))</f>
        <v/>
      </c>
      <c r="AL80" s="90" t="str">
        <f aca="false">IF(AK80="","",VLOOKUP($W80,$C$4:$U$203,15,FALSE()))</f>
        <v/>
      </c>
      <c r="AM80" s="90" t="str">
        <f aca="false">IF(AL80="","",VLOOKUP($W80,$C$4:$U$203,16,FALSE()))</f>
        <v/>
      </c>
      <c r="AN80" s="91" t="str">
        <f aca="false">IF(AM80="","",VLOOKUP($W80,$C$4:$U$203,17,FALSE()))</f>
        <v/>
      </c>
      <c r="AO80" s="0" t="str">
        <f aca="false">IF(AN80="","",VLOOKUP($W80,$C$4:$U$203,18,FALSE()))</f>
        <v/>
      </c>
      <c r="AP80" s="92" t="str">
        <f aca="false">IF(X80="","",X80)</f>
        <v/>
      </c>
      <c r="AQ80" s="65"/>
    </row>
    <row r="81" customFormat="false" ht="15" hidden="false" customHeight="false" outlineLevel="0" collapsed="false">
      <c r="A81" s="0" t="n">
        <v>78</v>
      </c>
      <c r="B81" s="0" t="str">
        <f aca="false">IF(PLAYER!B81="","",PLAYER!B81)</f>
        <v/>
      </c>
      <c r="C81" s="0" t="str">
        <f aca="false">IF(T81="","",T81)</f>
        <v/>
      </c>
      <c r="D81" s="88" t="str">
        <f aca="false">IF('ADJ-CLICK'!H81="","",AVERAGE('ADJ-CLICK'!H81,'ADJ-CLICK'!J81,'ADJ-CLICK'!L81,'ADJ-CLICK'!N81,'ADJ-CLICK'!P81,'ADJ-CLICK'!R81))</f>
        <v/>
      </c>
      <c r="E81" s="88" t="str">
        <f aca="false">IF('ADJ-GIVEN'!C81="","",'ADJ-GIVEN'!C81/2)</f>
        <v/>
      </c>
      <c r="F81" s="88" t="str">
        <f aca="false">IF('ADJ-GIVEN'!D81="","",'ADJ-GIVEN'!D81/2)</f>
        <v/>
      </c>
      <c r="G81" s="88" t="str">
        <f aca="false">IF('ADJ-GIVEN'!E81="","",'ADJ-GIVEN'!E81/2)</f>
        <v/>
      </c>
      <c r="H81" s="88" t="str">
        <f aca="false">IF('ADJ-GIVEN'!F81="","",'ADJ-GIVEN'!F81/2)</f>
        <v/>
      </c>
      <c r="I81" s="0" t="str">
        <f aca="false">IF(E81="","",SUM(E81:H81))</f>
        <v/>
      </c>
      <c r="J81" s="88" t="str">
        <f aca="false">IF('ADJ-GIVEN'!G81="","",'ADJ-GIVEN'!G81/2)</f>
        <v/>
      </c>
      <c r="K81" s="88" t="str">
        <f aca="false">IF('ADJ-GIVEN'!H81="","",'ADJ-GIVEN'!H81/2)</f>
        <v/>
      </c>
      <c r="L81" s="88" t="str">
        <f aca="false">IF('ADJ-GIVEN'!I81="","",'ADJ-GIVEN'!I81/2)</f>
        <v/>
      </c>
      <c r="M81" s="88" t="str">
        <f aca="false">IF('ADJ-GIVEN'!J81="","",'ADJ-GIVEN'!J81/2)</f>
        <v/>
      </c>
      <c r="N81" s="89" t="str">
        <f aca="false">IF(J81="","",SUM(J81:M81))</f>
        <v/>
      </c>
      <c r="O81" s="92" t="str">
        <f aca="false">IF(D81="","",SUM(D81,I81,N81))</f>
        <v/>
      </c>
      <c r="P81" s="92" t="str">
        <f aca="false">IF('ADJ-CLICK'!C81="","",'ADJ-CLICK'!C81*-1)</f>
        <v/>
      </c>
      <c r="Q81" s="92" t="str">
        <f aca="false">IF('ADJ-CLICK'!D81="","",'ADJ-CLICK'!D81*-1)</f>
        <v/>
      </c>
      <c r="R81" s="92" t="str">
        <f aca="false">IF('ADJ-CLICK'!E81="","",'ADJ-CLICK'!E81*-1)</f>
        <v/>
      </c>
      <c r="S81" s="92" t="str">
        <f aca="false">IF(O81="","",SUM(O81:R81))</f>
        <v/>
      </c>
      <c r="T81" s="92" t="str">
        <f aca="false">IF(S81="","",RANK(S81,S$4:S$203,0))</f>
        <v/>
      </c>
      <c r="U81" s="92" t="str">
        <f aca="false">IF(B81="","",B81)</f>
        <v/>
      </c>
      <c r="V81" s="65"/>
      <c r="W81" s="0" t="str">
        <f aca="false">IF(A81&lt;=COUNT(C$4:C$203),A81,"")</f>
        <v/>
      </c>
      <c r="X81" s="0" t="str">
        <f aca="false">IF(W81="","",VLOOKUP($W81,$C$4:$U$203,19,FALSE()))</f>
        <v/>
      </c>
      <c r="Y81" s="88" t="str">
        <f aca="false">IF(X81="","",VLOOKUP($W81,$C$4:$U$203,2,FALSE()))</f>
        <v/>
      </c>
      <c r="Z81" s="88" t="str">
        <f aca="false">IF(Y81="","",VLOOKUP($W81,$C$4:$U$203,3,FALSE()))</f>
        <v/>
      </c>
      <c r="AA81" s="88" t="str">
        <f aca="false">IF(Z81="","",VLOOKUP($W81,$C$4:$U$203,4,FALSE()))</f>
        <v/>
      </c>
      <c r="AB81" s="88" t="str">
        <f aca="false">IF(AA81="","",VLOOKUP($W81,$C$4:$U$203,5,FALSE()))</f>
        <v/>
      </c>
      <c r="AC81" s="88" t="str">
        <f aca="false">IF(AB81="","",VLOOKUP($W81,$C$4:$U$203,6,FALSE()))</f>
        <v/>
      </c>
      <c r="AD81" s="89" t="str">
        <f aca="false">IF(AC81="","",VLOOKUP($W81,$C$4:$U$203,7,FALSE()))</f>
        <v/>
      </c>
      <c r="AE81" s="88" t="str">
        <f aca="false">IF(AD81="","",VLOOKUP($W81,$C$4:$U$203,8,FALSE()))</f>
        <v/>
      </c>
      <c r="AF81" s="88" t="str">
        <f aca="false">IF(AE81="","",VLOOKUP($W81,$C$4:$U$203,9,FALSE()))</f>
        <v/>
      </c>
      <c r="AG81" s="88" t="str">
        <f aca="false">IF(AF81="","",VLOOKUP($W81,$C$4:$U$203,10,FALSE()))</f>
        <v/>
      </c>
      <c r="AH81" s="88" t="str">
        <f aca="false">IF(AG81="","",VLOOKUP($W81,$C$4:$U$203,11,FALSE()))</f>
        <v/>
      </c>
      <c r="AI81" s="89" t="str">
        <f aca="false">IF(AH81="","",VLOOKUP($W81,$C$4:$U$203,12,FALSE()))</f>
        <v/>
      </c>
      <c r="AJ81" s="89" t="str">
        <f aca="false">IF(AI81="","",VLOOKUP($W81,$C$4:$U$203,13,FALSE()))</f>
        <v/>
      </c>
      <c r="AK81" s="90" t="str">
        <f aca="false">IF(AJ81="","",VLOOKUP($W81,$C$4:$U$203,14,FALSE()))</f>
        <v/>
      </c>
      <c r="AL81" s="90" t="str">
        <f aca="false">IF(AK81="","",VLOOKUP($W81,$C$4:$U$203,15,FALSE()))</f>
        <v/>
      </c>
      <c r="AM81" s="90" t="str">
        <f aca="false">IF(AL81="","",VLOOKUP($W81,$C$4:$U$203,16,FALSE()))</f>
        <v/>
      </c>
      <c r="AN81" s="91" t="str">
        <f aca="false">IF(AM81="","",VLOOKUP($W81,$C$4:$U$203,17,FALSE()))</f>
        <v/>
      </c>
      <c r="AO81" s="0" t="str">
        <f aca="false">IF(AN81="","",VLOOKUP($W81,$C$4:$U$203,18,FALSE()))</f>
        <v/>
      </c>
      <c r="AP81" s="92" t="str">
        <f aca="false">IF(X81="","",X81)</f>
        <v/>
      </c>
      <c r="AQ81" s="65"/>
    </row>
    <row r="82" customFormat="false" ht="15" hidden="false" customHeight="false" outlineLevel="0" collapsed="false">
      <c r="A82" s="0" t="n">
        <v>79</v>
      </c>
      <c r="B82" s="0" t="str">
        <f aca="false">IF(PLAYER!B82="","",PLAYER!B82)</f>
        <v/>
      </c>
      <c r="C82" s="0" t="str">
        <f aca="false">IF(T82="","",T82)</f>
        <v/>
      </c>
      <c r="D82" s="88" t="str">
        <f aca="false">IF('ADJ-CLICK'!H82="","",AVERAGE('ADJ-CLICK'!H82,'ADJ-CLICK'!J82,'ADJ-CLICK'!L82,'ADJ-CLICK'!N82,'ADJ-CLICK'!P82,'ADJ-CLICK'!R82))</f>
        <v/>
      </c>
      <c r="E82" s="88" t="str">
        <f aca="false">IF('ADJ-GIVEN'!C82="","",'ADJ-GIVEN'!C82/2)</f>
        <v/>
      </c>
      <c r="F82" s="88" t="str">
        <f aca="false">IF('ADJ-GIVEN'!D82="","",'ADJ-GIVEN'!D82/2)</f>
        <v/>
      </c>
      <c r="G82" s="88" t="str">
        <f aca="false">IF('ADJ-GIVEN'!E82="","",'ADJ-GIVEN'!E82/2)</f>
        <v/>
      </c>
      <c r="H82" s="88" t="str">
        <f aca="false">IF('ADJ-GIVEN'!F82="","",'ADJ-GIVEN'!F82/2)</f>
        <v/>
      </c>
      <c r="I82" s="0" t="str">
        <f aca="false">IF(E82="","",SUM(E82:H82))</f>
        <v/>
      </c>
      <c r="J82" s="88" t="str">
        <f aca="false">IF('ADJ-GIVEN'!G82="","",'ADJ-GIVEN'!G82/2)</f>
        <v/>
      </c>
      <c r="K82" s="88" t="str">
        <f aca="false">IF('ADJ-GIVEN'!H82="","",'ADJ-GIVEN'!H82/2)</f>
        <v/>
      </c>
      <c r="L82" s="88" t="str">
        <f aca="false">IF('ADJ-GIVEN'!I82="","",'ADJ-GIVEN'!I82/2)</f>
        <v/>
      </c>
      <c r="M82" s="88" t="str">
        <f aca="false">IF('ADJ-GIVEN'!J82="","",'ADJ-GIVEN'!J82/2)</f>
        <v/>
      </c>
      <c r="N82" s="89" t="str">
        <f aca="false">IF(J82="","",SUM(J82:M82))</f>
        <v/>
      </c>
      <c r="O82" s="92" t="str">
        <f aca="false">IF(D82="","",SUM(D82,I82,N82))</f>
        <v/>
      </c>
      <c r="P82" s="92" t="str">
        <f aca="false">IF('ADJ-CLICK'!C82="","",'ADJ-CLICK'!C82*-1)</f>
        <v/>
      </c>
      <c r="Q82" s="92" t="str">
        <f aca="false">IF('ADJ-CLICK'!D82="","",'ADJ-CLICK'!D82*-1)</f>
        <v/>
      </c>
      <c r="R82" s="92" t="str">
        <f aca="false">IF('ADJ-CLICK'!E82="","",'ADJ-CLICK'!E82*-1)</f>
        <v/>
      </c>
      <c r="S82" s="92" t="str">
        <f aca="false">IF(O82="","",SUM(O82:R82))</f>
        <v/>
      </c>
      <c r="T82" s="92" t="str">
        <f aca="false">IF(S82="","",RANK(S82,S$4:S$203,0))</f>
        <v/>
      </c>
      <c r="U82" s="92" t="str">
        <f aca="false">IF(B82="","",B82)</f>
        <v/>
      </c>
      <c r="V82" s="65"/>
      <c r="W82" s="0" t="str">
        <f aca="false">IF(A82&lt;=COUNT(C$4:C$203),A82,"")</f>
        <v/>
      </c>
      <c r="X82" s="0" t="str">
        <f aca="false">IF(W82="","",VLOOKUP($W82,$C$4:$U$203,19,FALSE()))</f>
        <v/>
      </c>
      <c r="Y82" s="88" t="str">
        <f aca="false">IF(X82="","",VLOOKUP($W82,$C$4:$U$203,2,FALSE()))</f>
        <v/>
      </c>
      <c r="Z82" s="88" t="str">
        <f aca="false">IF(Y82="","",VLOOKUP($W82,$C$4:$U$203,3,FALSE()))</f>
        <v/>
      </c>
      <c r="AA82" s="88" t="str">
        <f aca="false">IF(Z82="","",VLOOKUP($W82,$C$4:$U$203,4,FALSE()))</f>
        <v/>
      </c>
      <c r="AB82" s="88" t="str">
        <f aca="false">IF(AA82="","",VLOOKUP($W82,$C$4:$U$203,5,FALSE()))</f>
        <v/>
      </c>
      <c r="AC82" s="88" t="str">
        <f aca="false">IF(AB82="","",VLOOKUP($W82,$C$4:$U$203,6,FALSE()))</f>
        <v/>
      </c>
      <c r="AD82" s="89" t="str">
        <f aca="false">IF(AC82="","",VLOOKUP($W82,$C$4:$U$203,7,FALSE()))</f>
        <v/>
      </c>
      <c r="AE82" s="88" t="str">
        <f aca="false">IF(AD82="","",VLOOKUP($W82,$C$4:$U$203,8,FALSE()))</f>
        <v/>
      </c>
      <c r="AF82" s="88" t="str">
        <f aca="false">IF(AE82="","",VLOOKUP($W82,$C$4:$U$203,9,FALSE()))</f>
        <v/>
      </c>
      <c r="AG82" s="88" t="str">
        <f aca="false">IF(AF82="","",VLOOKUP($W82,$C$4:$U$203,10,FALSE()))</f>
        <v/>
      </c>
      <c r="AH82" s="88" t="str">
        <f aca="false">IF(AG82="","",VLOOKUP($W82,$C$4:$U$203,11,FALSE()))</f>
        <v/>
      </c>
      <c r="AI82" s="89" t="str">
        <f aca="false">IF(AH82="","",VLOOKUP($W82,$C$4:$U$203,12,FALSE()))</f>
        <v/>
      </c>
      <c r="AJ82" s="89" t="str">
        <f aca="false">IF(AI82="","",VLOOKUP($W82,$C$4:$U$203,13,FALSE()))</f>
        <v/>
      </c>
      <c r="AK82" s="90" t="str">
        <f aca="false">IF(AJ82="","",VLOOKUP($W82,$C$4:$U$203,14,FALSE()))</f>
        <v/>
      </c>
      <c r="AL82" s="90" t="str">
        <f aca="false">IF(AK82="","",VLOOKUP($W82,$C$4:$U$203,15,FALSE()))</f>
        <v/>
      </c>
      <c r="AM82" s="90" t="str">
        <f aca="false">IF(AL82="","",VLOOKUP($W82,$C$4:$U$203,16,FALSE()))</f>
        <v/>
      </c>
      <c r="AN82" s="91" t="str">
        <f aca="false">IF(AM82="","",VLOOKUP($W82,$C$4:$U$203,17,FALSE()))</f>
        <v/>
      </c>
      <c r="AO82" s="0" t="str">
        <f aca="false">IF(AN82="","",VLOOKUP($W82,$C$4:$U$203,18,FALSE()))</f>
        <v/>
      </c>
      <c r="AP82" s="92" t="str">
        <f aca="false">IF(X82="","",X82)</f>
        <v/>
      </c>
      <c r="AQ82" s="65"/>
    </row>
    <row r="83" customFormat="false" ht="15" hidden="false" customHeight="false" outlineLevel="0" collapsed="false">
      <c r="A83" s="0" t="n">
        <v>80</v>
      </c>
      <c r="B83" s="0" t="str">
        <f aca="false">IF(PLAYER!B83="","",PLAYER!B83)</f>
        <v/>
      </c>
      <c r="C83" s="0" t="str">
        <f aca="false">IF(T83="","",T83)</f>
        <v/>
      </c>
      <c r="D83" s="88" t="str">
        <f aca="false">IF('ADJ-CLICK'!H83="","",AVERAGE('ADJ-CLICK'!H83,'ADJ-CLICK'!J83,'ADJ-CLICK'!L83,'ADJ-CLICK'!N83,'ADJ-CLICK'!P83,'ADJ-CLICK'!R83))</f>
        <v/>
      </c>
      <c r="E83" s="88" t="str">
        <f aca="false">IF('ADJ-GIVEN'!C83="","",'ADJ-GIVEN'!C83/2)</f>
        <v/>
      </c>
      <c r="F83" s="88" t="str">
        <f aca="false">IF('ADJ-GIVEN'!D83="","",'ADJ-GIVEN'!D83/2)</f>
        <v/>
      </c>
      <c r="G83" s="88" t="str">
        <f aca="false">IF('ADJ-GIVEN'!E83="","",'ADJ-GIVEN'!E83/2)</f>
        <v/>
      </c>
      <c r="H83" s="88" t="str">
        <f aca="false">IF('ADJ-GIVEN'!F83="","",'ADJ-GIVEN'!F83/2)</f>
        <v/>
      </c>
      <c r="I83" s="0" t="str">
        <f aca="false">IF(E83="","",SUM(E83:H83))</f>
        <v/>
      </c>
      <c r="J83" s="88" t="str">
        <f aca="false">IF('ADJ-GIVEN'!G83="","",'ADJ-GIVEN'!G83/2)</f>
        <v/>
      </c>
      <c r="K83" s="88" t="str">
        <f aca="false">IF('ADJ-GIVEN'!H83="","",'ADJ-GIVEN'!H83/2)</f>
        <v/>
      </c>
      <c r="L83" s="88" t="str">
        <f aca="false">IF('ADJ-GIVEN'!I83="","",'ADJ-GIVEN'!I83/2)</f>
        <v/>
      </c>
      <c r="M83" s="88" t="str">
        <f aca="false">IF('ADJ-GIVEN'!J83="","",'ADJ-GIVEN'!J83/2)</f>
        <v/>
      </c>
      <c r="N83" s="89" t="str">
        <f aca="false">IF(J83="","",SUM(J83:M83))</f>
        <v/>
      </c>
      <c r="O83" s="92" t="str">
        <f aca="false">IF(D83="","",SUM(D83,I83,N83))</f>
        <v/>
      </c>
      <c r="P83" s="92" t="str">
        <f aca="false">IF('ADJ-CLICK'!C83="","",'ADJ-CLICK'!C83*-1)</f>
        <v/>
      </c>
      <c r="Q83" s="92" t="str">
        <f aca="false">IF('ADJ-CLICK'!D83="","",'ADJ-CLICK'!D83*-1)</f>
        <v/>
      </c>
      <c r="R83" s="92" t="str">
        <f aca="false">IF('ADJ-CLICK'!E83="","",'ADJ-CLICK'!E83*-1)</f>
        <v/>
      </c>
      <c r="S83" s="92" t="str">
        <f aca="false">IF(O83="","",SUM(O83:R83))</f>
        <v/>
      </c>
      <c r="T83" s="92" t="str">
        <f aca="false">IF(S83="","",RANK(S83,S$4:S$203,0))</f>
        <v/>
      </c>
      <c r="U83" s="92" t="str">
        <f aca="false">IF(B83="","",B83)</f>
        <v/>
      </c>
      <c r="V83" s="65"/>
      <c r="W83" s="0" t="str">
        <f aca="false">IF(A83&lt;=COUNT(C$4:C$203),A83,"")</f>
        <v/>
      </c>
      <c r="X83" s="0" t="str">
        <f aca="false">IF(W83="","",VLOOKUP($W83,$C$4:$U$203,19,FALSE()))</f>
        <v/>
      </c>
      <c r="Y83" s="88" t="str">
        <f aca="false">IF(X83="","",VLOOKUP($W83,$C$4:$U$203,2,FALSE()))</f>
        <v/>
      </c>
      <c r="Z83" s="88" t="str">
        <f aca="false">IF(Y83="","",VLOOKUP($W83,$C$4:$U$203,3,FALSE()))</f>
        <v/>
      </c>
      <c r="AA83" s="88" t="str">
        <f aca="false">IF(Z83="","",VLOOKUP($W83,$C$4:$U$203,4,FALSE()))</f>
        <v/>
      </c>
      <c r="AB83" s="88" t="str">
        <f aca="false">IF(AA83="","",VLOOKUP($W83,$C$4:$U$203,5,FALSE()))</f>
        <v/>
      </c>
      <c r="AC83" s="88" t="str">
        <f aca="false">IF(AB83="","",VLOOKUP($W83,$C$4:$U$203,6,FALSE()))</f>
        <v/>
      </c>
      <c r="AD83" s="89" t="str">
        <f aca="false">IF(AC83="","",VLOOKUP($W83,$C$4:$U$203,7,FALSE()))</f>
        <v/>
      </c>
      <c r="AE83" s="88" t="str">
        <f aca="false">IF(AD83="","",VLOOKUP($W83,$C$4:$U$203,8,FALSE()))</f>
        <v/>
      </c>
      <c r="AF83" s="88" t="str">
        <f aca="false">IF(AE83="","",VLOOKUP($W83,$C$4:$U$203,9,FALSE()))</f>
        <v/>
      </c>
      <c r="AG83" s="88" t="str">
        <f aca="false">IF(AF83="","",VLOOKUP($W83,$C$4:$U$203,10,FALSE()))</f>
        <v/>
      </c>
      <c r="AH83" s="88" t="str">
        <f aca="false">IF(AG83="","",VLOOKUP($W83,$C$4:$U$203,11,FALSE()))</f>
        <v/>
      </c>
      <c r="AI83" s="89" t="str">
        <f aca="false">IF(AH83="","",VLOOKUP($W83,$C$4:$U$203,12,FALSE()))</f>
        <v/>
      </c>
      <c r="AJ83" s="89" t="str">
        <f aca="false">IF(AI83="","",VLOOKUP($W83,$C$4:$U$203,13,FALSE()))</f>
        <v/>
      </c>
      <c r="AK83" s="90" t="str">
        <f aca="false">IF(AJ83="","",VLOOKUP($W83,$C$4:$U$203,14,FALSE()))</f>
        <v/>
      </c>
      <c r="AL83" s="90" t="str">
        <f aca="false">IF(AK83="","",VLOOKUP($W83,$C$4:$U$203,15,FALSE()))</f>
        <v/>
      </c>
      <c r="AM83" s="90" t="str">
        <f aca="false">IF(AL83="","",VLOOKUP($W83,$C$4:$U$203,16,FALSE()))</f>
        <v/>
      </c>
      <c r="AN83" s="91" t="str">
        <f aca="false">IF(AM83="","",VLOOKUP($W83,$C$4:$U$203,17,FALSE()))</f>
        <v/>
      </c>
      <c r="AO83" s="0" t="str">
        <f aca="false">IF(AN83="","",VLOOKUP($W83,$C$4:$U$203,18,FALSE()))</f>
        <v/>
      </c>
      <c r="AP83" s="92" t="str">
        <f aca="false">IF(X83="","",X83)</f>
        <v/>
      </c>
      <c r="AQ83" s="65"/>
    </row>
    <row r="84" customFormat="false" ht="15" hidden="false" customHeight="false" outlineLevel="0" collapsed="false">
      <c r="A84" s="0" t="n">
        <v>81</v>
      </c>
      <c r="B84" s="0" t="str">
        <f aca="false">IF(PLAYER!B84="","",PLAYER!B84)</f>
        <v/>
      </c>
      <c r="C84" s="0" t="str">
        <f aca="false">IF(T84="","",T84)</f>
        <v/>
      </c>
      <c r="D84" s="88" t="str">
        <f aca="false">IF('ADJ-CLICK'!H84="","",AVERAGE('ADJ-CLICK'!H84,'ADJ-CLICK'!J84,'ADJ-CLICK'!L84,'ADJ-CLICK'!N84,'ADJ-CLICK'!P84,'ADJ-CLICK'!R84))</f>
        <v/>
      </c>
      <c r="E84" s="88" t="str">
        <f aca="false">IF('ADJ-GIVEN'!C84="","",'ADJ-GIVEN'!C84/2)</f>
        <v/>
      </c>
      <c r="F84" s="88" t="str">
        <f aca="false">IF('ADJ-GIVEN'!D84="","",'ADJ-GIVEN'!D84/2)</f>
        <v/>
      </c>
      <c r="G84" s="88" t="str">
        <f aca="false">IF('ADJ-GIVEN'!E84="","",'ADJ-GIVEN'!E84/2)</f>
        <v/>
      </c>
      <c r="H84" s="88" t="str">
        <f aca="false">IF('ADJ-GIVEN'!F84="","",'ADJ-GIVEN'!F84/2)</f>
        <v/>
      </c>
      <c r="I84" s="0" t="str">
        <f aca="false">IF(E84="","",SUM(E84:H84))</f>
        <v/>
      </c>
      <c r="J84" s="88" t="str">
        <f aca="false">IF('ADJ-GIVEN'!G84="","",'ADJ-GIVEN'!G84/2)</f>
        <v/>
      </c>
      <c r="K84" s="88" t="str">
        <f aca="false">IF('ADJ-GIVEN'!H84="","",'ADJ-GIVEN'!H84/2)</f>
        <v/>
      </c>
      <c r="L84" s="88" t="str">
        <f aca="false">IF('ADJ-GIVEN'!I84="","",'ADJ-GIVEN'!I84/2)</f>
        <v/>
      </c>
      <c r="M84" s="88" t="str">
        <f aca="false">IF('ADJ-GIVEN'!J84="","",'ADJ-GIVEN'!J84/2)</f>
        <v/>
      </c>
      <c r="N84" s="89" t="str">
        <f aca="false">IF(J84="","",SUM(J84:M84))</f>
        <v/>
      </c>
      <c r="O84" s="92" t="str">
        <f aca="false">IF(D84="","",SUM(D84,I84,N84))</f>
        <v/>
      </c>
      <c r="P84" s="92" t="str">
        <f aca="false">IF('ADJ-CLICK'!C84="","",'ADJ-CLICK'!C84*-1)</f>
        <v/>
      </c>
      <c r="Q84" s="92" t="str">
        <f aca="false">IF('ADJ-CLICK'!D84="","",'ADJ-CLICK'!D84*-1)</f>
        <v/>
      </c>
      <c r="R84" s="92" t="str">
        <f aca="false">IF('ADJ-CLICK'!E84="","",'ADJ-CLICK'!E84*-1)</f>
        <v/>
      </c>
      <c r="S84" s="92" t="str">
        <f aca="false">IF(O84="","",SUM(O84:R84))</f>
        <v/>
      </c>
      <c r="T84" s="92" t="str">
        <f aca="false">IF(S84="","",RANK(S84,S$4:S$203,0))</f>
        <v/>
      </c>
      <c r="U84" s="92" t="str">
        <f aca="false">IF(B84="","",B84)</f>
        <v/>
      </c>
      <c r="V84" s="65"/>
      <c r="W84" s="0" t="str">
        <f aca="false">IF(A84&lt;=COUNT(C$4:C$203),A84,"")</f>
        <v/>
      </c>
      <c r="X84" s="0" t="str">
        <f aca="false">IF(W84="","",VLOOKUP($W84,$C$4:$U$203,19,FALSE()))</f>
        <v/>
      </c>
      <c r="Y84" s="88" t="str">
        <f aca="false">IF(X84="","",VLOOKUP($W84,$C$4:$U$203,2,FALSE()))</f>
        <v/>
      </c>
      <c r="Z84" s="88" t="str">
        <f aca="false">IF(Y84="","",VLOOKUP($W84,$C$4:$U$203,3,FALSE()))</f>
        <v/>
      </c>
      <c r="AA84" s="88" t="str">
        <f aca="false">IF(Z84="","",VLOOKUP($W84,$C$4:$U$203,4,FALSE()))</f>
        <v/>
      </c>
      <c r="AB84" s="88" t="str">
        <f aca="false">IF(AA84="","",VLOOKUP($W84,$C$4:$U$203,5,FALSE()))</f>
        <v/>
      </c>
      <c r="AC84" s="88" t="str">
        <f aca="false">IF(AB84="","",VLOOKUP($W84,$C$4:$U$203,6,FALSE()))</f>
        <v/>
      </c>
      <c r="AD84" s="89" t="str">
        <f aca="false">IF(AC84="","",VLOOKUP($W84,$C$4:$U$203,7,FALSE()))</f>
        <v/>
      </c>
      <c r="AE84" s="88" t="str">
        <f aca="false">IF(AD84="","",VLOOKUP($W84,$C$4:$U$203,8,FALSE()))</f>
        <v/>
      </c>
      <c r="AF84" s="88" t="str">
        <f aca="false">IF(AE84="","",VLOOKUP($W84,$C$4:$U$203,9,FALSE()))</f>
        <v/>
      </c>
      <c r="AG84" s="88" t="str">
        <f aca="false">IF(AF84="","",VLOOKUP($W84,$C$4:$U$203,10,FALSE()))</f>
        <v/>
      </c>
      <c r="AH84" s="88" t="str">
        <f aca="false">IF(AG84="","",VLOOKUP($W84,$C$4:$U$203,11,FALSE()))</f>
        <v/>
      </c>
      <c r="AI84" s="89" t="str">
        <f aca="false">IF(AH84="","",VLOOKUP($W84,$C$4:$U$203,12,FALSE()))</f>
        <v/>
      </c>
      <c r="AJ84" s="89" t="str">
        <f aca="false">IF(AI84="","",VLOOKUP($W84,$C$4:$U$203,13,FALSE()))</f>
        <v/>
      </c>
      <c r="AK84" s="90" t="str">
        <f aca="false">IF(AJ84="","",VLOOKUP($W84,$C$4:$U$203,14,FALSE()))</f>
        <v/>
      </c>
      <c r="AL84" s="90" t="str">
        <f aca="false">IF(AK84="","",VLOOKUP($W84,$C$4:$U$203,15,FALSE()))</f>
        <v/>
      </c>
      <c r="AM84" s="90" t="str">
        <f aca="false">IF(AL84="","",VLOOKUP($W84,$C$4:$U$203,16,FALSE()))</f>
        <v/>
      </c>
      <c r="AN84" s="91" t="str">
        <f aca="false">IF(AM84="","",VLOOKUP($W84,$C$4:$U$203,17,FALSE()))</f>
        <v/>
      </c>
      <c r="AO84" s="0" t="str">
        <f aca="false">IF(AN84="","",VLOOKUP($W84,$C$4:$U$203,18,FALSE()))</f>
        <v/>
      </c>
      <c r="AP84" s="92" t="str">
        <f aca="false">IF(X84="","",X84)</f>
        <v/>
      </c>
      <c r="AQ84" s="65"/>
    </row>
    <row r="85" customFormat="false" ht="15" hidden="false" customHeight="false" outlineLevel="0" collapsed="false">
      <c r="A85" s="0" t="n">
        <v>82</v>
      </c>
      <c r="B85" s="0" t="str">
        <f aca="false">IF(PLAYER!B85="","",PLAYER!B85)</f>
        <v/>
      </c>
      <c r="C85" s="0" t="str">
        <f aca="false">IF(T85="","",T85)</f>
        <v/>
      </c>
      <c r="D85" s="88" t="str">
        <f aca="false">IF('ADJ-CLICK'!H85="","",AVERAGE('ADJ-CLICK'!H85,'ADJ-CLICK'!J85,'ADJ-CLICK'!L85,'ADJ-CLICK'!N85,'ADJ-CLICK'!P85,'ADJ-CLICK'!R85))</f>
        <v/>
      </c>
      <c r="E85" s="88" t="str">
        <f aca="false">IF('ADJ-GIVEN'!C85="","",'ADJ-GIVEN'!C85/2)</f>
        <v/>
      </c>
      <c r="F85" s="88" t="str">
        <f aca="false">IF('ADJ-GIVEN'!D85="","",'ADJ-GIVEN'!D85/2)</f>
        <v/>
      </c>
      <c r="G85" s="88" t="str">
        <f aca="false">IF('ADJ-GIVEN'!E85="","",'ADJ-GIVEN'!E85/2)</f>
        <v/>
      </c>
      <c r="H85" s="88" t="str">
        <f aca="false">IF('ADJ-GIVEN'!F85="","",'ADJ-GIVEN'!F85/2)</f>
        <v/>
      </c>
      <c r="I85" s="0" t="str">
        <f aca="false">IF(E85="","",SUM(E85:H85))</f>
        <v/>
      </c>
      <c r="J85" s="88" t="str">
        <f aca="false">IF('ADJ-GIVEN'!G85="","",'ADJ-GIVEN'!G85/2)</f>
        <v/>
      </c>
      <c r="K85" s="88" t="str">
        <f aca="false">IF('ADJ-GIVEN'!H85="","",'ADJ-GIVEN'!H85/2)</f>
        <v/>
      </c>
      <c r="L85" s="88" t="str">
        <f aca="false">IF('ADJ-GIVEN'!I85="","",'ADJ-GIVEN'!I85/2)</f>
        <v/>
      </c>
      <c r="M85" s="88" t="str">
        <f aca="false">IF('ADJ-GIVEN'!J85="","",'ADJ-GIVEN'!J85/2)</f>
        <v/>
      </c>
      <c r="N85" s="89" t="str">
        <f aca="false">IF(J85="","",SUM(J85:M85))</f>
        <v/>
      </c>
      <c r="O85" s="92" t="str">
        <f aca="false">IF(D85="","",SUM(D85,I85,N85))</f>
        <v/>
      </c>
      <c r="P85" s="92" t="str">
        <f aca="false">IF('ADJ-CLICK'!C85="","",'ADJ-CLICK'!C85*-1)</f>
        <v/>
      </c>
      <c r="Q85" s="92" t="str">
        <f aca="false">IF('ADJ-CLICK'!D85="","",'ADJ-CLICK'!D85*-1)</f>
        <v/>
      </c>
      <c r="R85" s="92" t="str">
        <f aca="false">IF('ADJ-CLICK'!E85="","",'ADJ-CLICK'!E85*-1)</f>
        <v/>
      </c>
      <c r="S85" s="92" t="str">
        <f aca="false">IF(O85="","",SUM(O85:R85))</f>
        <v/>
      </c>
      <c r="T85" s="92" t="str">
        <f aca="false">IF(S85="","",RANK(S85,S$4:S$203,0))</f>
        <v/>
      </c>
      <c r="U85" s="92" t="str">
        <f aca="false">IF(B85="","",B85)</f>
        <v/>
      </c>
      <c r="V85" s="65"/>
      <c r="W85" s="0" t="str">
        <f aca="false">IF(A85&lt;=COUNT(C$4:C$203),A85,"")</f>
        <v/>
      </c>
      <c r="X85" s="0" t="str">
        <f aca="false">IF(W85="","",VLOOKUP($W85,$C$4:$U$203,19,FALSE()))</f>
        <v/>
      </c>
      <c r="Y85" s="88" t="str">
        <f aca="false">IF(X85="","",VLOOKUP($W85,$C$4:$U$203,2,FALSE()))</f>
        <v/>
      </c>
      <c r="Z85" s="88" t="str">
        <f aca="false">IF(Y85="","",VLOOKUP($W85,$C$4:$U$203,3,FALSE()))</f>
        <v/>
      </c>
      <c r="AA85" s="88" t="str">
        <f aca="false">IF(Z85="","",VLOOKUP($W85,$C$4:$U$203,4,FALSE()))</f>
        <v/>
      </c>
      <c r="AB85" s="88" t="str">
        <f aca="false">IF(AA85="","",VLOOKUP($W85,$C$4:$U$203,5,FALSE()))</f>
        <v/>
      </c>
      <c r="AC85" s="88" t="str">
        <f aca="false">IF(AB85="","",VLOOKUP($W85,$C$4:$U$203,6,FALSE()))</f>
        <v/>
      </c>
      <c r="AD85" s="89" t="str">
        <f aca="false">IF(AC85="","",VLOOKUP($W85,$C$4:$U$203,7,FALSE()))</f>
        <v/>
      </c>
      <c r="AE85" s="88" t="str">
        <f aca="false">IF(AD85="","",VLOOKUP($W85,$C$4:$U$203,8,FALSE()))</f>
        <v/>
      </c>
      <c r="AF85" s="88" t="str">
        <f aca="false">IF(AE85="","",VLOOKUP($W85,$C$4:$U$203,9,FALSE()))</f>
        <v/>
      </c>
      <c r="AG85" s="88" t="str">
        <f aca="false">IF(AF85="","",VLOOKUP($W85,$C$4:$U$203,10,FALSE()))</f>
        <v/>
      </c>
      <c r="AH85" s="88" t="str">
        <f aca="false">IF(AG85="","",VLOOKUP($W85,$C$4:$U$203,11,FALSE()))</f>
        <v/>
      </c>
      <c r="AI85" s="89" t="str">
        <f aca="false">IF(AH85="","",VLOOKUP($W85,$C$4:$U$203,12,FALSE()))</f>
        <v/>
      </c>
      <c r="AJ85" s="89" t="str">
        <f aca="false">IF(AI85="","",VLOOKUP($W85,$C$4:$U$203,13,FALSE()))</f>
        <v/>
      </c>
      <c r="AK85" s="90" t="str">
        <f aca="false">IF(AJ85="","",VLOOKUP($W85,$C$4:$U$203,14,FALSE()))</f>
        <v/>
      </c>
      <c r="AL85" s="90" t="str">
        <f aca="false">IF(AK85="","",VLOOKUP($W85,$C$4:$U$203,15,FALSE()))</f>
        <v/>
      </c>
      <c r="AM85" s="90" t="str">
        <f aca="false">IF(AL85="","",VLOOKUP($W85,$C$4:$U$203,16,FALSE()))</f>
        <v/>
      </c>
      <c r="AN85" s="91" t="str">
        <f aca="false">IF(AM85="","",VLOOKUP($W85,$C$4:$U$203,17,FALSE()))</f>
        <v/>
      </c>
      <c r="AO85" s="0" t="str">
        <f aca="false">IF(AN85="","",VLOOKUP($W85,$C$4:$U$203,18,FALSE()))</f>
        <v/>
      </c>
      <c r="AP85" s="92" t="str">
        <f aca="false">IF(X85="","",X85)</f>
        <v/>
      </c>
      <c r="AQ85" s="65"/>
    </row>
    <row r="86" customFormat="false" ht="15" hidden="false" customHeight="false" outlineLevel="0" collapsed="false">
      <c r="A86" s="0" t="n">
        <v>83</v>
      </c>
      <c r="B86" s="0" t="str">
        <f aca="false">IF(PLAYER!B86="","",PLAYER!B86)</f>
        <v/>
      </c>
      <c r="C86" s="0" t="str">
        <f aca="false">IF(T86="","",T86)</f>
        <v/>
      </c>
      <c r="D86" s="88" t="str">
        <f aca="false">IF('ADJ-CLICK'!H86="","",AVERAGE('ADJ-CLICK'!H86,'ADJ-CLICK'!J86,'ADJ-CLICK'!L86,'ADJ-CLICK'!N86,'ADJ-CLICK'!P86,'ADJ-CLICK'!R86))</f>
        <v/>
      </c>
      <c r="E86" s="88" t="str">
        <f aca="false">IF('ADJ-GIVEN'!C86="","",'ADJ-GIVEN'!C86/2)</f>
        <v/>
      </c>
      <c r="F86" s="88" t="str">
        <f aca="false">IF('ADJ-GIVEN'!D86="","",'ADJ-GIVEN'!D86/2)</f>
        <v/>
      </c>
      <c r="G86" s="88" t="str">
        <f aca="false">IF('ADJ-GIVEN'!E86="","",'ADJ-GIVEN'!E86/2)</f>
        <v/>
      </c>
      <c r="H86" s="88" t="str">
        <f aca="false">IF('ADJ-GIVEN'!F86="","",'ADJ-GIVEN'!F86/2)</f>
        <v/>
      </c>
      <c r="I86" s="0" t="str">
        <f aca="false">IF(E86="","",SUM(E86:H86))</f>
        <v/>
      </c>
      <c r="J86" s="88" t="str">
        <f aca="false">IF('ADJ-GIVEN'!G86="","",'ADJ-GIVEN'!G86/2)</f>
        <v/>
      </c>
      <c r="K86" s="88" t="str">
        <f aca="false">IF('ADJ-GIVEN'!H86="","",'ADJ-GIVEN'!H86/2)</f>
        <v/>
      </c>
      <c r="L86" s="88" t="str">
        <f aca="false">IF('ADJ-GIVEN'!I86="","",'ADJ-GIVEN'!I86/2)</f>
        <v/>
      </c>
      <c r="M86" s="88" t="str">
        <f aca="false">IF('ADJ-GIVEN'!J86="","",'ADJ-GIVEN'!J86/2)</f>
        <v/>
      </c>
      <c r="N86" s="89" t="str">
        <f aca="false">IF(J86="","",SUM(J86:M86))</f>
        <v/>
      </c>
      <c r="O86" s="92" t="str">
        <f aca="false">IF(D86="","",SUM(D86,I86,N86))</f>
        <v/>
      </c>
      <c r="P86" s="92" t="str">
        <f aca="false">IF('ADJ-CLICK'!C86="","",'ADJ-CLICK'!C86*-1)</f>
        <v/>
      </c>
      <c r="Q86" s="92" t="str">
        <f aca="false">IF('ADJ-CLICK'!D86="","",'ADJ-CLICK'!D86*-1)</f>
        <v/>
      </c>
      <c r="R86" s="92" t="str">
        <f aca="false">IF('ADJ-CLICK'!E86="","",'ADJ-CLICK'!E86*-1)</f>
        <v/>
      </c>
      <c r="S86" s="92" t="str">
        <f aca="false">IF(O86="","",SUM(O86:R86))</f>
        <v/>
      </c>
      <c r="T86" s="92" t="str">
        <f aca="false">IF(S86="","",RANK(S86,S$4:S$203,0))</f>
        <v/>
      </c>
      <c r="U86" s="92" t="str">
        <f aca="false">IF(B86="","",B86)</f>
        <v/>
      </c>
      <c r="V86" s="65"/>
      <c r="W86" s="0" t="str">
        <f aca="false">IF(A86&lt;=COUNT(C$4:C$203),A86,"")</f>
        <v/>
      </c>
      <c r="X86" s="0" t="str">
        <f aca="false">IF(W86="","",VLOOKUP($W86,$C$4:$U$203,19,FALSE()))</f>
        <v/>
      </c>
      <c r="Y86" s="88" t="str">
        <f aca="false">IF(X86="","",VLOOKUP($W86,$C$4:$U$203,2,FALSE()))</f>
        <v/>
      </c>
      <c r="Z86" s="88" t="str">
        <f aca="false">IF(Y86="","",VLOOKUP($W86,$C$4:$U$203,3,FALSE()))</f>
        <v/>
      </c>
      <c r="AA86" s="88" t="str">
        <f aca="false">IF(Z86="","",VLOOKUP($W86,$C$4:$U$203,4,FALSE()))</f>
        <v/>
      </c>
      <c r="AB86" s="88" t="str">
        <f aca="false">IF(AA86="","",VLOOKUP($W86,$C$4:$U$203,5,FALSE()))</f>
        <v/>
      </c>
      <c r="AC86" s="88" t="str">
        <f aca="false">IF(AB86="","",VLOOKUP($W86,$C$4:$U$203,6,FALSE()))</f>
        <v/>
      </c>
      <c r="AD86" s="89" t="str">
        <f aca="false">IF(AC86="","",VLOOKUP($W86,$C$4:$U$203,7,FALSE()))</f>
        <v/>
      </c>
      <c r="AE86" s="88" t="str">
        <f aca="false">IF(AD86="","",VLOOKUP($W86,$C$4:$U$203,8,FALSE()))</f>
        <v/>
      </c>
      <c r="AF86" s="88" t="str">
        <f aca="false">IF(AE86="","",VLOOKUP($W86,$C$4:$U$203,9,FALSE()))</f>
        <v/>
      </c>
      <c r="AG86" s="88" t="str">
        <f aca="false">IF(AF86="","",VLOOKUP($W86,$C$4:$U$203,10,FALSE()))</f>
        <v/>
      </c>
      <c r="AH86" s="88" t="str">
        <f aca="false">IF(AG86="","",VLOOKUP($W86,$C$4:$U$203,11,FALSE()))</f>
        <v/>
      </c>
      <c r="AI86" s="89" t="str">
        <f aca="false">IF(AH86="","",VLOOKUP($W86,$C$4:$U$203,12,FALSE()))</f>
        <v/>
      </c>
      <c r="AJ86" s="89" t="str">
        <f aca="false">IF(AI86="","",VLOOKUP($W86,$C$4:$U$203,13,FALSE()))</f>
        <v/>
      </c>
      <c r="AK86" s="90" t="str">
        <f aca="false">IF(AJ86="","",VLOOKUP($W86,$C$4:$U$203,14,FALSE()))</f>
        <v/>
      </c>
      <c r="AL86" s="90" t="str">
        <f aca="false">IF(AK86="","",VLOOKUP($W86,$C$4:$U$203,15,FALSE()))</f>
        <v/>
      </c>
      <c r="AM86" s="90" t="str">
        <f aca="false">IF(AL86="","",VLOOKUP($W86,$C$4:$U$203,16,FALSE()))</f>
        <v/>
      </c>
      <c r="AN86" s="91" t="str">
        <f aca="false">IF(AM86="","",VLOOKUP($W86,$C$4:$U$203,17,FALSE()))</f>
        <v/>
      </c>
      <c r="AO86" s="0" t="str">
        <f aca="false">IF(AN86="","",VLOOKUP($W86,$C$4:$U$203,18,FALSE()))</f>
        <v/>
      </c>
      <c r="AP86" s="92" t="str">
        <f aca="false">IF(X86="","",X86)</f>
        <v/>
      </c>
      <c r="AQ86" s="65"/>
    </row>
    <row r="87" customFormat="false" ht="15" hidden="false" customHeight="false" outlineLevel="0" collapsed="false">
      <c r="A87" s="0" t="n">
        <v>84</v>
      </c>
      <c r="B87" s="0" t="str">
        <f aca="false">IF(PLAYER!B87="","",PLAYER!B87)</f>
        <v/>
      </c>
      <c r="C87" s="0" t="str">
        <f aca="false">IF(T87="","",T87)</f>
        <v/>
      </c>
      <c r="D87" s="88" t="str">
        <f aca="false">IF('ADJ-CLICK'!H87="","",AVERAGE('ADJ-CLICK'!H87,'ADJ-CLICK'!J87,'ADJ-CLICK'!L87,'ADJ-CLICK'!N87,'ADJ-CLICK'!P87,'ADJ-CLICK'!R87))</f>
        <v/>
      </c>
      <c r="E87" s="88" t="str">
        <f aca="false">IF('ADJ-GIVEN'!C87="","",'ADJ-GIVEN'!C87/2)</f>
        <v/>
      </c>
      <c r="F87" s="88" t="str">
        <f aca="false">IF('ADJ-GIVEN'!D87="","",'ADJ-GIVEN'!D87/2)</f>
        <v/>
      </c>
      <c r="G87" s="88" t="str">
        <f aca="false">IF('ADJ-GIVEN'!E87="","",'ADJ-GIVEN'!E87/2)</f>
        <v/>
      </c>
      <c r="H87" s="88" t="str">
        <f aca="false">IF('ADJ-GIVEN'!F87="","",'ADJ-GIVEN'!F87/2)</f>
        <v/>
      </c>
      <c r="I87" s="0" t="str">
        <f aca="false">IF(E87="","",SUM(E87:H87))</f>
        <v/>
      </c>
      <c r="J87" s="88" t="str">
        <f aca="false">IF('ADJ-GIVEN'!G87="","",'ADJ-GIVEN'!G87/2)</f>
        <v/>
      </c>
      <c r="K87" s="88" t="str">
        <f aca="false">IF('ADJ-GIVEN'!H87="","",'ADJ-GIVEN'!H87/2)</f>
        <v/>
      </c>
      <c r="L87" s="88" t="str">
        <f aca="false">IF('ADJ-GIVEN'!I87="","",'ADJ-GIVEN'!I87/2)</f>
        <v/>
      </c>
      <c r="M87" s="88" t="str">
        <f aca="false">IF('ADJ-GIVEN'!J87="","",'ADJ-GIVEN'!J87/2)</f>
        <v/>
      </c>
      <c r="N87" s="89" t="str">
        <f aca="false">IF(J87="","",SUM(J87:M87))</f>
        <v/>
      </c>
      <c r="O87" s="92" t="str">
        <f aca="false">IF(D87="","",SUM(D87,I87,N87))</f>
        <v/>
      </c>
      <c r="P87" s="92" t="str">
        <f aca="false">IF('ADJ-CLICK'!C87="","",'ADJ-CLICK'!C87*-1)</f>
        <v/>
      </c>
      <c r="Q87" s="92" t="str">
        <f aca="false">IF('ADJ-CLICK'!D87="","",'ADJ-CLICK'!D87*-1)</f>
        <v/>
      </c>
      <c r="R87" s="92" t="str">
        <f aca="false">IF('ADJ-CLICK'!E87="","",'ADJ-CLICK'!E87*-1)</f>
        <v/>
      </c>
      <c r="S87" s="92" t="str">
        <f aca="false">IF(O87="","",SUM(O87:R87))</f>
        <v/>
      </c>
      <c r="T87" s="92" t="str">
        <f aca="false">IF(S87="","",RANK(S87,S$4:S$203,0))</f>
        <v/>
      </c>
      <c r="U87" s="92" t="str">
        <f aca="false">IF(B87="","",B87)</f>
        <v/>
      </c>
      <c r="V87" s="65"/>
      <c r="W87" s="0" t="str">
        <f aca="false">IF(A87&lt;=COUNT(C$4:C$203),A87,"")</f>
        <v/>
      </c>
      <c r="X87" s="0" t="str">
        <f aca="false">IF(W87="","",VLOOKUP($W87,$C$4:$U$203,19,FALSE()))</f>
        <v/>
      </c>
      <c r="Y87" s="88" t="str">
        <f aca="false">IF(X87="","",VLOOKUP($W87,$C$4:$U$203,2,FALSE()))</f>
        <v/>
      </c>
      <c r="Z87" s="88" t="str">
        <f aca="false">IF(Y87="","",VLOOKUP($W87,$C$4:$U$203,3,FALSE()))</f>
        <v/>
      </c>
      <c r="AA87" s="88" t="str">
        <f aca="false">IF(Z87="","",VLOOKUP($W87,$C$4:$U$203,4,FALSE()))</f>
        <v/>
      </c>
      <c r="AB87" s="88" t="str">
        <f aca="false">IF(AA87="","",VLOOKUP($W87,$C$4:$U$203,5,FALSE()))</f>
        <v/>
      </c>
      <c r="AC87" s="88" t="str">
        <f aca="false">IF(AB87="","",VLOOKUP($W87,$C$4:$U$203,6,FALSE()))</f>
        <v/>
      </c>
      <c r="AD87" s="89" t="str">
        <f aca="false">IF(AC87="","",VLOOKUP($W87,$C$4:$U$203,7,FALSE()))</f>
        <v/>
      </c>
      <c r="AE87" s="88" t="str">
        <f aca="false">IF(AD87="","",VLOOKUP($W87,$C$4:$U$203,8,FALSE()))</f>
        <v/>
      </c>
      <c r="AF87" s="88" t="str">
        <f aca="false">IF(AE87="","",VLOOKUP($W87,$C$4:$U$203,9,FALSE()))</f>
        <v/>
      </c>
      <c r="AG87" s="88" t="str">
        <f aca="false">IF(AF87="","",VLOOKUP($W87,$C$4:$U$203,10,FALSE()))</f>
        <v/>
      </c>
      <c r="AH87" s="88" t="str">
        <f aca="false">IF(AG87="","",VLOOKUP($W87,$C$4:$U$203,11,FALSE()))</f>
        <v/>
      </c>
      <c r="AI87" s="89" t="str">
        <f aca="false">IF(AH87="","",VLOOKUP($W87,$C$4:$U$203,12,FALSE()))</f>
        <v/>
      </c>
      <c r="AJ87" s="89" t="str">
        <f aca="false">IF(AI87="","",VLOOKUP($W87,$C$4:$U$203,13,FALSE()))</f>
        <v/>
      </c>
      <c r="AK87" s="90" t="str">
        <f aca="false">IF(AJ87="","",VLOOKUP($W87,$C$4:$U$203,14,FALSE()))</f>
        <v/>
      </c>
      <c r="AL87" s="90" t="str">
        <f aca="false">IF(AK87="","",VLOOKUP($W87,$C$4:$U$203,15,FALSE()))</f>
        <v/>
      </c>
      <c r="AM87" s="90" t="str">
        <f aca="false">IF(AL87="","",VLOOKUP($W87,$C$4:$U$203,16,FALSE()))</f>
        <v/>
      </c>
      <c r="AN87" s="91" t="str">
        <f aca="false">IF(AM87="","",VLOOKUP($W87,$C$4:$U$203,17,FALSE()))</f>
        <v/>
      </c>
      <c r="AO87" s="0" t="str">
        <f aca="false">IF(AN87="","",VLOOKUP($W87,$C$4:$U$203,18,FALSE()))</f>
        <v/>
      </c>
      <c r="AP87" s="92" t="str">
        <f aca="false">IF(X87="","",X87)</f>
        <v/>
      </c>
      <c r="AQ87" s="65"/>
    </row>
    <row r="88" customFormat="false" ht="15" hidden="false" customHeight="false" outlineLevel="0" collapsed="false">
      <c r="A88" s="0" t="n">
        <v>85</v>
      </c>
      <c r="B88" s="0" t="str">
        <f aca="false">IF(PLAYER!B88="","",PLAYER!B88)</f>
        <v/>
      </c>
      <c r="C88" s="0" t="str">
        <f aca="false">IF(T88="","",T88)</f>
        <v/>
      </c>
      <c r="D88" s="88" t="str">
        <f aca="false">IF('ADJ-CLICK'!H88="","",AVERAGE('ADJ-CLICK'!H88,'ADJ-CLICK'!J88,'ADJ-CLICK'!L88,'ADJ-CLICK'!N88,'ADJ-CLICK'!P88,'ADJ-CLICK'!R88))</f>
        <v/>
      </c>
      <c r="E88" s="88" t="str">
        <f aca="false">IF('ADJ-GIVEN'!C88="","",'ADJ-GIVEN'!C88/2)</f>
        <v/>
      </c>
      <c r="F88" s="88" t="str">
        <f aca="false">IF('ADJ-GIVEN'!D88="","",'ADJ-GIVEN'!D88/2)</f>
        <v/>
      </c>
      <c r="G88" s="88" t="str">
        <f aca="false">IF('ADJ-GIVEN'!E88="","",'ADJ-GIVEN'!E88/2)</f>
        <v/>
      </c>
      <c r="H88" s="88" t="str">
        <f aca="false">IF('ADJ-GIVEN'!F88="","",'ADJ-GIVEN'!F88/2)</f>
        <v/>
      </c>
      <c r="I88" s="0" t="str">
        <f aca="false">IF(E88="","",SUM(E88:H88))</f>
        <v/>
      </c>
      <c r="J88" s="88" t="str">
        <f aca="false">IF('ADJ-GIVEN'!G88="","",'ADJ-GIVEN'!G88/2)</f>
        <v/>
      </c>
      <c r="K88" s="88" t="str">
        <f aca="false">IF('ADJ-GIVEN'!H88="","",'ADJ-GIVEN'!H88/2)</f>
        <v/>
      </c>
      <c r="L88" s="88" t="str">
        <f aca="false">IF('ADJ-GIVEN'!I88="","",'ADJ-GIVEN'!I88/2)</f>
        <v/>
      </c>
      <c r="M88" s="88" t="str">
        <f aca="false">IF('ADJ-GIVEN'!J88="","",'ADJ-GIVEN'!J88/2)</f>
        <v/>
      </c>
      <c r="N88" s="89" t="str">
        <f aca="false">IF(J88="","",SUM(J88:M88))</f>
        <v/>
      </c>
      <c r="O88" s="92" t="str">
        <f aca="false">IF(D88="","",SUM(D88,I88,N88))</f>
        <v/>
      </c>
      <c r="P88" s="92" t="str">
        <f aca="false">IF('ADJ-CLICK'!C88="","",'ADJ-CLICK'!C88*-1)</f>
        <v/>
      </c>
      <c r="Q88" s="92" t="str">
        <f aca="false">IF('ADJ-CLICK'!D88="","",'ADJ-CLICK'!D88*-1)</f>
        <v/>
      </c>
      <c r="R88" s="92" t="str">
        <f aca="false">IF('ADJ-CLICK'!E88="","",'ADJ-CLICK'!E88*-1)</f>
        <v/>
      </c>
      <c r="S88" s="92" t="str">
        <f aca="false">IF(O88="","",SUM(O88:R88))</f>
        <v/>
      </c>
      <c r="T88" s="92" t="str">
        <f aca="false">IF(S88="","",RANK(S88,S$4:S$203,0))</f>
        <v/>
      </c>
      <c r="U88" s="92" t="str">
        <f aca="false">IF(B88="","",B88)</f>
        <v/>
      </c>
      <c r="V88" s="65"/>
      <c r="W88" s="0" t="str">
        <f aca="false">IF(A88&lt;=COUNT(C$4:C$203),A88,"")</f>
        <v/>
      </c>
      <c r="X88" s="0" t="str">
        <f aca="false">IF(W88="","",VLOOKUP($W88,$C$4:$U$203,19,FALSE()))</f>
        <v/>
      </c>
      <c r="Y88" s="88" t="str">
        <f aca="false">IF(X88="","",VLOOKUP($W88,$C$4:$U$203,2,FALSE()))</f>
        <v/>
      </c>
      <c r="Z88" s="88" t="str">
        <f aca="false">IF(Y88="","",VLOOKUP($W88,$C$4:$U$203,3,FALSE()))</f>
        <v/>
      </c>
      <c r="AA88" s="88" t="str">
        <f aca="false">IF(Z88="","",VLOOKUP($W88,$C$4:$U$203,4,FALSE()))</f>
        <v/>
      </c>
      <c r="AB88" s="88" t="str">
        <f aca="false">IF(AA88="","",VLOOKUP($W88,$C$4:$U$203,5,FALSE()))</f>
        <v/>
      </c>
      <c r="AC88" s="88" t="str">
        <f aca="false">IF(AB88="","",VLOOKUP($W88,$C$4:$U$203,6,FALSE()))</f>
        <v/>
      </c>
      <c r="AD88" s="89" t="str">
        <f aca="false">IF(AC88="","",VLOOKUP($W88,$C$4:$U$203,7,FALSE()))</f>
        <v/>
      </c>
      <c r="AE88" s="88" t="str">
        <f aca="false">IF(AD88="","",VLOOKUP($W88,$C$4:$U$203,8,FALSE()))</f>
        <v/>
      </c>
      <c r="AF88" s="88" t="str">
        <f aca="false">IF(AE88="","",VLOOKUP($W88,$C$4:$U$203,9,FALSE()))</f>
        <v/>
      </c>
      <c r="AG88" s="88" t="str">
        <f aca="false">IF(AF88="","",VLOOKUP($W88,$C$4:$U$203,10,FALSE()))</f>
        <v/>
      </c>
      <c r="AH88" s="88" t="str">
        <f aca="false">IF(AG88="","",VLOOKUP($W88,$C$4:$U$203,11,FALSE()))</f>
        <v/>
      </c>
      <c r="AI88" s="89" t="str">
        <f aca="false">IF(AH88="","",VLOOKUP($W88,$C$4:$U$203,12,FALSE()))</f>
        <v/>
      </c>
      <c r="AJ88" s="89" t="str">
        <f aca="false">IF(AI88="","",VLOOKUP($W88,$C$4:$U$203,13,FALSE()))</f>
        <v/>
      </c>
      <c r="AK88" s="90" t="str">
        <f aca="false">IF(AJ88="","",VLOOKUP($W88,$C$4:$U$203,14,FALSE()))</f>
        <v/>
      </c>
      <c r="AL88" s="90" t="str">
        <f aca="false">IF(AK88="","",VLOOKUP($W88,$C$4:$U$203,15,FALSE()))</f>
        <v/>
      </c>
      <c r="AM88" s="90" t="str">
        <f aca="false">IF(AL88="","",VLOOKUP($W88,$C$4:$U$203,16,FALSE()))</f>
        <v/>
      </c>
      <c r="AN88" s="91" t="str">
        <f aca="false">IF(AM88="","",VLOOKUP($W88,$C$4:$U$203,17,FALSE()))</f>
        <v/>
      </c>
      <c r="AO88" s="0" t="str">
        <f aca="false">IF(AN88="","",VLOOKUP($W88,$C$4:$U$203,18,FALSE()))</f>
        <v/>
      </c>
      <c r="AP88" s="92" t="str">
        <f aca="false">IF(X88="","",X88)</f>
        <v/>
      </c>
      <c r="AQ88" s="65"/>
    </row>
    <row r="89" customFormat="false" ht="15" hidden="false" customHeight="false" outlineLevel="0" collapsed="false">
      <c r="A89" s="0" t="n">
        <v>86</v>
      </c>
      <c r="B89" s="0" t="str">
        <f aca="false">IF(PLAYER!B89="","",PLAYER!B89)</f>
        <v/>
      </c>
      <c r="C89" s="0" t="str">
        <f aca="false">IF(T89="","",T89)</f>
        <v/>
      </c>
      <c r="D89" s="88" t="str">
        <f aca="false">IF('ADJ-CLICK'!H89="","",AVERAGE('ADJ-CLICK'!H89,'ADJ-CLICK'!J89,'ADJ-CLICK'!L89,'ADJ-CLICK'!N89,'ADJ-CLICK'!P89,'ADJ-CLICK'!R89))</f>
        <v/>
      </c>
      <c r="E89" s="88" t="str">
        <f aca="false">IF('ADJ-GIVEN'!C89="","",'ADJ-GIVEN'!C89/2)</f>
        <v/>
      </c>
      <c r="F89" s="88" t="str">
        <f aca="false">IF('ADJ-GIVEN'!D89="","",'ADJ-GIVEN'!D89/2)</f>
        <v/>
      </c>
      <c r="G89" s="88" t="str">
        <f aca="false">IF('ADJ-GIVEN'!E89="","",'ADJ-GIVEN'!E89/2)</f>
        <v/>
      </c>
      <c r="H89" s="88" t="str">
        <f aca="false">IF('ADJ-GIVEN'!F89="","",'ADJ-GIVEN'!F89/2)</f>
        <v/>
      </c>
      <c r="I89" s="0" t="str">
        <f aca="false">IF(E89="","",SUM(E89:H89))</f>
        <v/>
      </c>
      <c r="J89" s="88" t="str">
        <f aca="false">IF('ADJ-GIVEN'!G89="","",'ADJ-GIVEN'!G89/2)</f>
        <v/>
      </c>
      <c r="K89" s="88" t="str">
        <f aca="false">IF('ADJ-GIVEN'!H89="","",'ADJ-GIVEN'!H89/2)</f>
        <v/>
      </c>
      <c r="L89" s="88" t="str">
        <f aca="false">IF('ADJ-GIVEN'!I89="","",'ADJ-GIVEN'!I89/2)</f>
        <v/>
      </c>
      <c r="M89" s="88" t="str">
        <f aca="false">IF('ADJ-GIVEN'!J89="","",'ADJ-GIVEN'!J89/2)</f>
        <v/>
      </c>
      <c r="N89" s="89" t="str">
        <f aca="false">IF(J89="","",SUM(J89:M89))</f>
        <v/>
      </c>
      <c r="O89" s="92" t="str">
        <f aca="false">IF(D89="","",SUM(D89,I89,N89))</f>
        <v/>
      </c>
      <c r="P89" s="92" t="str">
        <f aca="false">IF('ADJ-CLICK'!C89="","",'ADJ-CLICK'!C89*-1)</f>
        <v/>
      </c>
      <c r="Q89" s="92" t="str">
        <f aca="false">IF('ADJ-CLICK'!D89="","",'ADJ-CLICK'!D89*-1)</f>
        <v/>
      </c>
      <c r="R89" s="92" t="str">
        <f aca="false">IF('ADJ-CLICK'!E89="","",'ADJ-CLICK'!E89*-1)</f>
        <v/>
      </c>
      <c r="S89" s="92" t="str">
        <f aca="false">IF(O89="","",SUM(O89:R89))</f>
        <v/>
      </c>
      <c r="T89" s="92" t="str">
        <f aca="false">IF(S89="","",RANK(S89,S$4:S$203,0))</f>
        <v/>
      </c>
      <c r="U89" s="92" t="str">
        <f aca="false">IF(B89="","",B89)</f>
        <v/>
      </c>
      <c r="V89" s="65"/>
      <c r="W89" s="0" t="str">
        <f aca="false">IF(A89&lt;=COUNT(C$4:C$203),A89,"")</f>
        <v/>
      </c>
      <c r="X89" s="0" t="str">
        <f aca="false">IF(W89="","",VLOOKUP($W89,$C$4:$U$203,19,FALSE()))</f>
        <v/>
      </c>
      <c r="Y89" s="88" t="str">
        <f aca="false">IF(X89="","",VLOOKUP($W89,$C$4:$U$203,2,FALSE()))</f>
        <v/>
      </c>
      <c r="Z89" s="88" t="str">
        <f aca="false">IF(Y89="","",VLOOKUP($W89,$C$4:$U$203,3,FALSE()))</f>
        <v/>
      </c>
      <c r="AA89" s="88" t="str">
        <f aca="false">IF(Z89="","",VLOOKUP($W89,$C$4:$U$203,4,FALSE()))</f>
        <v/>
      </c>
      <c r="AB89" s="88" t="str">
        <f aca="false">IF(AA89="","",VLOOKUP($W89,$C$4:$U$203,5,FALSE()))</f>
        <v/>
      </c>
      <c r="AC89" s="88" t="str">
        <f aca="false">IF(AB89="","",VLOOKUP($W89,$C$4:$U$203,6,FALSE()))</f>
        <v/>
      </c>
      <c r="AD89" s="89" t="str">
        <f aca="false">IF(AC89="","",VLOOKUP($W89,$C$4:$U$203,7,FALSE()))</f>
        <v/>
      </c>
      <c r="AE89" s="88" t="str">
        <f aca="false">IF(AD89="","",VLOOKUP($W89,$C$4:$U$203,8,FALSE()))</f>
        <v/>
      </c>
      <c r="AF89" s="88" t="str">
        <f aca="false">IF(AE89="","",VLOOKUP($W89,$C$4:$U$203,9,FALSE()))</f>
        <v/>
      </c>
      <c r="AG89" s="88" t="str">
        <f aca="false">IF(AF89="","",VLOOKUP($W89,$C$4:$U$203,10,FALSE()))</f>
        <v/>
      </c>
      <c r="AH89" s="88" t="str">
        <f aca="false">IF(AG89="","",VLOOKUP($W89,$C$4:$U$203,11,FALSE()))</f>
        <v/>
      </c>
      <c r="AI89" s="89" t="str">
        <f aca="false">IF(AH89="","",VLOOKUP($W89,$C$4:$U$203,12,FALSE()))</f>
        <v/>
      </c>
      <c r="AJ89" s="89" t="str">
        <f aca="false">IF(AI89="","",VLOOKUP($W89,$C$4:$U$203,13,FALSE()))</f>
        <v/>
      </c>
      <c r="AK89" s="90" t="str">
        <f aca="false">IF(AJ89="","",VLOOKUP($W89,$C$4:$U$203,14,FALSE()))</f>
        <v/>
      </c>
      <c r="AL89" s="90" t="str">
        <f aca="false">IF(AK89="","",VLOOKUP($W89,$C$4:$U$203,15,FALSE()))</f>
        <v/>
      </c>
      <c r="AM89" s="90" t="str">
        <f aca="false">IF(AL89="","",VLOOKUP($W89,$C$4:$U$203,16,FALSE()))</f>
        <v/>
      </c>
      <c r="AN89" s="91" t="str">
        <f aca="false">IF(AM89="","",VLOOKUP($W89,$C$4:$U$203,17,FALSE()))</f>
        <v/>
      </c>
      <c r="AO89" s="0" t="str">
        <f aca="false">IF(AN89="","",VLOOKUP($W89,$C$4:$U$203,18,FALSE()))</f>
        <v/>
      </c>
      <c r="AP89" s="92" t="str">
        <f aca="false">IF(X89="","",X89)</f>
        <v/>
      </c>
      <c r="AQ89" s="65"/>
    </row>
    <row r="90" customFormat="false" ht="15" hidden="false" customHeight="false" outlineLevel="0" collapsed="false">
      <c r="A90" s="0" t="n">
        <v>87</v>
      </c>
      <c r="B90" s="0" t="str">
        <f aca="false">IF(PLAYER!B90="","",PLAYER!B90)</f>
        <v/>
      </c>
      <c r="C90" s="0" t="str">
        <f aca="false">IF(T90="","",T90)</f>
        <v/>
      </c>
      <c r="D90" s="88" t="str">
        <f aca="false">IF('ADJ-CLICK'!H90="","",AVERAGE('ADJ-CLICK'!H90,'ADJ-CLICK'!J90,'ADJ-CLICK'!L90,'ADJ-CLICK'!N90,'ADJ-CLICK'!P90,'ADJ-CLICK'!R90))</f>
        <v/>
      </c>
      <c r="E90" s="88" t="str">
        <f aca="false">IF('ADJ-GIVEN'!C90="","",'ADJ-GIVEN'!C90/2)</f>
        <v/>
      </c>
      <c r="F90" s="88" t="str">
        <f aca="false">IF('ADJ-GIVEN'!D90="","",'ADJ-GIVEN'!D90/2)</f>
        <v/>
      </c>
      <c r="G90" s="88" t="str">
        <f aca="false">IF('ADJ-GIVEN'!E90="","",'ADJ-GIVEN'!E90/2)</f>
        <v/>
      </c>
      <c r="H90" s="88" t="str">
        <f aca="false">IF('ADJ-GIVEN'!F90="","",'ADJ-GIVEN'!F90/2)</f>
        <v/>
      </c>
      <c r="I90" s="0" t="str">
        <f aca="false">IF(E90="","",SUM(E90:H90))</f>
        <v/>
      </c>
      <c r="J90" s="88" t="str">
        <f aca="false">IF('ADJ-GIVEN'!G90="","",'ADJ-GIVEN'!G90/2)</f>
        <v/>
      </c>
      <c r="K90" s="88" t="str">
        <f aca="false">IF('ADJ-GIVEN'!H90="","",'ADJ-GIVEN'!H90/2)</f>
        <v/>
      </c>
      <c r="L90" s="88" t="str">
        <f aca="false">IF('ADJ-GIVEN'!I90="","",'ADJ-GIVEN'!I90/2)</f>
        <v/>
      </c>
      <c r="M90" s="88" t="str">
        <f aca="false">IF('ADJ-GIVEN'!J90="","",'ADJ-GIVEN'!J90/2)</f>
        <v/>
      </c>
      <c r="N90" s="89" t="str">
        <f aca="false">IF(J90="","",SUM(J90:M90))</f>
        <v/>
      </c>
      <c r="O90" s="92" t="str">
        <f aca="false">IF(D90="","",SUM(D90,I90,N90))</f>
        <v/>
      </c>
      <c r="P90" s="92" t="str">
        <f aca="false">IF('ADJ-CLICK'!C90="","",'ADJ-CLICK'!C90*-1)</f>
        <v/>
      </c>
      <c r="Q90" s="92" t="str">
        <f aca="false">IF('ADJ-CLICK'!D90="","",'ADJ-CLICK'!D90*-1)</f>
        <v/>
      </c>
      <c r="R90" s="92" t="str">
        <f aca="false">IF('ADJ-CLICK'!E90="","",'ADJ-CLICK'!E90*-1)</f>
        <v/>
      </c>
      <c r="S90" s="92" t="str">
        <f aca="false">IF(O90="","",SUM(O90:R90))</f>
        <v/>
      </c>
      <c r="T90" s="92" t="str">
        <f aca="false">IF(S90="","",RANK(S90,S$4:S$203,0))</f>
        <v/>
      </c>
      <c r="U90" s="92" t="str">
        <f aca="false">IF(B90="","",B90)</f>
        <v/>
      </c>
      <c r="V90" s="65"/>
      <c r="W90" s="0" t="str">
        <f aca="false">IF(A90&lt;=COUNT(C$4:C$203),A90,"")</f>
        <v/>
      </c>
      <c r="X90" s="0" t="str">
        <f aca="false">IF(W90="","",VLOOKUP($W90,$C$4:$U$203,19,FALSE()))</f>
        <v/>
      </c>
      <c r="Y90" s="88" t="str">
        <f aca="false">IF(X90="","",VLOOKUP($W90,$C$4:$U$203,2,FALSE()))</f>
        <v/>
      </c>
      <c r="Z90" s="88" t="str">
        <f aca="false">IF(Y90="","",VLOOKUP($W90,$C$4:$U$203,3,FALSE()))</f>
        <v/>
      </c>
      <c r="AA90" s="88" t="str">
        <f aca="false">IF(Z90="","",VLOOKUP($W90,$C$4:$U$203,4,FALSE()))</f>
        <v/>
      </c>
      <c r="AB90" s="88" t="str">
        <f aca="false">IF(AA90="","",VLOOKUP($W90,$C$4:$U$203,5,FALSE()))</f>
        <v/>
      </c>
      <c r="AC90" s="88" t="str">
        <f aca="false">IF(AB90="","",VLOOKUP($W90,$C$4:$U$203,6,FALSE()))</f>
        <v/>
      </c>
      <c r="AD90" s="89" t="str">
        <f aca="false">IF(AC90="","",VLOOKUP($W90,$C$4:$U$203,7,FALSE()))</f>
        <v/>
      </c>
      <c r="AE90" s="88" t="str">
        <f aca="false">IF(AD90="","",VLOOKUP($W90,$C$4:$U$203,8,FALSE()))</f>
        <v/>
      </c>
      <c r="AF90" s="88" t="str">
        <f aca="false">IF(AE90="","",VLOOKUP($W90,$C$4:$U$203,9,FALSE()))</f>
        <v/>
      </c>
      <c r="AG90" s="88" t="str">
        <f aca="false">IF(AF90="","",VLOOKUP($W90,$C$4:$U$203,10,FALSE()))</f>
        <v/>
      </c>
      <c r="AH90" s="88" t="str">
        <f aca="false">IF(AG90="","",VLOOKUP($W90,$C$4:$U$203,11,FALSE()))</f>
        <v/>
      </c>
      <c r="AI90" s="89" t="str">
        <f aca="false">IF(AH90="","",VLOOKUP($W90,$C$4:$U$203,12,FALSE()))</f>
        <v/>
      </c>
      <c r="AJ90" s="89" t="str">
        <f aca="false">IF(AI90="","",VLOOKUP($W90,$C$4:$U$203,13,FALSE()))</f>
        <v/>
      </c>
      <c r="AK90" s="90" t="str">
        <f aca="false">IF(AJ90="","",VLOOKUP($W90,$C$4:$U$203,14,FALSE()))</f>
        <v/>
      </c>
      <c r="AL90" s="90" t="str">
        <f aca="false">IF(AK90="","",VLOOKUP($W90,$C$4:$U$203,15,FALSE()))</f>
        <v/>
      </c>
      <c r="AM90" s="90" t="str">
        <f aca="false">IF(AL90="","",VLOOKUP($W90,$C$4:$U$203,16,FALSE()))</f>
        <v/>
      </c>
      <c r="AN90" s="91" t="str">
        <f aca="false">IF(AM90="","",VLOOKUP($W90,$C$4:$U$203,17,FALSE()))</f>
        <v/>
      </c>
      <c r="AO90" s="0" t="str">
        <f aca="false">IF(AN90="","",VLOOKUP($W90,$C$4:$U$203,18,FALSE()))</f>
        <v/>
      </c>
      <c r="AP90" s="92" t="str">
        <f aca="false">IF(X90="","",X90)</f>
        <v/>
      </c>
      <c r="AQ90" s="65"/>
    </row>
    <row r="91" customFormat="false" ht="15" hidden="false" customHeight="false" outlineLevel="0" collapsed="false">
      <c r="A91" s="0" t="n">
        <v>88</v>
      </c>
      <c r="B91" s="0" t="str">
        <f aca="false">IF(PLAYER!B91="","",PLAYER!B91)</f>
        <v/>
      </c>
      <c r="C91" s="0" t="str">
        <f aca="false">IF(T91="","",T91)</f>
        <v/>
      </c>
      <c r="D91" s="88" t="str">
        <f aca="false">IF('ADJ-CLICK'!H91="","",AVERAGE('ADJ-CLICK'!H91,'ADJ-CLICK'!J91,'ADJ-CLICK'!L91,'ADJ-CLICK'!N91,'ADJ-CLICK'!P91,'ADJ-CLICK'!R91))</f>
        <v/>
      </c>
      <c r="E91" s="88" t="str">
        <f aca="false">IF('ADJ-GIVEN'!C91="","",'ADJ-GIVEN'!C91/2)</f>
        <v/>
      </c>
      <c r="F91" s="88" t="str">
        <f aca="false">IF('ADJ-GIVEN'!D91="","",'ADJ-GIVEN'!D91/2)</f>
        <v/>
      </c>
      <c r="G91" s="88" t="str">
        <f aca="false">IF('ADJ-GIVEN'!E91="","",'ADJ-GIVEN'!E91/2)</f>
        <v/>
      </c>
      <c r="H91" s="88" t="str">
        <f aca="false">IF('ADJ-GIVEN'!F91="","",'ADJ-GIVEN'!F91/2)</f>
        <v/>
      </c>
      <c r="I91" s="0" t="str">
        <f aca="false">IF(E91="","",SUM(E91:H91))</f>
        <v/>
      </c>
      <c r="J91" s="88" t="str">
        <f aca="false">IF('ADJ-GIVEN'!G91="","",'ADJ-GIVEN'!G91/2)</f>
        <v/>
      </c>
      <c r="K91" s="88" t="str">
        <f aca="false">IF('ADJ-GIVEN'!H91="","",'ADJ-GIVEN'!H91/2)</f>
        <v/>
      </c>
      <c r="L91" s="88" t="str">
        <f aca="false">IF('ADJ-GIVEN'!I91="","",'ADJ-GIVEN'!I91/2)</f>
        <v/>
      </c>
      <c r="M91" s="88" t="str">
        <f aca="false">IF('ADJ-GIVEN'!J91="","",'ADJ-GIVEN'!J91/2)</f>
        <v/>
      </c>
      <c r="N91" s="89" t="str">
        <f aca="false">IF(J91="","",SUM(J91:M91))</f>
        <v/>
      </c>
      <c r="O91" s="92" t="str">
        <f aca="false">IF(D91="","",SUM(D91,I91,N91))</f>
        <v/>
      </c>
      <c r="P91" s="92" t="str">
        <f aca="false">IF('ADJ-CLICK'!C91="","",'ADJ-CLICK'!C91*-1)</f>
        <v/>
      </c>
      <c r="Q91" s="92" t="str">
        <f aca="false">IF('ADJ-CLICK'!D91="","",'ADJ-CLICK'!D91*-1)</f>
        <v/>
      </c>
      <c r="R91" s="92" t="str">
        <f aca="false">IF('ADJ-CLICK'!E91="","",'ADJ-CLICK'!E91*-1)</f>
        <v/>
      </c>
      <c r="S91" s="92" t="str">
        <f aca="false">IF(O91="","",SUM(O91:R91))</f>
        <v/>
      </c>
      <c r="T91" s="92" t="str">
        <f aca="false">IF(S91="","",RANK(S91,S$4:S$203,0))</f>
        <v/>
      </c>
      <c r="U91" s="92" t="str">
        <f aca="false">IF(B91="","",B91)</f>
        <v/>
      </c>
      <c r="V91" s="65"/>
      <c r="W91" s="0" t="str">
        <f aca="false">IF(A91&lt;=COUNT(C$4:C$203),A91,"")</f>
        <v/>
      </c>
      <c r="X91" s="0" t="str">
        <f aca="false">IF(W91="","",VLOOKUP($W91,$C$4:$U$203,19,FALSE()))</f>
        <v/>
      </c>
      <c r="Y91" s="88" t="str">
        <f aca="false">IF(X91="","",VLOOKUP($W91,$C$4:$U$203,2,FALSE()))</f>
        <v/>
      </c>
      <c r="Z91" s="88" t="str">
        <f aca="false">IF(Y91="","",VLOOKUP($W91,$C$4:$U$203,3,FALSE()))</f>
        <v/>
      </c>
      <c r="AA91" s="88" t="str">
        <f aca="false">IF(Z91="","",VLOOKUP($W91,$C$4:$U$203,4,FALSE()))</f>
        <v/>
      </c>
      <c r="AB91" s="88" t="str">
        <f aca="false">IF(AA91="","",VLOOKUP($W91,$C$4:$U$203,5,FALSE()))</f>
        <v/>
      </c>
      <c r="AC91" s="88" t="str">
        <f aca="false">IF(AB91="","",VLOOKUP($W91,$C$4:$U$203,6,FALSE()))</f>
        <v/>
      </c>
      <c r="AD91" s="89" t="str">
        <f aca="false">IF(AC91="","",VLOOKUP($W91,$C$4:$U$203,7,FALSE()))</f>
        <v/>
      </c>
      <c r="AE91" s="88" t="str">
        <f aca="false">IF(AD91="","",VLOOKUP($W91,$C$4:$U$203,8,FALSE()))</f>
        <v/>
      </c>
      <c r="AF91" s="88" t="str">
        <f aca="false">IF(AE91="","",VLOOKUP($W91,$C$4:$U$203,9,FALSE()))</f>
        <v/>
      </c>
      <c r="AG91" s="88" t="str">
        <f aca="false">IF(AF91="","",VLOOKUP($W91,$C$4:$U$203,10,FALSE()))</f>
        <v/>
      </c>
      <c r="AH91" s="88" t="str">
        <f aca="false">IF(AG91="","",VLOOKUP($W91,$C$4:$U$203,11,FALSE()))</f>
        <v/>
      </c>
      <c r="AI91" s="89" t="str">
        <f aca="false">IF(AH91="","",VLOOKUP($W91,$C$4:$U$203,12,FALSE()))</f>
        <v/>
      </c>
      <c r="AJ91" s="89" t="str">
        <f aca="false">IF(AI91="","",VLOOKUP($W91,$C$4:$U$203,13,FALSE()))</f>
        <v/>
      </c>
      <c r="AK91" s="90" t="str">
        <f aca="false">IF(AJ91="","",VLOOKUP($W91,$C$4:$U$203,14,FALSE()))</f>
        <v/>
      </c>
      <c r="AL91" s="90" t="str">
        <f aca="false">IF(AK91="","",VLOOKUP($W91,$C$4:$U$203,15,FALSE()))</f>
        <v/>
      </c>
      <c r="AM91" s="90" t="str">
        <f aca="false">IF(AL91="","",VLOOKUP($W91,$C$4:$U$203,16,FALSE()))</f>
        <v/>
      </c>
      <c r="AN91" s="91" t="str">
        <f aca="false">IF(AM91="","",VLOOKUP($W91,$C$4:$U$203,17,FALSE()))</f>
        <v/>
      </c>
      <c r="AO91" s="0" t="str">
        <f aca="false">IF(AN91="","",VLOOKUP($W91,$C$4:$U$203,18,FALSE()))</f>
        <v/>
      </c>
      <c r="AP91" s="92" t="str">
        <f aca="false">IF(X91="","",X91)</f>
        <v/>
      </c>
      <c r="AQ91" s="65"/>
    </row>
    <row r="92" customFormat="false" ht="15" hidden="false" customHeight="false" outlineLevel="0" collapsed="false">
      <c r="A92" s="0" t="n">
        <v>89</v>
      </c>
      <c r="B92" s="0" t="str">
        <f aca="false">IF(PLAYER!B92="","",PLAYER!B92)</f>
        <v/>
      </c>
      <c r="C92" s="0" t="str">
        <f aca="false">IF(T92="","",T92)</f>
        <v/>
      </c>
      <c r="D92" s="88" t="str">
        <f aca="false">IF('ADJ-CLICK'!H92="","",AVERAGE('ADJ-CLICK'!H92,'ADJ-CLICK'!J92,'ADJ-CLICK'!L92,'ADJ-CLICK'!N92,'ADJ-CLICK'!P92,'ADJ-CLICK'!R92))</f>
        <v/>
      </c>
      <c r="E92" s="88" t="str">
        <f aca="false">IF('ADJ-GIVEN'!C92="","",'ADJ-GIVEN'!C92/2)</f>
        <v/>
      </c>
      <c r="F92" s="88" t="str">
        <f aca="false">IF('ADJ-GIVEN'!D92="","",'ADJ-GIVEN'!D92/2)</f>
        <v/>
      </c>
      <c r="G92" s="88" t="str">
        <f aca="false">IF('ADJ-GIVEN'!E92="","",'ADJ-GIVEN'!E92/2)</f>
        <v/>
      </c>
      <c r="H92" s="88" t="str">
        <f aca="false">IF('ADJ-GIVEN'!F92="","",'ADJ-GIVEN'!F92/2)</f>
        <v/>
      </c>
      <c r="I92" s="0" t="str">
        <f aca="false">IF(E92="","",SUM(E92:H92))</f>
        <v/>
      </c>
      <c r="J92" s="88" t="str">
        <f aca="false">IF('ADJ-GIVEN'!G92="","",'ADJ-GIVEN'!G92/2)</f>
        <v/>
      </c>
      <c r="K92" s="88" t="str">
        <f aca="false">IF('ADJ-GIVEN'!H92="","",'ADJ-GIVEN'!H92/2)</f>
        <v/>
      </c>
      <c r="L92" s="88" t="str">
        <f aca="false">IF('ADJ-GIVEN'!I92="","",'ADJ-GIVEN'!I92/2)</f>
        <v/>
      </c>
      <c r="M92" s="88" t="str">
        <f aca="false">IF('ADJ-GIVEN'!J92="","",'ADJ-GIVEN'!J92/2)</f>
        <v/>
      </c>
      <c r="N92" s="89" t="str">
        <f aca="false">IF(J92="","",SUM(J92:M92))</f>
        <v/>
      </c>
      <c r="O92" s="92" t="str">
        <f aca="false">IF(D92="","",SUM(D92,I92,N92))</f>
        <v/>
      </c>
      <c r="P92" s="92" t="str">
        <f aca="false">IF('ADJ-CLICK'!C92="","",'ADJ-CLICK'!C92*-1)</f>
        <v/>
      </c>
      <c r="Q92" s="92" t="str">
        <f aca="false">IF('ADJ-CLICK'!D92="","",'ADJ-CLICK'!D92*-1)</f>
        <v/>
      </c>
      <c r="R92" s="92" t="str">
        <f aca="false">IF('ADJ-CLICK'!E92="","",'ADJ-CLICK'!E92*-1)</f>
        <v/>
      </c>
      <c r="S92" s="92" t="str">
        <f aca="false">IF(O92="","",SUM(O92:R92))</f>
        <v/>
      </c>
      <c r="T92" s="92" t="str">
        <f aca="false">IF(S92="","",RANK(S92,S$4:S$203,0))</f>
        <v/>
      </c>
      <c r="U92" s="92" t="str">
        <f aca="false">IF(B92="","",B92)</f>
        <v/>
      </c>
      <c r="V92" s="65"/>
      <c r="W92" s="0" t="str">
        <f aca="false">IF(A92&lt;=COUNT(C$4:C$203),A92,"")</f>
        <v/>
      </c>
      <c r="X92" s="0" t="str">
        <f aca="false">IF(W92="","",VLOOKUP($W92,$C$4:$U$203,19,FALSE()))</f>
        <v/>
      </c>
      <c r="Y92" s="88" t="str">
        <f aca="false">IF(X92="","",VLOOKUP($W92,$C$4:$U$203,2,FALSE()))</f>
        <v/>
      </c>
      <c r="Z92" s="88" t="str">
        <f aca="false">IF(Y92="","",VLOOKUP($W92,$C$4:$U$203,3,FALSE()))</f>
        <v/>
      </c>
      <c r="AA92" s="88" t="str">
        <f aca="false">IF(Z92="","",VLOOKUP($W92,$C$4:$U$203,4,FALSE()))</f>
        <v/>
      </c>
      <c r="AB92" s="88" t="str">
        <f aca="false">IF(AA92="","",VLOOKUP($W92,$C$4:$U$203,5,FALSE()))</f>
        <v/>
      </c>
      <c r="AC92" s="88" t="str">
        <f aca="false">IF(AB92="","",VLOOKUP($W92,$C$4:$U$203,6,FALSE()))</f>
        <v/>
      </c>
      <c r="AD92" s="89" t="str">
        <f aca="false">IF(AC92="","",VLOOKUP($W92,$C$4:$U$203,7,FALSE()))</f>
        <v/>
      </c>
      <c r="AE92" s="88" t="str">
        <f aca="false">IF(AD92="","",VLOOKUP($W92,$C$4:$U$203,8,FALSE()))</f>
        <v/>
      </c>
      <c r="AF92" s="88" t="str">
        <f aca="false">IF(AE92="","",VLOOKUP($W92,$C$4:$U$203,9,FALSE()))</f>
        <v/>
      </c>
      <c r="AG92" s="88" t="str">
        <f aca="false">IF(AF92="","",VLOOKUP($W92,$C$4:$U$203,10,FALSE()))</f>
        <v/>
      </c>
      <c r="AH92" s="88" t="str">
        <f aca="false">IF(AG92="","",VLOOKUP($W92,$C$4:$U$203,11,FALSE()))</f>
        <v/>
      </c>
      <c r="AI92" s="89" t="str">
        <f aca="false">IF(AH92="","",VLOOKUP($W92,$C$4:$U$203,12,FALSE()))</f>
        <v/>
      </c>
      <c r="AJ92" s="89" t="str">
        <f aca="false">IF(AI92="","",VLOOKUP($W92,$C$4:$U$203,13,FALSE()))</f>
        <v/>
      </c>
      <c r="AK92" s="90" t="str">
        <f aca="false">IF(AJ92="","",VLOOKUP($W92,$C$4:$U$203,14,FALSE()))</f>
        <v/>
      </c>
      <c r="AL92" s="90" t="str">
        <f aca="false">IF(AK92="","",VLOOKUP($W92,$C$4:$U$203,15,FALSE()))</f>
        <v/>
      </c>
      <c r="AM92" s="90" t="str">
        <f aca="false">IF(AL92="","",VLOOKUP($W92,$C$4:$U$203,16,FALSE()))</f>
        <v/>
      </c>
      <c r="AN92" s="91" t="str">
        <f aca="false">IF(AM92="","",VLOOKUP($W92,$C$4:$U$203,17,FALSE()))</f>
        <v/>
      </c>
      <c r="AO92" s="0" t="str">
        <f aca="false">IF(AN92="","",VLOOKUP($W92,$C$4:$U$203,18,FALSE()))</f>
        <v/>
      </c>
      <c r="AP92" s="92" t="str">
        <f aca="false">IF(X92="","",X92)</f>
        <v/>
      </c>
      <c r="AQ92" s="65"/>
    </row>
    <row r="93" customFormat="false" ht="15" hidden="false" customHeight="false" outlineLevel="0" collapsed="false">
      <c r="A93" s="0" t="n">
        <v>90</v>
      </c>
      <c r="B93" s="0" t="str">
        <f aca="false">IF(PLAYER!B93="","",PLAYER!B93)</f>
        <v/>
      </c>
      <c r="C93" s="0" t="str">
        <f aca="false">IF(T93="","",T93)</f>
        <v/>
      </c>
      <c r="D93" s="88" t="str">
        <f aca="false">IF('ADJ-CLICK'!H93="","",AVERAGE('ADJ-CLICK'!H93,'ADJ-CLICK'!J93,'ADJ-CLICK'!L93,'ADJ-CLICK'!N93,'ADJ-CLICK'!P93,'ADJ-CLICK'!R93))</f>
        <v/>
      </c>
      <c r="E93" s="88" t="str">
        <f aca="false">IF('ADJ-GIVEN'!C93="","",'ADJ-GIVEN'!C93/2)</f>
        <v/>
      </c>
      <c r="F93" s="88" t="str">
        <f aca="false">IF('ADJ-GIVEN'!D93="","",'ADJ-GIVEN'!D93/2)</f>
        <v/>
      </c>
      <c r="G93" s="88" t="str">
        <f aca="false">IF('ADJ-GIVEN'!E93="","",'ADJ-GIVEN'!E93/2)</f>
        <v/>
      </c>
      <c r="H93" s="88" t="str">
        <f aca="false">IF('ADJ-GIVEN'!F93="","",'ADJ-GIVEN'!F93/2)</f>
        <v/>
      </c>
      <c r="I93" s="0" t="str">
        <f aca="false">IF(E93="","",SUM(E93:H93))</f>
        <v/>
      </c>
      <c r="J93" s="88" t="str">
        <f aca="false">IF('ADJ-GIVEN'!G93="","",'ADJ-GIVEN'!G93/2)</f>
        <v/>
      </c>
      <c r="K93" s="88" t="str">
        <f aca="false">IF('ADJ-GIVEN'!H93="","",'ADJ-GIVEN'!H93/2)</f>
        <v/>
      </c>
      <c r="L93" s="88" t="str">
        <f aca="false">IF('ADJ-GIVEN'!I93="","",'ADJ-GIVEN'!I93/2)</f>
        <v/>
      </c>
      <c r="M93" s="88" t="str">
        <f aca="false">IF('ADJ-GIVEN'!J93="","",'ADJ-GIVEN'!J93/2)</f>
        <v/>
      </c>
      <c r="N93" s="89" t="str">
        <f aca="false">IF(J93="","",SUM(J93:M93))</f>
        <v/>
      </c>
      <c r="O93" s="92" t="str">
        <f aca="false">IF(D93="","",SUM(D93,I93,N93))</f>
        <v/>
      </c>
      <c r="P93" s="92" t="str">
        <f aca="false">IF('ADJ-CLICK'!C93="","",'ADJ-CLICK'!C93*-1)</f>
        <v/>
      </c>
      <c r="Q93" s="92" t="str">
        <f aca="false">IF('ADJ-CLICK'!D93="","",'ADJ-CLICK'!D93*-1)</f>
        <v/>
      </c>
      <c r="R93" s="92" t="str">
        <f aca="false">IF('ADJ-CLICK'!E93="","",'ADJ-CLICK'!E93*-1)</f>
        <v/>
      </c>
      <c r="S93" s="92" t="str">
        <f aca="false">IF(O93="","",SUM(O93:R93))</f>
        <v/>
      </c>
      <c r="T93" s="92" t="str">
        <f aca="false">IF(S93="","",RANK(S93,S$4:S$203,0))</f>
        <v/>
      </c>
      <c r="U93" s="92" t="str">
        <f aca="false">IF(B93="","",B93)</f>
        <v/>
      </c>
      <c r="V93" s="65"/>
      <c r="W93" s="0" t="str">
        <f aca="false">IF(A93&lt;=COUNT(C$4:C$203),A93,"")</f>
        <v/>
      </c>
      <c r="X93" s="0" t="str">
        <f aca="false">IF(W93="","",VLOOKUP($W93,$C$4:$U$203,19,FALSE()))</f>
        <v/>
      </c>
      <c r="Y93" s="88" t="str">
        <f aca="false">IF(X93="","",VLOOKUP($W93,$C$4:$U$203,2,FALSE()))</f>
        <v/>
      </c>
      <c r="Z93" s="88" t="str">
        <f aca="false">IF(Y93="","",VLOOKUP($W93,$C$4:$U$203,3,FALSE()))</f>
        <v/>
      </c>
      <c r="AA93" s="88" t="str">
        <f aca="false">IF(Z93="","",VLOOKUP($W93,$C$4:$U$203,4,FALSE()))</f>
        <v/>
      </c>
      <c r="AB93" s="88" t="str">
        <f aca="false">IF(AA93="","",VLOOKUP($W93,$C$4:$U$203,5,FALSE()))</f>
        <v/>
      </c>
      <c r="AC93" s="88" t="str">
        <f aca="false">IF(AB93="","",VLOOKUP($W93,$C$4:$U$203,6,FALSE()))</f>
        <v/>
      </c>
      <c r="AD93" s="89" t="str">
        <f aca="false">IF(AC93="","",VLOOKUP($W93,$C$4:$U$203,7,FALSE()))</f>
        <v/>
      </c>
      <c r="AE93" s="88" t="str">
        <f aca="false">IF(AD93="","",VLOOKUP($W93,$C$4:$U$203,8,FALSE()))</f>
        <v/>
      </c>
      <c r="AF93" s="88" t="str">
        <f aca="false">IF(AE93="","",VLOOKUP($W93,$C$4:$U$203,9,FALSE()))</f>
        <v/>
      </c>
      <c r="AG93" s="88" t="str">
        <f aca="false">IF(AF93="","",VLOOKUP($W93,$C$4:$U$203,10,FALSE()))</f>
        <v/>
      </c>
      <c r="AH93" s="88" t="str">
        <f aca="false">IF(AG93="","",VLOOKUP($W93,$C$4:$U$203,11,FALSE()))</f>
        <v/>
      </c>
      <c r="AI93" s="89" t="str">
        <f aca="false">IF(AH93="","",VLOOKUP($W93,$C$4:$U$203,12,FALSE()))</f>
        <v/>
      </c>
      <c r="AJ93" s="89" t="str">
        <f aca="false">IF(AI93="","",VLOOKUP($W93,$C$4:$U$203,13,FALSE()))</f>
        <v/>
      </c>
      <c r="AK93" s="90" t="str">
        <f aca="false">IF(AJ93="","",VLOOKUP($W93,$C$4:$U$203,14,FALSE()))</f>
        <v/>
      </c>
      <c r="AL93" s="90" t="str">
        <f aca="false">IF(AK93="","",VLOOKUP($W93,$C$4:$U$203,15,FALSE()))</f>
        <v/>
      </c>
      <c r="AM93" s="90" t="str">
        <f aca="false">IF(AL93="","",VLOOKUP($W93,$C$4:$U$203,16,FALSE()))</f>
        <v/>
      </c>
      <c r="AN93" s="91" t="str">
        <f aca="false">IF(AM93="","",VLOOKUP($W93,$C$4:$U$203,17,FALSE()))</f>
        <v/>
      </c>
      <c r="AO93" s="0" t="str">
        <f aca="false">IF(AN93="","",VLOOKUP($W93,$C$4:$U$203,18,FALSE()))</f>
        <v/>
      </c>
      <c r="AP93" s="92" t="str">
        <f aca="false">IF(X93="","",X93)</f>
        <v/>
      </c>
      <c r="AQ93" s="65"/>
    </row>
    <row r="94" customFormat="false" ht="15" hidden="false" customHeight="false" outlineLevel="0" collapsed="false">
      <c r="A94" s="0" t="n">
        <v>91</v>
      </c>
      <c r="B94" s="0" t="str">
        <f aca="false">IF(PLAYER!B94="","",PLAYER!B94)</f>
        <v/>
      </c>
      <c r="C94" s="0" t="str">
        <f aca="false">IF(T94="","",T94)</f>
        <v/>
      </c>
      <c r="D94" s="88" t="str">
        <f aca="false">IF('ADJ-CLICK'!H94="","",AVERAGE('ADJ-CLICK'!H94,'ADJ-CLICK'!J94,'ADJ-CLICK'!L94,'ADJ-CLICK'!N94,'ADJ-CLICK'!P94,'ADJ-CLICK'!R94))</f>
        <v/>
      </c>
      <c r="E94" s="88" t="str">
        <f aca="false">IF('ADJ-GIVEN'!C94="","",'ADJ-GIVEN'!C94/2)</f>
        <v/>
      </c>
      <c r="F94" s="88" t="str">
        <f aca="false">IF('ADJ-GIVEN'!D94="","",'ADJ-GIVEN'!D94/2)</f>
        <v/>
      </c>
      <c r="G94" s="88" t="str">
        <f aca="false">IF('ADJ-GIVEN'!E94="","",'ADJ-GIVEN'!E94/2)</f>
        <v/>
      </c>
      <c r="H94" s="88" t="str">
        <f aca="false">IF('ADJ-GIVEN'!F94="","",'ADJ-GIVEN'!F94/2)</f>
        <v/>
      </c>
      <c r="I94" s="0" t="str">
        <f aca="false">IF(E94="","",SUM(E94:H94))</f>
        <v/>
      </c>
      <c r="J94" s="88" t="str">
        <f aca="false">IF('ADJ-GIVEN'!G94="","",'ADJ-GIVEN'!G94/2)</f>
        <v/>
      </c>
      <c r="K94" s="88" t="str">
        <f aca="false">IF('ADJ-GIVEN'!H94="","",'ADJ-GIVEN'!H94/2)</f>
        <v/>
      </c>
      <c r="L94" s="88" t="str">
        <f aca="false">IF('ADJ-GIVEN'!I94="","",'ADJ-GIVEN'!I94/2)</f>
        <v/>
      </c>
      <c r="M94" s="88" t="str">
        <f aca="false">IF('ADJ-GIVEN'!J94="","",'ADJ-GIVEN'!J94/2)</f>
        <v/>
      </c>
      <c r="N94" s="89" t="str">
        <f aca="false">IF(J94="","",SUM(J94:M94))</f>
        <v/>
      </c>
      <c r="O94" s="92" t="str">
        <f aca="false">IF(D94="","",SUM(D94,I94,N94))</f>
        <v/>
      </c>
      <c r="P94" s="92" t="str">
        <f aca="false">IF('ADJ-CLICK'!C94="","",'ADJ-CLICK'!C94*-1)</f>
        <v/>
      </c>
      <c r="Q94" s="92" t="str">
        <f aca="false">IF('ADJ-CLICK'!D94="","",'ADJ-CLICK'!D94*-1)</f>
        <v/>
      </c>
      <c r="R94" s="92" t="str">
        <f aca="false">IF('ADJ-CLICK'!E94="","",'ADJ-CLICK'!E94*-1)</f>
        <v/>
      </c>
      <c r="S94" s="92" t="str">
        <f aca="false">IF(O94="","",SUM(O94:R94))</f>
        <v/>
      </c>
      <c r="T94" s="92" t="str">
        <f aca="false">IF(S94="","",RANK(S94,S$4:S$203,0))</f>
        <v/>
      </c>
      <c r="U94" s="92" t="str">
        <f aca="false">IF(B94="","",B94)</f>
        <v/>
      </c>
      <c r="V94" s="65"/>
      <c r="W94" s="0" t="str">
        <f aca="false">IF(A94&lt;=COUNT(C$4:C$203),A94,"")</f>
        <v/>
      </c>
      <c r="X94" s="0" t="str">
        <f aca="false">IF(W94="","",VLOOKUP($W94,$C$4:$U$203,19,FALSE()))</f>
        <v/>
      </c>
      <c r="Y94" s="88" t="str">
        <f aca="false">IF(X94="","",VLOOKUP($W94,$C$4:$U$203,2,FALSE()))</f>
        <v/>
      </c>
      <c r="Z94" s="88" t="str">
        <f aca="false">IF(Y94="","",VLOOKUP($W94,$C$4:$U$203,3,FALSE()))</f>
        <v/>
      </c>
      <c r="AA94" s="88" t="str">
        <f aca="false">IF(Z94="","",VLOOKUP($W94,$C$4:$U$203,4,FALSE()))</f>
        <v/>
      </c>
      <c r="AB94" s="88" t="str">
        <f aca="false">IF(AA94="","",VLOOKUP($W94,$C$4:$U$203,5,FALSE()))</f>
        <v/>
      </c>
      <c r="AC94" s="88" t="str">
        <f aca="false">IF(AB94="","",VLOOKUP($W94,$C$4:$U$203,6,FALSE()))</f>
        <v/>
      </c>
      <c r="AD94" s="89" t="str">
        <f aca="false">IF(AC94="","",VLOOKUP($W94,$C$4:$U$203,7,FALSE()))</f>
        <v/>
      </c>
      <c r="AE94" s="88" t="str">
        <f aca="false">IF(AD94="","",VLOOKUP($W94,$C$4:$U$203,8,FALSE()))</f>
        <v/>
      </c>
      <c r="AF94" s="88" t="str">
        <f aca="false">IF(AE94="","",VLOOKUP($W94,$C$4:$U$203,9,FALSE()))</f>
        <v/>
      </c>
      <c r="AG94" s="88" t="str">
        <f aca="false">IF(AF94="","",VLOOKUP($W94,$C$4:$U$203,10,FALSE()))</f>
        <v/>
      </c>
      <c r="AH94" s="88" t="str">
        <f aca="false">IF(AG94="","",VLOOKUP($W94,$C$4:$U$203,11,FALSE()))</f>
        <v/>
      </c>
      <c r="AI94" s="89" t="str">
        <f aca="false">IF(AH94="","",VLOOKUP($W94,$C$4:$U$203,12,FALSE()))</f>
        <v/>
      </c>
      <c r="AJ94" s="89" t="str">
        <f aca="false">IF(AI94="","",VLOOKUP($W94,$C$4:$U$203,13,FALSE()))</f>
        <v/>
      </c>
      <c r="AK94" s="90" t="str">
        <f aca="false">IF(AJ94="","",VLOOKUP($W94,$C$4:$U$203,14,FALSE()))</f>
        <v/>
      </c>
      <c r="AL94" s="90" t="str">
        <f aca="false">IF(AK94="","",VLOOKUP($W94,$C$4:$U$203,15,FALSE()))</f>
        <v/>
      </c>
      <c r="AM94" s="90" t="str">
        <f aca="false">IF(AL94="","",VLOOKUP($W94,$C$4:$U$203,16,FALSE()))</f>
        <v/>
      </c>
      <c r="AN94" s="91" t="str">
        <f aca="false">IF(AM94="","",VLOOKUP($W94,$C$4:$U$203,17,FALSE()))</f>
        <v/>
      </c>
      <c r="AO94" s="0" t="str">
        <f aca="false">IF(AN94="","",VLOOKUP($W94,$C$4:$U$203,18,FALSE()))</f>
        <v/>
      </c>
      <c r="AP94" s="92" t="str">
        <f aca="false">IF(X94="","",X94)</f>
        <v/>
      </c>
      <c r="AQ94" s="65"/>
    </row>
    <row r="95" customFormat="false" ht="15" hidden="false" customHeight="false" outlineLevel="0" collapsed="false">
      <c r="A95" s="0" t="n">
        <v>92</v>
      </c>
      <c r="B95" s="0" t="str">
        <f aca="false">IF(PLAYER!B95="","",PLAYER!B95)</f>
        <v/>
      </c>
      <c r="C95" s="0" t="str">
        <f aca="false">IF(T95="","",T95)</f>
        <v/>
      </c>
      <c r="D95" s="88" t="str">
        <f aca="false">IF('ADJ-CLICK'!H95="","",AVERAGE('ADJ-CLICK'!H95,'ADJ-CLICK'!J95,'ADJ-CLICK'!L95,'ADJ-CLICK'!N95,'ADJ-CLICK'!P95,'ADJ-CLICK'!R95))</f>
        <v/>
      </c>
      <c r="E95" s="88" t="str">
        <f aca="false">IF('ADJ-GIVEN'!C95="","",'ADJ-GIVEN'!C95/2)</f>
        <v/>
      </c>
      <c r="F95" s="88" t="str">
        <f aca="false">IF('ADJ-GIVEN'!D95="","",'ADJ-GIVEN'!D95/2)</f>
        <v/>
      </c>
      <c r="G95" s="88" t="str">
        <f aca="false">IF('ADJ-GIVEN'!E95="","",'ADJ-GIVEN'!E95/2)</f>
        <v/>
      </c>
      <c r="H95" s="88" t="str">
        <f aca="false">IF('ADJ-GIVEN'!F95="","",'ADJ-GIVEN'!F95/2)</f>
        <v/>
      </c>
      <c r="I95" s="0" t="str">
        <f aca="false">IF(E95="","",SUM(E95:H95))</f>
        <v/>
      </c>
      <c r="J95" s="88" t="str">
        <f aca="false">IF('ADJ-GIVEN'!G95="","",'ADJ-GIVEN'!G95/2)</f>
        <v/>
      </c>
      <c r="K95" s="88" t="str">
        <f aca="false">IF('ADJ-GIVEN'!H95="","",'ADJ-GIVEN'!H95/2)</f>
        <v/>
      </c>
      <c r="L95" s="88" t="str">
        <f aca="false">IF('ADJ-GIVEN'!I95="","",'ADJ-GIVEN'!I95/2)</f>
        <v/>
      </c>
      <c r="M95" s="88" t="str">
        <f aca="false">IF('ADJ-GIVEN'!J95="","",'ADJ-GIVEN'!J95/2)</f>
        <v/>
      </c>
      <c r="N95" s="89" t="str">
        <f aca="false">IF(J95="","",SUM(J95:M95))</f>
        <v/>
      </c>
      <c r="O95" s="92" t="str">
        <f aca="false">IF(D95="","",SUM(D95,I95,N95))</f>
        <v/>
      </c>
      <c r="P95" s="92" t="str">
        <f aca="false">IF('ADJ-CLICK'!C95="","",'ADJ-CLICK'!C95*-1)</f>
        <v/>
      </c>
      <c r="Q95" s="92" t="str">
        <f aca="false">IF('ADJ-CLICK'!D95="","",'ADJ-CLICK'!D95*-1)</f>
        <v/>
      </c>
      <c r="R95" s="92" t="str">
        <f aca="false">IF('ADJ-CLICK'!E95="","",'ADJ-CLICK'!E95*-1)</f>
        <v/>
      </c>
      <c r="S95" s="92" t="str">
        <f aca="false">IF(O95="","",SUM(O95:R95))</f>
        <v/>
      </c>
      <c r="T95" s="92" t="str">
        <f aca="false">IF(S95="","",RANK(S95,S$4:S$203,0))</f>
        <v/>
      </c>
      <c r="U95" s="92" t="str">
        <f aca="false">IF(B95="","",B95)</f>
        <v/>
      </c>
      <c r="V95" s="65"/>
      <c r="W95" s="0" t="str">
        <f aca="false">IF(A95&lt;=COUNT(C$4:C$203),A95,"")</f>
        <v/>
      </c>
      <c r="X95" s="0" t="str">
        <f aca="false">IF(W95="","",VLOOKUP($W95,$C$4:$U$203,19,FALSE()))</f>
        <v/>
      </c>
      <c r="Y95" s="88" t="str">
        <f aca="false">IF(X95="","",VLOOKUP($W95,$C$4:$U$203,2,FALSE()))</f>
        <v/>
      </c>
      <c r="Z95" s="88" t="str">
        <f aca="false">IF(Y95="","",VLOOKUP($W95,$C$4:$U$203,3,FALSE()))</f>
        <v/>
      </c>
      <c r="AA95" s="88" t="str">
        <f aca="false">IF(Z95="","",VLOOKUP($W95,$C$4:$U$203,4,FALSE()))</f>
        <v/>
      </c>
      <c r="AB95" s="88" t="str">
        <f aca="false">IF(AA95="","",VLOOKUP($W95,$C$4:$U$203,5,FALSE()))</f>
        <v/>
      </c>
      <c r="AC95" s="88" t="str">
        <f aca="false">IF(AB95="","",VLOOKUP($W95,$C$4:$U$203,6,FALSE()))</f>
        <v/>
      </c>
      <c r="AD95" s="89" t="str">
        <f aca="false">IF(AC95="","",VLOOKUP($W95,$C$4:$U$203,7,FALSE()))</f>
        <v/>
      </c>
      <c r="AE95" s="88" t="str">
        <f aca="false">IF(AD95="","",VLOOKUP($W95,$C$4:$U$203,8,FALSE()))</f>
        <v/>
      </c>
      <c r="AF95" s="88" t="str">
        <f aca="false">IF(AE95="","",VLOOKUP($W95,$C$4:$U$203,9,FALSE()))</f>
        <v/>
      </c>
      <c r="AG95" s="88" t="str">
        <f aca="false">IF(AF95="","",VLOOKUP($W95,$C$4:$U$203,10,FALSE()))</f>
        <v/>
      </c>
      <c r="AH95" s="88" t="str">
        <f aca="false">IF(AG95="","",VLOOKUP($W95,$C$4:$U$203,11,FALSE()))</f>
        <v/>
      </c>
      <c r="AI95" s="89" t="str">
        <f aca="false">IF(AH95="","",VLOOKUP($W95,$C$4:$U$203,12,FALSE()))</f>
        <v/>
      </c>
      <c r="AJ95" s="89" t="str">
        <f aca="false">IF(AI95="","",VLOOKUP($W95,$C$4:$U$203,13,FALSE()))</f>
        <v/>
      </c>
      <c r="AK95" s="90" t="str">
        <f aca="false">IF(AJ95="","",VLOOKUP($W95,$C$4:$U$203,14,FALSE()))</f>
        <v/>
      </c>
      <c r="AL95" s="90" t="str">
        <f aca="false">IF(AK95="","",VLOOKUP($W95,$C$4:$U$203,15,FALSE()))</f>
        <v/>
      </c>
      <c r="AM95" s="90" t="str">
        <f aca="false">IF(AL95="","",VLOOKUP($W95,$C$4:$U$203,16,FALSE()))</f>
        <v/>
      </c>
      <c r="AN95" s="91" t="str">
        <f aca="false">IF(AM95="","",VLOOKUP($W95,$C$4:$U$203,17,FALSE()))</f>
        <v/>
      </c>
      <c r="AO95" s="0" t="str">
        <f aca="false">IF(AN95="","",VLOOKUP($W95,$C$4:$U$203,18,FALSE()))</f>
        <v/>
      </c>
      <c r="AP95" s="92" t="str">
        <f aca="false">IF(X95="","",X95)</f>
        <v/>
      </c>
      <c r="AQ95" s="65"/>
    </row>
    <row r="96" customFormat="false" ht="15" hidden="false" customHeight="false" outlineLevel="0" collapsed="false">
      <c r="A96" s="0" t="n">
        <v>93</v>
      </c>
      <c r="B96" s="0" t="str">
        <f aca="false">IF(PLAYER!B96="","",PLAYER!B96)</f>
        <v/>
      </c>
      <c r="C96" s="0" t="str">
        <f aca="false">IF(T96="","",T96)</f>
        <v/>
      </c>
      <c r="D96" s="88" t="str">
        <f aca="false">IF('ADJ-CLICK'!H96="","",AVERAGE('ADJ-CLICK'!H96,'ADJ-CLICK'!J96,'ADJ-CLICK'!L96,'ADJ-CLICK'!N96,'ADJ-CLICK'!P96,'ADJ-CLICK'!R96))</f>
        <v/>
      </c>
      <c r="E96" s="88" t="str">
        <f aca="false">IF('ADJ-GIVEN'!C96="","",'ADJ-GIVEN'!C96/2)</f>
        <v/>
      </c>
      <c r="F96" s="88" t="str">
        <f aca="false">IF('ADJ-GIVEN'!D96="","",'ADJ-GIVEN'!D96/2)</f>
        <v/>
      </c>
      <c r="G96" s="88" t="str">
        <f aca="false">IF('ADJ-GIVEN'!E96="","",'ADJ-GIVEN'!E96/2)</f>
        <v/>
      </c>
      <c r="H96" s="88" t="str">
        <f aca="false">IF('ADJ-GIVEN'!F96="","",'ADJ-GIVEN'!F96/2)</f>
        <v/>
      </c>
      <c r="I96" s="0" t="str">
        <f aca="false">IF(E96="","",SUM(E96:H96))</f>
        <v/>
      </c>
      <c r="J96" s="88" t="str">
        <f aca="false">IF('ADJ-GIVEN'!G96="","",'ADJ-GIVEN'!G96/2)</f>
        <v/>
      </c>
      <c r="K96" s="88" t="str">
        <f aca="false">IF('ADJ-GIVEN'!H96="","",'ADJ-GIVEN'!H96/2)</f>
        <v/>
      </c>
      <c r="L96" s="88" t="str">
        <f aca="false">IF('ADJ-GIVEN'!I96="","",'ADJ-GIVEN'!I96/2)</f>
        <v/>
      </c>
      <c r="M96" s="88" t="str">
        <f aca="false">IF('ADJ-GIVEN'!J96="","",'ADJ-GIVEN'!J96/2)</f>
        <v/>
      </c>
      <c r="N96" s="89" t="str">
        <f aca="false">IF(J96="","",SUM(J96:M96))</f>
        <v/>
      </c>
      <c r="O96" s="92" t="str">
        <f aca="false">IF(D96="","",SUM(D96,I96,N96))</f>
        <v/>
      </c>
      <c r="P96" s="92" t="str">
        <f aca="false">IF('ADJ-CLICK'!C96="","",'ADJ-CLICK'!C96*-1)</f>
        <v/>
      </c>
      <c r="Q96" s="92" t="str">
        <f aca="false">IF('ADJ-CLICK'!D96="","",'ADJ-CLICK'!D96*-1)</f>
        <v/>
      </c>
      <c r="R96" s="92" t="str">
        <f aca="false">IF('ADJ-CLICK'!E96="","",'ADJ-CLICK'!E96*-1)</f>
        <v/>
      </c>
      <c r="S96" s="92" t="str">
        <f aca="false">IF(O96="","",SUM(O96:R96))</f>
        <v/>
      </c>
      <c r="T96" s="92" t="str">
        <f aca="false">IF(S96="","",RANK(S96,S$4:S$203,0))</f>
        <v/>
      </c>
      <c r="U96" s="92" t="str">
        <f aca="false">IF(B96="","",B96)</f>
        <v/>
      </c>
      <c r="V96" s="65"/>
      <c r="W96" s="0" t="str">
        <f aca="false">IF(A96&lt;=COUNT(C$4:C$203),A96,"")</f>
        <v/>
      </c>
      <c r="X96" s="0" t="str">
        <f aca="false">IF(W96="","",VLOOKUP($W96,$C$4:$U$203,19,FALSE()))</f>
        <v/>
      </c>
      <c r="Y96" s="88" t="str">
        <f aca="false">IF(X96="","",VLOOKUP($W96,$C$4:$U$203,2,FALSE()))</f>
        <v/>
      </c>
      <c r="Z96" s="88" t="str">
        <f aca="false">IF(Y96="","",VLOOKUP($W96,$C$4:$U$203,3,FALSE()))</f>
        <v/>
      </c>
      <c r="AA96" s="88" t="str">
        <f aca="false">IF(Z96="","",VLOOKUP($W96,$C$4:$U$203,4,FALSE()))</f>
        <v/>
      </c>
      <c r="AB96" s="88" t="str">
        <f aca="false">IF(AA96="","",VLOOKUP($W96,$C$4:$U$203,5,FALSE()))</f>
        <v/>
      </c>
      <c r="AC96" s="88" t="str">
        <f aca="false">IF(AB96="","",VLOOKUP($W96,$C$4:$U$203,6,FALSE()))</f>
        <v/>
      </c>
      <c r="AD96" s="89" t="str">
        <f aca="false">IF(AC96="","",VLOOKUP($W96,$C$4:$U$203,7,FALSE()))</f>
        <v/>
      </c>
      <c r="AE96" s="88" t="str">
        <f aca="false">IF(AD96="","",VLOOKUP($W96,$C$4:$U$203,8,FALSE()))</f>
        <v/>
      </c>
      <c r="AF96" s="88" t="str">
        <f aca="false">IF(AE96="","",VLOOKUP($W96,$C$4:$U$203,9,FALSE()))</f>
        <v/>
      </c>
      <c r="AG96" s="88" t="str">
        <f aca="false">IF(AF96="","",VLOOKUP($W96,$C$4:$U$203,10,FALSE()))</f>
        <v/>
      </c>
      <c r="AH96" s="88" t="str">
        <f aca="false">IF(AG96="","",VLOOKUP($W96,$C$4:$U$203,11,FALSE()))</f>
        <v/>
      </c>
      <c r="AI96" s="89" t="str">
        <f aca="false">IF(AH96="","",VLOOKUP($W96,$C$4:$U$203,12,FALSE()))</f>
        <v/>
      </c>
      <c r="AJ96" s="89" t="str">
        <f aca="false">IF(AI96="","",VLOOKUP($W96,$C$4:$U$203,13,FALSE()))</f>
        <v/>
      </c>
      <c r="AK96" s="90" t="str">
        <f aca="false">IF(AJ96="","",VLOOKUP($W96,$C$4:$U$203,14,FALSE()))</f>
        <v/>
      </c>
      <c r="AL96" s="90" t="str">
        <f aca="false">IF(AK96="","",VLOOKUP($W96,$C$4:$U$203,15,FALSE()))</f>
        <v/>
      </c>
      <c r="AM96" s="90" t="str">
        <f aca="false">IF(AL96="","",VLOOKUP($W96,$C$4:$U$203,16,FALSE()))</f>
        <v/>
      </c>
      <c r="AN96" s="91" t="str">
        <f aca="false">IF(AM96="","",VLOOKUP($W96,$C$4:$U$203,17,FALSE()))</f>
        <v/>
      </c>
      <c r="AO96" s="0" t="str">
        <f aca="false">IF(AN96="","",VLOOKUP($W96,$C$4:$U$203,18,FALSE()))</f>
        <v/>
      </c>
      <c r="AP96" s="92" t="str">
        <f aca="false">IF(X96="","",X96)</f>
        <v/>
      </c>
      <c r="AQ96" s="65"/>
    </row>
    <row r="97" customFormat="false" ht="15" hidden="false" customHeight="false" outlineLevel="0" collapsed="false">
      <c r="A97" s="0" t="n">
        <v>94</v>
      </c>
      <c r="B97" s="0" t="str">
        <f aca="false">IF(PLAYER!B97="","",PLAYER!B97)</f>
        <v/>
      </c>
      <c r="C97" s="0" t="str">
        <f aca="false">IF(T97="","",T97)</f>
        <v/>
      </c>
      <c r="D97" s="88" t="str">
        <f aca="false">IF('ADJ-CLICK'!H97="","",AVERAGE('ADJ-CLICK'!H97,'ADJ-CLICK'!J97,'ADJ-CLICK'!L97,'ADJ-CLICK'!N97,'ADJ-CLICK'!P97,'ADJ-CLICK'!R97))</f>
        <v/>
      </c>
      <c r="E97" s="88" t="str">
        <f aca="false">IF('ADJ-GIVEN'!C97="","",'ADJ-GIVEN'!C97/2)</f>
        <v/>
      </c>
      <c r="F97" s="88" t="str">
        <f aca="false">IF('ADJ-GIVEN'!D97="","",'ADJ-GIVEN'!D97/2)</f>
        <v/>
      </c>
      <c r="G97" s="88" t="str">
        <f aca="false">IF('ADJ-GIVEN'!E97="","",'ADJ-GIVEN'!E97/2)</f>
        <v/>
      </c>
      <c r="H97" s="88" t="str">
        <f aca="false">IF('ADJ-GIVEN'!F97="","",'ADJ-GIVEN'!F97/2)</f>
        <v/>
      </c>
      <c r="I97" s="0" t="str">
        <f aca="false">IF(E97="","",SUM(E97:H97))</f>
        <v/>
      </c>
      <c r="J97" s="88" t="str">
        <f aca="false">IF('ADJ-GIVEN'!G97="","",'ADJ-GIVEN'!G97/2)</f>
        <v/>
      </c>
      <c r="K97" s="88" t="str">
        <f aca="false">IF('ADJ-GIVEN'!H97="","",'ADJ-GIVEN'!H97/2)</f>
        <v/>
      </c>
      <c r="L97" s="88" t="str">
        <f aca="false">IF('ADJ-GIVEN'!I97="","",'ADJ-GIVEN'!I97/2)</f>
        <v/>
      </c>
      <c r="M97" s="88" t="str">
        <f aca="false">IF('ADJ-GIVEN'!J97="","",'ADJ-GIVEN'!J97/2)</f>
        <v/>
      </c>
      <c r="N97" s="89" t="str">
        <f aca="false">IF(J97="","",SUM(J97:M97))</f>
        <v/>
      </c>
      <c r="O97" s="92" t="str">
        <f aca="false">IF(D97="","",SUM(D97,I97,N97))</f>
        <v/>
      </c>
      <c r="P97" s="92" t="str">
        <f aca="false">IF('ADJ-CLICK'!C97="","",'ADJ-CLICK'!C97*-1)</f>
        <v/>
      </c>
      <c r="Q97" s="92" t="str">
        <f aca="false">IF('ADJ-CLICK'!D97="","",'ADJ-CLICK'!D97*-1)</f>
        <v/>
      </c>
      <c r="R97" s="92" t="str">
        <f aca="false">IF('ADJ-CLICK'!E97="","",'ADJ-CLICK'!E97*-1)</f>
        <v/>
      </c>
      <c r="S97" s="92" t="str">
        <f aca="false">IF(O97="","",SUM(O97:R97))</f>
        <v/>
      </c>
      <c r="T97" s="92" t="str">
        <f aca="false">IF(S97="","",RANK(S97,S$4:S$203,0))</f>
        <v/>
      </c>
      <c r="U97" s="92" t="str">
        <f aca="false">IF(B97="","",B97)</f>
        <v/>
      </c>
      <c r="V97" s="65"/>
      <c r="W97" s="0" t="str">
        <f aca="false">IF(A97&lt;=COUNT(C$4:C$203),A97,"")</f>
        <v/>
      </c>
      <c r="X97" s="0" t="str">
        <f aca="false">IF(W97="","",VLOOKUP($W97,$C$4:$U$203,19,FALSE()))</f>
        <v/>
      </c>
      <c r="Y97" s="88" t="str">
        <f aca="false">IF(X97="","",VLOOKUP($W97,$C$4:$U$203,2,FALSE()))</f>
        <v/>
      </c>
      <c r="Z97" s="88" t="str">
        <f aca="false">IF(Y97="","",VLOOKUP($W97,$C$4:$U$203,3,FALSE()))</f>
        <v/>
      </c>
      <c r="AA97" s="88" t="str">
        <f aca="false">IF(Z97="","",VLOOKUP($W97,$C$4:$U$203,4,FALSE()))</f>
        <v/>
      </c>
      <c r="AB97" s="88" t="str">
        <f aca="false">IF(AA97="","",VLOOKUP($W97,$C$4:$U$203,5,FALSE()))</f>
        <v/>
      </c>
      <c r="AC97" s="88" t="str">
        <f aca="false">IF(AB97="","",VLOOKUP($W97,$C$4:$U$203,6,FALSE()))</f>
        <v/>
      </c>
      <c r="AD97" s="89" t="str">
        <f aca="false">IF(AC97="","",VLOOKUP($W97,$C$4:$U$203,7,FALSE()))</f>
        <v/>
      </c>
      <c r="AE97" s="88" t="str">
        <f aca="false">IF(AD97="","",VLOOKUP($W97,$C$4:$U$203,8,FALSE()))</f>
        <v/>
      </c>
      <c r="AF97" s="88" t="str">
        <f aca="false">IF(AE97="","",VLOOKUP($W97,$C$4:$U$203,9,FALSE()))</f>
        <v/>
      </c>
      <c r="AG97" s="88" t="str">
        <f aca="false">IF(AF97="","",VLOOKUP($W97,$C$4:$U$203,10,FALSE()))</f>
        <v/>
      </c>
      <c r="AH97" s="88" t="str">
        <f aca="false">IF(AG97="","",VLOOKUP($W97,$C$4:$U$203,11,FALSE()))</f>
        <v/>
      </c>
      <c r="AI97" s="89" t="str">
        <f aca="false">IF(AH97="","",VLOOKUP($W97,$C$4:$U$203,12,FALSE()))</f>
        <v/>
      </c>
      <c r="AJ97" s="89" t="str">
        <f aca="false">IF(AI97="","",VLOOKUP($W97,$C$4:$U$203,13,FALSE()))</f>
        <v/>
      </c>
      <c r="AK97" s="90" t="str">
        <f aca="false">IF(AJ97="","",VLOOKUP($W97,$C$4:$U$203,14,FALSE()))</f>
        <v/>
      </c>
      <c r="AL97" s="90" t="str">
        <f aca="false">IF(AK97="","",VLOOKUP($W97,$C$4:$U$203,15,FALSE()))</f>
        <v/>
      </c>
      <c r="AM97" s="90" t="str">
        <f aca="false">IF(AL97="","",VLOOKUP($W97,$C$4:$U$203,16,FALSE()))</f>
        <v/>
      </c>
      <c r="AN97" s="91" t="str">
        <f aca="false">IF(AM97="","",VLOOKUP($W97,$C$4:$U$203,17,FALSE()))</f>
        <v/>
      </c>
      <c r="AO97" s="0" t="str">
        <f aca="false">IF(AN97="","",VLOOKUP($W97,$C$4:$U$203,18,FALSE()))</f>
        <v/>
      </c>
      <c r="AP97" s="92" t="str">
        <f aca="false">IF(X97="","",X97)</f>
        <v/>
      </c>
      <c r="AQ97" s="65"/>
    </row>
    <row r="98" customFormat="false" ht="15" hidden="false" customHeight="false" outlineLevel="0" collapsed="false">
      <c r="A98" s="0" t="n">
        <v>95</v>
      </c>
      <c r="B98" s="0" t="str">
        <f aca="false">IF(PLAYER!B98="","",PLAYER!B98)</f>
        <v/>
      </c>
      <c r="C98" s="0" t="str">
        <f aca="false">IF(T98="","",T98)</f>
        <v/>
      </c>
      <c r="D98" s="88" t="str">
        <f aca="false">IF('ADJ-CLICK'!H98="","",AVERAGE('ADJ-CLICK'!H98,'ADJ-CLICK'!J98,'ADJ-CLICK'!L98,'ADJ-CLICK'!N98,'ADJ-CLICK'!P98,'ADJ-CLICK'!R98))</f>
        <v/>
      </c>
      <c r="E98" s="88" t="str">
        <f aca="false">IF('ADJ-GIVEN'!C98="","",'ADJ-GIVEN'!C98/2)</f>
        <v/>
      </c>
      <c r="F98" s="88" t="str">
        <f aca="false">IF('ADJ-GIVEN'!D98="","",'ADJ-GIVEN'!D98/2)</f>
        <v/>
      </c>
      <c r="G98" s="88" t="str">
        <f aca="false">IF('ADJ-GIVEN'!E98="","",'ADJ-GIVEN'!E98/2)</f>
        <v/>
      </c>
      <c r="H98" s="88" t="str">
        <f aca="false">IF('ADJ-GIVEN'!F98="","",'ADJ-GIVEN'!F98/2)</f>
        <v/>
      </c>
      <c r="I98" s="0" t="str">
        <f aca="false">IF(E98="","",SUM(E98:H98))</f>
        <v/>
      </c>
      <c r="J98" s="88" t="str">
        <f aca="false">IF('ADJ-GIVEN'!G98="","",'ADJ-GIVEN'!G98/2)</f>
        <v/>
      </c>
      <c r="K98" s="88" t="str">
        <f aca="false">IF('ADJ-GIVEN'!H98="","",'ADJ-GIVEN'!H98/2)</f>
        <v/>
      </c>
      <c r="L98" s="88" t="str">
        <f aca="false">IF('ADJ-GIVEN'!I98="","",'ADJ-GIVEN'!I98/2)</f>
        <v/>
      </c>
      <c r="M98" s="88" t="str">
        <f aca="false">IF('ADJ-GIVEN'!J98="","",'ADJ-GIVEN'!J98/2)</f>
        <v/>
      </c>
      <c r="N98" s="89" t="str">
        <f aca="false">IF(J98="","",SUM(J98:M98))</f>
        <v/>
      </c>
      <c r="O98" s="92" t="str">
        <f aca="false">IF(D98="","",SUM(D98,I98,N98))</f>
        <v/>
      </c>
      <c r="P98" s="92" t="str">
        <f aca="false">IF('ADJ-CLICK'!C98="","",'ADJ-CLICK'!C98*-1)</f>
        <v/>
      </c>
      <c r="Q98" s="92" t="str">
        <f aca="false">IF('ADJ-CLICK'!D98="","",'ADJ-CLICK'!D98*-1)</f>
        <v/>
      </c>
      <c r="R98" s="92" t="str">
        <f aca="false">IF('ADJ-CLICK'!E98="","",'ADJ-CLICK'!E98*-1)</f>
        <v/>
      </c>
      <c r="S98" s="92" t="str">
        <f aca="false">IF(O98="","",SUM(O98:R98))</f>
        <v/>
      </c>
      <c r="T98" s="92" t="str">
        <f aca="false">IF(S98="","",RANK(S98,S$4:S$203,0))</f>
        <v/>
      </c>
      <c r="U98" s="92" t="str">
        <f aca="false">IF(B98="","",B98)</f>
        <v/>
      </c>
      <c r="V98" s="65"/>
      <c r="W98" s="0" t="str">
        <f aca="false">IF(A98&lt;=COUNT(C$4:C$203),A98,"")</f>
        <v/>
      </c>
      <c r="X98" s="0" t="str">
        <f aca="false">IF(W98="","",VLOOKUP($W98,$C$4:$U$203,19,FALSE()))</f>
        <v/>
      </c>
      <c r="Y98" s="88" t="str">
        <f aca="false">IF(X98="","",VLOOKUP($W98,$C$4:$U$203,2,FALSE()))</f>
        <v/>
      </c>
      <c r="Z98" s="88" t="str">
        <f aca="false">IF(Y98="","",VLOOKUP($W98,$C$4:$U$203,3,FALSE()))</f>
        <v/>
      </c>
      <c r="AA98" s="88" t="str">
        <f aca="false">IF(Z98="","",VLOOKUP($W98,$C$4:$U$203,4,FALSE()))</f>
        <v/>
      </c>
      <c r="AB98" s="88" t="str">
        <f aca="false">IF(AA98="","",VLOOKUP($W98,$C$4:$U$203,5,FALSE()))</f>
        <v/>
      </c>
      <c r="AC98" s="88" t="str">
        <f aca="false">IF(AB98="","",VLOOKUP($W98,$C$4:$U$203,6,FALSE()))</f>
        <v/>
      </c>
      <c r="AD98" s="89" t="str">
        <f aca="false">IF(AC98="","",VLOOKUP($W98,$C$4:$U$203,7,FALSE()))</f>
        <v/>
      </c>
      <c r="AE98" s="88" t="str">
        <f aca="false">IF(AD98="","",VLOOKUP($W98,$C$4:$U$203,8,FALSE()))</f>
        <v/>
      </c>
      <c r="AF98" s="88" t="str">
        <f aca="false">IF(AE98="","",VLOOKUP($W98,$C$4:$U$203,9,FALSE()))</f>
        <v/>
      </c>
      <c r="AG98" s="88" t="str">
        <f aca="false">IF(AF98="","",VLOOKUP($W98,$C$4:$U$203,10,FALSE()))</f>
        <v/>
      </c>
      <c r="AH98" s="88" t="str">
        <f aca="false">IF(AG98="","",VLOOKUP($W98,$C$4:$U$203,11,FALSE()))</f>
        <v/>
      </c>
      <c r="AI98" s="89" t="str">
        <f aca="false">IF(AH98="","",VLOOKUP($W98,$C$4:$U$203,12,FALSE()))</f>
        <v/>
      </c>
      <c r="AJ98" s="89" t="str">
        <f aca="false">IF(AI98="","",VLOOKUP($W98,$C$4:$U$203,13,FALSE()))</f>
        <v/>
      </c>
      <c r="AK98" s="90" t="str">
        <f aca="false">IF(AJ98="","",VLOOKUP($W98,$C$4:$U$203,14,FALSE()))</f>
        <v/>
      </c>
      <c r="AL98" s="90" t="str">
        <f aca="false">IF(AK98="","",VLOOKUP($W98,$C$4:$U$203,15,FALSE()))</f>
        <v/>
      </c>
      <c r="AM98" s="90" t="str">
        <f aca="false">IF(AL98="","",VLOOKUP($W98,$C$4:$U$203,16,FALSE()))</f>
        <v/>
      </c>
      <c r="AN98" s="91" t="str">
        <f aca="false">IF(AM98="","",VLOOKUP($W98,$C$4:$U$203,17,FALSE()))</f>
        <v/>
      </c>
      <c r="AO98" s="0" t="str">
        <f aca="false">IF(AN98="","",VLOOKUP($W98,$C$4:$U$203,18,FALSE()))</f>
        <v/>
      </c>
      <c r="AP98" s="92" t="str">
        <f aca="false">IF(X98="","",X98)</f>
        <v/>
      </c>
      <c r="AQ98" s="65"/>
    </row>
    <row r="99" customFormat="false" ht="15" hidden="false" customHeight="false" outlineLevel="0" collapsed="false">
      <c r="A99" s="0" t="n">
        <v>96</v>
      </c>
      <c r="B99" s="0" t="str">
        <f aca="false">IF(PLAYER!B99="","",PLAYER!B99)</f>
        <v/>
      </c>
      <c r="C99" s="0" t="str">
        <f aca="false">IF(T99="","",T99)</f>
        <v/>
      </c>
      <c r="D99" s="88" t="str">
        <f aca="false">IF('ADJ-CLICK'!H99="","",AVERAGE('ADJ-CLICK'!H99,'ADJ-CLICK'!J99,'ADJ-CLICK'!L99,'ADJ-CLICK'!N99,'ADJ-CLICK'!P99,'ADJ-CLICK'!R99))</f>
        <v/>
      </c>
      <c r="E99" s="88" t="str">
        <f aca="false">IF('ADJ-GIVEN'!C99="","",'ADJ-GIVEN'!C99/2)</f>
        <v/>
      </c>
      <c r="F99" s="88" t="str">
        <f aca="false">IF('ADJ-GIVEN'!D99="","",'ADJ-GIVEN'!D99/2)</f>
        <v/>
      </c>
      <c r="G99" s="88" t="str">
        <f aca="false">IF('ADJ-GIVEN'!E99="","",'ADJ-GIVEN'!E99/2)</f>
        <v/>
      </c>
      <c r="H99" s="88" t="str">
        <f aca="false">IF('ADJ-GIVEN'!F99="","",'ADJ-GIVEN'!F99/2)</f>
        <v/>
      </c>
      <c r="I99" s="0" t="str">
        <f aca="false">IF(E99="","",SUM(E99:H99))</f>
        <v/>
      </c>
      <c r="J99" s="88" t="str">
        <f aca="false">IF('ADJ-GIVEN'!G99="","",'ADJ-GIVEN'!G99/2)</f>
        <v/>
      </c>
      <c r="K99" s="88" t="str">
        <f aca="false">IF('ADJ-GIVEN'!H99="","",'ADJ-GIVEN'!H99/2)</f>
        <v/>
      </c>
      <c r="L99" s="88" t="str">
        <f aca="false">IF('ADJ-GIVEN'!I99="","",'ADJ-GIVEN'!I99/2)</f>
        <v/>
      </c>
      <c r="M99" s="88" t="str">
        <f aca="false">IF('ADJ-GIVEN'!J99="","",'ADJ-GIVEN'!J99/2)</f>
        <v/>
      </c>
      <c r="N99" s="89" t="str">
        <f aca="false">IF(J99="","",SUM(J99:M99))</f>
        <v/>
      </c>
      <c r="O99" s="92" t="str">
        <f aca="false">IF(D99="","",SUM(D99,I99,N99))</f>
        <v/>
      </c>
      <c r="P99" s="92" t="str">
        <f aca="false">IF('ADJ-CLICK'!C99="","",'ADJ-CLICK'!C99*-1)</f>
        <v/>
      </c>
      <c r="Q99" s="92" t="str">
        <f aca="false">IF('ADJ-CLICK'!D99="","",'ADJ-CLICK'!D99*-1)</f>
        <v/>
      </c>
      <c r="R99" s="92" t="str">
        <f aca="false">IF('ADJ-CLICK'!E99="","",'ADJ-CLICK'!E99*-1)</f>
        <v/>
      </c>
      <c r="S99" s="92" t="str">
        <f aca="false">IF(O99="","",SUM(O99:R99))</f>
        <v/>
      </c>
      <c r="T99" s="92" t="str">
        <f aca="false">IF(S99="","",RANK(S99,S$4:S$203,0))</f>
        <v/>
      </c>
      <c r="U99" s="92" t="str">
        <f aca="false">IF(B99="","",B99)</f>
        <v/>
      </c>
      <c r="V99" s="65"/>
      <c r="W99" s="0" t="str">
        <f aca="false">IF(A99&lt;=COUNT(C$4:C$203),A99,"")</f>
        <v/>
      </c>
      <c r="X99" s="0" t="str">
        <f aca="false">IF(W99="","",VLOOKUP($W99,$C$4:$U$203,19,FALSE()))</f>
        <v/>
      </c>
      <c r="Y99" s="88" t="str">
        <f aca="false">IF(X99="","",VLOOKUP($W99,$C$4:$U$203,2,FALSE()))</f>
        <v/>
      </c>
      <c r="Z99" s="88" t="str">
        <f aca="false">IF(Y99="","",VLOOKUP($W99,$C$4:$U$203,3,FALSE()))</f>
        <v/>
      </c>
      <c r="AA99" s="88" t="str">
        <f aca="false">IF(Z99="","",VLOOKUP($W99,$C$4:$U$203,4,FALSE()))</f>
        <v/>
      </c>
      <c r="AB99" s="88" t="str">
        <f aca="false">IF(AA99="","",VLOOKUP($W99,$C$4:$U$203,5,FALSE()))</f>
        <v/>
      </c>
      <c r="AC99" s="88" t="str">
        <f aca="false">IF(AB99="","",VLOOKUP($W99,$C$4:$U$203,6,FALSE()))</f>
        <v/>
      </c>
      <c r="AD99" s="89" t="str">
        <f aca="false">IF(AC99="","",VLOOKUP($W99,$C$4:$U$203,7,FALSE()))</f>
        <v/>
      </c>
      <c r="AE99" s="88" t="str">
        <f aca="false">IF(AD99="","",VLOOKUP($W99,$C$4:$U$203,8,FALSE()))</f>
        <v/>
      </c>
      <c r="AF99" s="88" t="str">
        <f aca="false">IF(AE99="","",VLOOKUP($W99,$C$4:$U$203,9,FALSE()))</f>
        <v/>
      </c>
      <c r="AG99" s="88" t="str">
        <f aca="false">IF(AF99="","",VLOOKUP($W99,$C$4:$U$203,10,FALSE()))</f>
        <v/>
      </c>
      <c r="AH99" s="88" t="str">
        <f aca="false">IF(AG99="","",VLOOKUP($W99,$C$4:$U$203,11,FALSE()))</f>
        <v/>
      </c>
      <c r="AI99" s="89" t="str">
        <f aca="false">IF(AH99="","",VLOOKUP($W99,$C$4:$U$203,12,FALSE()))</f>
        <v/>
      </c>
      <c r="AJ99" s="89" t="str">
        <f aca="false">IF(AI99="","",VLOOKUP($W99,$C$4:$U$203,13,FALSE()))</f>
        <v/>
      </c>
      <c r="AK99" s="90" t="str">
        <f aca="false">IF(AJ99="","",VLOOKUP($W99,$C$4:$U$203,14,FALSE()))</f>
        <v/>
      </c>
      <c r="AL99" s="90" t="str">
        <f aca="false">IF(AK99="","",VLOOKUP($W99,$C$4:$U$203,15,FALSE()))</f>
        <v/>
      </c>
      <c r="AM99" s="90" t="str">
        <f aca="false">IF(AL99="","",VLOOKUP($W99,$C$4:$U$203,16,FALSE()))</f>
        <v/>
      </c>
      <c r="AN99" s="91" t="str">
        <f aca="false">IF(AM99="","",VLOOKUP($W99,$C$4:$U$203,17,FALSE()))</f>
        <v/>
      </c>
      <c r="AO99" s="0" t="str">
        <f aca="false">IF(AN99="","",VLOOKUP($W99,$C$4:$U$203,18,FALSE()))</f>
        <v/>
      </c>
      <c r="AP99" s="92" t="str">
        <f aca="false">IF(X99="","",X99)</f>
        <v/>
      </c>
      <c r="AQ99" s="65"/>
    </row>
    <row r="100" customFormat="false" ht="15" hidden="false" customHeight="false" outlineLevel="0" collapsed="false">
      <c r="A100" s="0" t="n">
        <v>97</v>
      </c>
      <c r="B100" s="0" t="str">
        <f aca="false">IF(PLAYER!B100="","",PLAYER!B100)</f>
        <v/>
      </c>
      <c r="C100" s="0" t="str">
        <f aca="false">IF(T100="","",T100)</f>
        <v/>
      </c>
      <c r="D100" s="88" t="str">
        <f aca="false">IF('ADJ-CLICK'!H100="","",AVERAGE('ADJ-CLICK'!H100,'ADJ-CLICK'!J100,'ADJ-CLICK'!L100,'ADJ-CLICK'!N100,'ADJ-CLICK'!P100,'ADJ-CLICK'!R100))</f>
        <v/>
      </c>
      <c r="E100" s="88" t="str">
        <f aca="false">IF('ADJ-GIVEN'!C100="","",'ADJ-GIVEN'!C100/2)</f>
        <v/>
      </c>
      <c r="F100" s="88" t="str">
        <f aca="false">IF('ADJ-GIVEN'!D100="","",'ADJ-GIVEN'!D100/2)</f>
        <v/>
      </c>
      <c r="G100" s="88" t="str">
        <f aca="false">IF('ADJ-GIVEN'!E100="","",'ADJ-GIVEN'!E100/2)</f>
        <v/>
      </c>
      <c r="H100" s="88" t="str">
        <f aca="false">IF('ADJ-GIVEN'!F100="","",'ADJ-GIVEN'!F100/2)</f>
        <v/>
      </c>
      <c r="I100" s="0" t="str">
        <f aca="false">IF(E100="","",SUM(E100:H100))</f>
        <v/>
      </c>
      <c r="J100" s="88" t="str">
        <f aca="false">IF('ADJ-GIVEN'!G100="","",'ADJ-GIVEN'!G100/2)</f>
        <v/>
      </c>
      <c r="K100" s="88" t="str">
        <f aca="false">IF('ADJ-GIVEN'!H100="","",'ADJ-GIVEN'!H100/2)</f>
        <v/>
      </c>
      <c r="L100" s="88" t="str">
        <f aca="false">IF('ADJ-GIVEN'!I100="","",'ADJ-GIVEN'!I100/2)</f>
        <v/>
      </c>
      <c r="M100" s="88" t="str">
        <f aca="false">IF('ADJ-GIVEN'!J100="","",'ADJ-GIVEN'!J100/2)</f>
        <v/>
      </c>
      <c r="N100" s="89" t="str">
        <f aca="false">IF(J100="","",SUM(J100:M100))</f>
        <v/>
      </c>
      <c r="O100" s="92" t="str">
        <f aca="false">IF(D100="","",SUM(D100,I100,N100))</f>
        <v/>
      </c>
      <c r="P100" s="92" t="str">
        <f aca="false">IF('ADJ-CLICK'!C100="","",'ADJ-CLICK'!C100*-1)</f>
        <v/>
      </c>
      <c r="Q100" s="92" t="str">
        <f aca="false">IF('ADJ-CLICK'!D100="","",'ADJ-CLICK'!D100*-1)</f>
        <v/>
      </c>
      <c r="R100" s="92" t="str">
        <f aca="false">IF('ADJ-CLICK'!E100="","",'ADJ-CLICK'!E100*-1)</f>
        <v/>
      </c>
      <c r="S100" s="92" t="str">
        <f aca="false">IF(O100="","",SUM(O100:R100))</f>
        <v/>
      </c>
      <c r="T100" s="92" t="str">
        <f aca="false">IF(S100="","",RANK(S100,S$4:S$203,0))</f>
        <v/>
      </c>
      <c r="U100" s="92" t="str">
        <f aca="false">IF(B100="","",B100)</f>
        <v/>
      </c>
      <c r="V100" s="65"/>
      <c r="W100" s="0" t="str">
        <f aca="false">IF(A100&lt;=COUNT(C$4:C$203),A100,"")</f>
        <v/>
      </c>
      <c r="X100" s="0" t="str">
        <f aca="false">IF(W100="","",VLOOKUP($W100,$C$4:$U$203,19,FALSE()))</f>
        <v/>
      </c>
      <c r="Y100" s="88" t="str">
        <f aca="false">IF(X100="","",VLOOKUP($W100,$C$4:$U$203,2,FALSE()))</f>
        <v/>
      </c>
      <c r="Z100" s="88" t="str">
        <f aca="false">IF(Y100="","",VLOOKUP($W100,$C$4:$U$203,3,FALSE()))</f>
        <v/>
      </c>
      <c r="AA100" s="88" t="str">
        <f aca="false">IF(Z100="","",VLOOKUP($W100,$C$4:$U$203,4,FALSE()))</f>
        <v/>
      </c>
      <c r="AB100" s="88" t="str">
        <f aca="false">IF(AA100="","",VLOOKUP($W100,$C$4:$U$203,5,FALSE()))</f>
        <v/>
      </c>
      <c r="AC100" s="88" t="str">
        <f aca="false">IF(AB100="","",VLOOKUP($W100,$C$4:$U$203,6,FALSE()))</f>
        <v/>
      </c>
      <c r="AD100" s="89" t="str">
        <f aca="false">IF(AC100="","",VLOOKUP($W100,$C$4:$U$203,7,FALSE()))</f>
        <v/>
      </c>
      <c r="AE100" s="88" t="str">
        <f aca="false">IF(AD100="","",VLOOKUP($W100,$C$4:$U$203,8,FALSE()))</f>
        <v/>
      </c>
      <c r="AF100" s="88" t="str">
        <f aca="false">IF(AE100="","",VLOOKUP($W100,$C$4:$U$203,9,FALSE()))</f>
        <v/>
      </c>
      <c r="AG100" s="88" t="str">
        <f aca="false">IF(AF100="","",VLOOKUP($W100,$C$4:$U$203,10,FALSE()))</f>
        <v/>
      </c>
      <c r="AH100" s="88" t="str">
        <f aca="false">IF(AG100="","",VLOOKUP($W100,$C$4:$U$203,11,FALSE()))</f>
        <v/>
      </c>
      <c r="AI100" s="89" t="str">
        <f aca="false">IF(AH100="","",VLOOKUP($W100,$C$4:$U$203,12,FALSE()))</f>
        <v/>
      </c>
      <c r="AJ100" s="89" t="str">
        <f aca="false">IF(AI100="","",VLOOKUP($W100,$C$4:$U$203,13,FALSE()))</f>
        <v/>
      </c>
      <c r="AK100" s="90" t="str">
        <f aca="false">IF(AJ100="","",VLOOKUP($W100,$C$4:$U$203,14,FALSE()))</f>
        <v/>
      </c>
      <c r="AL100" s="90" t="str">
        <f aca="false">IF(AK100="","",VLOOKUP($W100,$C$4:$U$203,15,FALSE()))</f>
        <v/>
      </c>
      <c r="AM100" s="90" t="str">
        <f aca="false">IF(AL100="","",VLOOKUP($W100,$C$4:$U$203,16,FALSE()))</f>
        <v/>
      </c>
      <c r="AN100" s="91" t="str">
        <f aca="false">IF(AM100="","",VLOOKUP($W100,$C$4:$U$203,17,FALSE()))</f>
        <v/>
      </c>
      <c r="AO100" s="0" t="str">
        <f aca="false">IF(AN100="","",VLOOKUP($W100,$C$4:$U$203,18,FALSE()))</f>
        <v/>
      </c>
      <c r="AP100" s="92" t="str">
        <f aca="false">IF(X100="","",X100)</f>
        <v/>
      </c>
      <c r="AQ100" s="65"/>
    </row>
    <row r="101" customFormat="false" ht="15" hidden="false" customHeight="false" outlineLevel="0" collapsed="false">
      <c r="A101" s="0" t="n">
        <v>98</v>
      </c>
      <c r="B101" s="0" t="str">
        <f aca="false">IF(PLAYER!B101="","",PLAYER!B101)</f>
        <v/>
      </c>
      <c r="C101" s="0" t="str">
        <f aca="false">IF(T101="","",T101)</f>
        <v/>
      </c>
      <c r="D101" s="88" t="str">
        <f aca="false">IF('ADJ-CLICK'!H101="","",AVERAGE('ADJ-CLICK'!H101,'ADJ-CLICK'!J101,'ADJ-CLICK'!L101,'ADJ-CLICK'!N101,'ADJ-CLICK'!P101,'ADJ-CLICK'!R101))</f>
        <v/>
      </c>
      <c r="E101" s="88" t="str">
        <f aca="false">IF('ADJ-GIVEN'!C101="","",'ADJ-GIVEN'!C101/2)</f>
        <v/>
      </c>
      <c r="F101" s="88" t="str">
        <f aca="false">IF('ADJ-GIVEN'!D101="","",'ADJ-GIVEN'!D101/2)</f>
        <v/>
      </c>
      <c r="G101" s="88" t="str">
        <f aca="false">IF('ADJ-GIVEN'!E101="","",'ADJ-GIVEN'!E101/2)</f>
        <v/>
      </c>
      <c r="H101" s="88" t="str">
        <f aca="false">IF('ADJ-GIVEN'!F101="","",'ADJ-GIVEN'!F101/2)</f>
        <v/>
      </c>
      <c r="I101" s="0" t="str">
        <f aca="false">IF(E101="","",SUM(E101:H101))</f>
        <v/>
      </c>
      <c r="J101" s="88" t="str">
        <f aca="false">IF('ADJ-GIVEN'!G101="","",'ADJ-GIVEN'!G101/2)</f>
        <v/>
      </c>
      <c r="K101" s="88" t="str">
        <f aca="false">IF('ADJ-GIVEN'!H101="","",'ADJ-GIVEN'!H101/2)</f>
        <v/>
      </c>
      <c r="L101" s="88" t="str">
        <f aca="false">IF('ADJ-GIVEN'!I101="","",'ADJ-GIVEN'!I101/2)</f>
        <v/>
      </c>
      <c r="M101" s="88" t="str">
        <f aca="false">IF('ADJ-GIVEN'!J101="","",'ADJ-GIVEN'!J101/2)</f>
        <v/>
      </c>
      <c r="N101" s="89" t="str">
        <f aca="false">IF(J101="","",SUM(J101:M101))</f>
        <v/>
      </c>
      <c r="O101" s="92" t="str">
        <f aca="false">IF(D101="","",SUM(D101,I101,N101))</f>
        <v/>
      </c>
      <c r="P101" s="92" t="str">
        <f aca="false">IF('ADJ-CLICK'!C101="","",'ADJ-CLICK'!C101*-1)</f>
        <v/>
      </c>
      <c r="Q101" s="92" t="str">
        <f aca="false">IF('ADJ-CLICK'!D101="","",'ADJ-CLICK'!D101*-1)</f>
        <v/>
      </c>
      <c r="R101" s="92" t="str">
        <f aca="false">IF('ADJ-CLICK'!E101="","",'ADJ-CLICK'!E101*-1)</f>
        <v/>
      </c>
      <c r="S101" s="92" t="str">
        <f aca="false">IF(O101="","",SUM(O101:R101))</f>
        <v/>
      </c>
      <c r="T101" s="92" t="str">
        <f aca="false">IF(S101="","",RANK(S101,S$4:S$203,0))</f>
        <v/>
      </c>
      <c r="U101" s="92" t="str">
        <f aca="false">IF(B101="","",B101)</f>
        <v/>
      </c>
      <c r="V101" s="65"/>
      <c r="W101" s="0" t="str">
        <f aca="false">IF(A101&lt;=COUNT(C$4:C$203),A101,"")</f>
        <v/>
      </c>
      <c r="X101" s="0" t="str">
        <f aca="false">IF(W101="","",VLOOKUP($W101,$C$4:$U$203,19,FALSE()))</f>
        <v/>
      </c>
      <c r="Y101" s="88" t="str">
        <f aca="false">IF(X101="","",VLOOKUP($W101,$C$4:$U$203,2,FALSE()))</f>
        <v/>
      </c>
      <c r="Z101" s="88" t="str">
        <f aca="false">IF(Y101="","",VLOOKUP($W101,$C$4:$U$203,3,FALSE()))</f>
        <v/>
      </c>
      <c r="AA101" s="88" t="str">
        <f aca="false">IF(Z101="","",VLOOKUP($W101,$C$4:$U$203,4,FALSE()))</f>
        <v/>
      </c>
      <c r="AB101" s="88" t="str">
        <f aca="false">IF(AA101="","",VLOOKUP($W101,$C$4:$U$203,5,FALSE()))</f>
        <v/>
      </c>
      <c r="AC101" s="88" t="str">
        <f aca="false">IF(AB101="","",VLOOKUP($W101,$C$4:$U$203,6,FALSE()))</f>
        <v/>
      </c>
      <c r="AD101" s="89" t="str">
        <f aca="false">IF(AC101="","",VLOOKUP($W101,$C$4:$U$203,7,FALSE()))</f>
        <v/>
      </c>
      <c r="AE101" s="88" t="str">
        <f aca="false">IF(AD101="","",VLOOKUP($W101,$C$4:$U$203,8,FALSE()))</f>
        <v/>
      </c>
      <c r="AF101" s="88" t="str">
        <f aca="false">IF(AE101="","",VLOOKUP($W101,$C$4:$U$203,9,FALSE()))</f>
        <v/>
      </c>
      <c r="AG101" s="88" t="str">
        <f aca="false">IF(AF101="","",VLOOKUP($W101,$C$4:$U$203,10,FALSE()))</f>
        <v/>
      </c>
      <c r="AH101" s="88" t="str">
        <f aca="false">IF(AG101="","",VLOOKUP($W101,$C$4:$U$203,11,FALSE()))</f>
        <v/>
      </c>
      <c r="AI101" s="89" t="str">
        <f aca="false">IF(AH101="","",VLOOKUP($W101,$C$4:$U$203,12,FALSE()))</f>
        <v/>
      </c>
      <c r="AJ101" s="89" t="str">
        <f aca="false">IF(AI101="","",VLOOKUP($W101,$C$4:$U$203,13,FALSE()))</f>
        <v/>
      </c>
      <c r="AK101" s="90" t="str">
        <f aca="false">IF(AJ101="","",VLOOKUP($W101,$C$4:$U$203,14,FALSE()))</f>
        <v/>
      </c>
      <c r="AL101" s="90" t="str">
        <f aca="false">IF(AK101="","",VLOOKUP($W101,$C$4:$U$203,15,FALSE()))</f>
        <v/>
      </c>
      <c r="AM101" s="90" t="str">
        <f aca="false">IF(AL101="","",VLOOKUP($W101,$C$4:$U$203,16,FALSE()))</f>
        <v/>
      </c>
      <c r="AN101" s="91" t="str">
        <f aca="false">IF(AM101="","",VLOOKUP($W101,$C$4:$U$203,17,FALSE()))</f>
        <v/>
      </c>
      <c r="AO101" s="0" t="str">
        <f aca="false">IF(AN101="","",VLOOKUP($W101,$C$4:$U$203,18,FALSE()))</f>
        <v/>
      </c>
      <c r="AP101" s="92" t="str">
        <f aca="false">IF(X101="","",X101)</f>
        <v/>
      </c>
      <c r="AQ101" s="65"/>
    </row>
    <row r="102" customFormat="false" ht="15" hidden="false" customHeight="false" outlineLevel="0" collapsed="false">
      <c r="A102" s="0" t="n">
        <v>99</v>
      </c>
      <c r="B102" s="0" t="str">
        <f aca="false">IF(PLAYER!B102="","",PLAYER!B102)</f>
        <v/>
      </c>
      <c r="C102" s="0" t="str">
        <f aca="false">IF(T102="","",T102)</f>
        <v/>
      </c>
      <c r="D102" s="88" t="str">
        <f aca="false">IF('ADJ-CLICK'!H102="","",AVERAGE('ADJ-CLICK'!H102,'ADJ-CLICK'!J102,'ADJ-CLICK'!L102,'ADJ-CLICK'!N102,'ADJ-CLICK'!P102,'ADJ-CLICK'!R102))</f>
        <v/>
      </c>
      <c r="E102" s="88" t="str">
        <f aca="false">IF('ADJ-GIVEN'!C102="","",'ADJ-GIVEN'!C102/2)</f>
        <v/>
      </c>
      <c r="F102" s="88" t="str">
        <f aca="false">IF('ADJ-GIVEN'!D102="","",'ADJ-GIVEN'!D102/2)</f>
        <v/>
      </c>
      <c r="G102" s="88" t="str">
        <f aca="false">IF('ADJ-GIVEN'!E102="","",'ADJ-GIVEN'!E102/2)</f>
        <v/>
      </c>
      <c r="H102" s="88" t="str">
        <f aca="false">IF('ADJ-GIVEN'!F102="","",'ADJ-GIVEN'!F102/2)</f>
        <v/>
      </c>
      <c r="I102" s="0" t="str">
        <f aca="false">IF(E102="","",SUM(E102:H102))</f>
        <v/>
      </c>
      <c r="J102" s="88" t="str">
        <f aca="false">IF('ADJ-GIVEN'!G102="","",'ADJ-GIVEN'!G102/2)</f>
        <v/>
      </c>
      <c r="K102" s="88" t="str">
        <f aca="false">IF('ADJ-GIVEN'!H102="","",'ADJ-GIVEN'!H102/2)</f>
        <v/>
      </c>
      <c r="L102" s="88" t="str">
        <f aca="false">IF('ADJ-GIVEN'!I102="","",'ADJ-GIVEN'!I102/2)</f>
        <v/>
      </c>
      <c r="M102" s="88" t="str">
        <f aca="false">IF('ADJ-GIVEN'!J102="","",'ADJ-GIVEN'!J102/2)</f>
        <v/>
      </c>
      <c r="N102" s="89" t="str">
        <f aca="false">IF(J102="","",SUM(J102:M102))</f>
        <v/>
      </c>
      <c r="O102" s="92" t="str">
        <f aca="false">IF(D102="","",SUM(D102,I102,N102))</f>
        <v/>
      </c>
      <c r="P102" s="92" t="str">
        <f aca="false">IF('ADJ-CLICK'!C102="","",'ADJ-CLICK'!C102*-1)</f>
        <v/>
      </c>
      <c r="Q102" s="92" t="str">
        <f aca="false">IF('ADJ-CLICK'!D102="","",'ADJ-CLICK'!D102*-1)</f>
        <v/>
      </c>
      <c r="R102" s="92" t="str">
        <f aca="false">IF('ADJ-CLICK'!E102="","",'ADJ-CLICK'!E102*-1)</f>
        <v/>
      </c>
      <c r="S102" s="92" t="str">
        <f aca="false">IF(O102="","",SUM(O102:R102))</f>
        <v/>
      </c>
      <c r="T102" s="92" t="str">
        <f aca="false">IF(S102="","",RANK(S102,S$4:S$203,0))</f>
        <v/>
      </c>
      <c r="U102" s="92" t="str">
        <f aca="false">IF(B102="","",B102)</f>
        <v/>
      </c>
      <c r="V102" s="65"/>
      <c r="W102" s="0" t="str">
        <f aca="false">IF(A102&lt;=COUNT(C$4:C$203),A102,"")</f>
        <v/>
      </c>
      <c r="X102" s="0" t="str">
        <f aca="false">IF(W102="","",VLOOKUP($W102,$C$4:$U$203,19,FALSE()))</f>
        <v/>
      </c>
      <c r="Y102" s="88" t="str">
        <f aca="false">IF(X102="","",VLOOKUP($W102,$C$4:$U$203,2,FALSE()))</f>
        <v/>
      </c>
      <c r="Z102" s="88" t="str">
        <f aca="false">IF(Y102="","",VLOOKUP($W102,$C$4:$U$203,3,FALSE()))</f>
        <v/>
      </c>
      <c r="AA102" s="88" t="str">
        <f aca="false">IF(Z102="","",VLOOKUP($W102,$C$4:$U$203,4,FALSE()))</f>
        <v/>
      </c>
      <c r="AB102" s="88" t="str">
        <f aca="false">IF(AA102="","",VLOOKUP($W102,$C$4:$U$203,5,FALSE()))</f>
        <v/>
      </c>
      <c r="AC102" s="88" t="str">
        <f aca="false">IF(AB102="","",VLOOKUP($W102,$C$4:$U$203,6,FALSE()))</f>
        <v/>
      </c>
      <c r="AD102" s="89" t="str">
        <f aca="false">IF(AC102="","",VLOOKUP($W102,$C$4:$U$203,7,FALSE()))</f>
        <v/>
      </c>
      <c r="AE102" s="88" t="str">
        <f aca="false">IF(AD102="","",VLOOKUP($W102,$C$4:$U$203,8,FALSE()))</f>
        <v/>
      </c>
      <c r="AF102" s="88" t="str">
        <f aca="false">IF(AE102="","",VLOOKUP($W102,$C$4:$U$203,9,FALSE()))</f>
        <v/>
      </c>
      <c r="AG102" s="88" t="str">
        <f aca="false">IF(AF102="","",VLOOKUP($W102,$C$4:$U$203,10,FALSE()))</f>
        <v/>
      </c>
      <c r="AH102" s="88" t="str">
        <f aca="false">IF(AG102="","",VLOOKUP($W102,$C$4:$U$203,11,FALSE()))</f>
        <v/>
      </c>
      <c r="AI102" s="89" t="str">
        <f aca="false">IF(AH102="","",VLOOKUP($W102,$C$4:$U$203,12,FALSE()))</f>
        <v/>
      </c>
      <c r="AJ102" s="89" t="str">
        <f aca="false">IF(AI102="","",VLOOKUP($W102,$C$4:$U$203,13,FALSE()))</f>
        <v/>
      </c>
      <c r="AK102" s="90" t="str">
        <f aca="false">IF(AJ102="","",VLOOKUP($W102,$C$4:$U$203,14,FALSE()))</f>
        <v/>
      </c>
      <c r="AL102" s="90" t="str">
        <f aca="false">IF(AK102="","",VLOOKUP($W102,$C$4:$U$203,15,FALSE()))</f>
        <v/>
      </c>
      <c r="AM102" s="90" t="str">
        <f aca="false">IF(AL102="","",VLOOKUP($W102,$C$4:$U$203,16,FALSE()))</f>
        <v/>
      </c>
      <c r="AN102" s="91" t="str">
        <f aca="false">IF(AM102="","",VLOOKUP($W102,$C$4:$U$203,17,FALSE()))</f>
        <v/>
      </c>
      <c r="AO102" s="0" t="str">
        <f aca="false">IF(AN102="","",VLOOKUP($W102,$C$4:$U$203,18,FALSE()))</f>
        <v/>
      </c>
      <c r="AP102" s="92" t="str">
        <f aca="false">IF(X102="","",X102)</f>
        <v/>
      </c>
      <c r="AQ102" s="65"/>
    </row>
    <row r="103" customFormat="false" ht="15" hidden="false" customHeight="false" outlineLevel="0" collapsed="false">
      <c r="A103" s="0" t="n">
        <v>100</v>
      </c>
      <c r="B103" s="0" t="str">
        <f aca="false">IF(PLAYER!B103="","",PLAYER!B103)</f>
        <v/>
      </c>
      <c r="C103" s="0" t="str">
        <f aca="false">IF(T103="","",T103)</f>
        <v/>
      </c>
      <c r="D103" s="88" t="str">
        <f aca="false">IF('ADJ-CLICK'!H103="","",AVERAGE('ADJ-CLICK'!H103,'ADJ-CLICK'!J103,'ADJ-CLICK'!L103,'ADJ-CLICK'!N103,'ADJ-CLICK'!P103,'ADJ-CLICK'!R103))</f>
        <v/>
      </c>
      <c r="E103" s="88" t="str">
        <f aca="false">IF('ADJ-GIVEN'!C103="","",'ADJ-GIVEN'!C103/2)</f>
        <v/>
      </c>
      <c r="F103" s="88" t="str">
        <f aca="false">IF('ADJ-GIVEN'!D103="","",'ADJ-GIVEN'!D103/2)</f>
        <v/>
      </c>
      <c r="G103" s="88" t="str">
        <f aca="false">IF('ADJ-GIVEN'!E103="","",'ADJ-GIVEN'!E103/2)</f>
        <v/>
      </c>
      <c r="H103" s="88" t="str">
        <f aca="false">IF('ADJ-GIVEN'!F103="","",'ADJ-GIVEN'!F103/2)</f>
        <v/>
      </c>
      <c r="I103" s="0" t="str">
        <f aca="false">IF(E103="","",SUM(E103:H103))</f>
        <v/>
      </c>
      <c r="J103" s="88" t="str">
        <f aca="false">IF('ADJ-GIVEN'!G103="","",'ADJ-GIVEN'!G103/2)</f>
        <v/>
      </c>
      <c r="K103" s="88" t="str">
        <f aca="false">IF('ADJ-GIVEN'!H103="","",'ADJ-GIVEN'!H103/2)</f>
        <v/>
      </c>
      <c r="L103" s="88" t="str">
        <f aca="false">IF('ADJ-GIVEN'!I103="","",'ADJ-GIVEN'!I103/2)</f>
        <v/>
      </c>
      <c r="M103" s="88" t="str">
        <f aca="false">IF('ADJ-GIVEN'!J103="","",'ADJ-GIVEN'!J103/2)</f>
        <v/>
      </c>
      <c r="N103" s="89" t="str">
        <f aca="false">IF(J103="","",SUM(J103:M103))</f>
        <v/>
      </c>
      <c r="O103" s="92" t="str">
        <f aca="false">IF(D103="","",SUM(D103,I103,N103))</f>
        <v/>
      </c>
      <c r="P103" s="92" t="str">
        <f aca="false">IF('ADJ-CLICK'!C103="","",'ADJ-CLICK'!C103*-1)</f>
        <v/>
      </c>
      <c r="Q103" s="92" t="str">
        <f aca="false">IF('ADJ-CLICK'!D103="","",'ADJ-CLICK'!D103*-1)</f>
        <v/>
      </c>
      <c r="R103" s="92" t="str">
        <f aca="false">IF('ADJ-CLICK'!E103="","",'ADJ-CLICK'!E103*-1)</f>
        <v/>
      </c>
      <c r="S103" s="92" t="str">
        <f aca="false">IF(O103="","",SUM(O103:R103))</f>
        <v/>
      </c>
      <c r="T103" s="92" t="str">
        <f aca="false">IF(S103="","",RANK(S103,S$4:S$203,0))</f>
        <v/>
      </c>
      <c r="U103" s="92" t="str">
        <f aca="false">IF(B103="","",B103)</f>
        <v/>
      </c>
      <c r="V103" s="65"/>
      <c r="W103" s="0" t="str">
        <f aca="false">IF(A103&lt;=COUNT(C$4:C$203),A103,"")</f>
        <v/>
      </c>
      <c r="X103" s="0" t="str">
        <f aca="false">IF(W103="","",VLOOKUP($W103,$C$4:$U$203,19,FALSE()))</f>
        <v/>
      </c>
      <c r="Y103" s="88" t="str">
        <f aca="false">IF(X103="","",VLOOKUP($W103,$C$4:$U$203,2,FALSE()))</f>
        <v/>
      </c>
      <c r="Z103" s="88" t="str">
        <f aca="false">IF(Y103="","",VLOOKUP($W103,$C$4:$U$203,3,FALSE()))</f>
        <v/>
      </c>
      <c r="AA103" s="88" t="str">
        <f aca="false">IF(Z103="","",VLOOKUP($W103,$C$4:$U$203,4,FALSE()))</f>
        <v/>
      </c>
      <c r="AB103" s="88" t="str">
        <f aca="false">IF(AA103="","",VLOOKUP($W103,$C$4:$U$203,5,FALSE()))</f>
        <v/>
      </c>
      <c r="AC103" s="88" t="str">
        <f aca="false">IF(AB103="","",VLOOKUP($W103,$C$4:$U$203,6,FALSE()))</f>
        <v/>
      </c>
      <c r="AD103" s="89" t="str">
        <f aca="false">IF(AC103="","",VLOOKUP($W103,$C$4:$U$203,7,FALSE()))</f>
        <v/>
      </c>
      <c r="AE103" s="88" t="str">
        <f aca="false">IF(AD103="","",VLOOKUP($W103,$C$4:$U$203,8,FALSE()))</f>
        <v/>
      </c>
      <c r="AF103" s="88" t="str">
        <f aca="false">IF(AE103="","",VLOOKUP($W103,$C$4:$U$203,9,FALSE()))</f>
        <v/>
      </c>
      <c r="AG103" s="88" t="str">
        <f aca="false">IF(AF103="","",VLOOKUP($W103,$C$4:$U$203,10,FALSE()))</f>
        <v/>
      </c>
      <c r="AH103" s="88" t="str">
        <f aca="false">IF(AG103="","",VLOOKUP($W103,$C$4:$U$203,11,FALSE()))</f>
        <v/>
      </c>
      <c r="AI103" s="89" t="str">
        <f aca="false">IF(AH103="","",VLOOKUP($W103,$C$4:$U$203,12,FALSE()))</f>
        <v/>
      </c>
      <c r="AJ103" s="89" t="str">
        <f aca="false">IF(AI103="","",VLOOKUP($W103,$C$4:$U$203,13,FALSE()))</f>
        <v/>
      </c>
      <c r="AK103" s="90" t="str">
        <f aca="false">IF(AJ103="","",VLOOKUP($W103,$C$4:$U$203,14,FALSE()))</f>
        <v/>
      </c>
      <c r="AL103" s="90" t="str">
        <f aca="false">IF(AK103="","",VLOOKUP($W103,$C$4:$U$203,15,FALSE()))</f>
        <v/>
      </c>
      <c r="AM103" s="90" t="str">
        <f aca="false">IF(AL103="","",VLOOKUP($W103,$C$4:$U$203,16,FALSE()))</f>
        <v/>
      </c>
      <c r="AN103" s="91" t="str">
        <f aca="false">IF(AM103="","",VLOOKUP($W103,$C$4:$U$203,17,FALSE()))</f>
        <v/>
      </c>
      <c r="AO103" s="0" t="str">
        <f aca="false">IF(AN103="","",VLOOKUP($W103,$C$4:$U$203,18,FALSE()))</f>
        <v/>
      </c>
      <c r="AP103" s="92" t="str">
        <f aca="false">IF(X103="","",X103)</f>
        <v/>
      </c>
      <c r="AQ103" s="65"/>
    </row>
    <row r="104" customFormat="false" ht="15" hidden="false" customHeight="false" outlineLevel="0" collapsed="false">
      <c r="A104" s="0" t="n">
        <v>101</v>
      </c>
      <c r="B104" s="0" t="str">
        <f aca="false">IF(PLAYER!B104="","",PLAYER!B104)</f>
        <v/>
      </c>
      <c r="C104" s="0" t="str">
        <f aca="false">IF(T104="","",T104)</f>
        <v/>
      </c>
      <c r="D104" s="88" t="str">
        <f aca="false">IF('ADJ-CLICK'!H104="","",AVERAGE('ADJ-CLICK'!H104,'ADJ-CLICK'!J104,'ADJ-CLICK'!L104,'ADJ-CLICK'!N104,'ADJ-CLICK'!P104,'ADJ-CLICK'!R104))</f>
        <v/>
      </c>
      <c r="E104" s="88" t="str">
        <f aca="false">IF('ADJ-GIVEN'!C104="","",'ADJ-GIVEN'!C104/2)</f>
        <v/>
      </c>
      <c r="F104" s="88" t="str">
        <f aca="false">IF('ADJ-GIVEN'!D104="","",'ADJ-GIVEN'!D104/2)</f>
        <v/>
      </c>
      <c r="G104" s="88" t="str">
        <f aca="false">IF('ADJ-GIVEN'!E104="","",'ADJ-GIVEN'!E104/2)</f>
        <v/>
      </c>
      <c r="H104" s="88" t="str">
        <f aca="false">IF('ADJ-GIVEN'!F104="","",'ADJ-GIVEN'!F104/2)</f>
        <v/>
      </c>
      <c r="I104" s="0" t="str">
        <f aca="false">IF(E104="","",SUM(E104:H104))</f>
        <v/>
      </c>
      <c r="J104" s="88" t="str">
        <f aca="false">IF('ADJ-GIVEN'!G104="","",'ADJ-GIVEN'!G104/2)</f>
        <v/>
      </c>
      <c r="K104" s="88" t="str">
        <f aca="false">IF('ADJ-GIVEN'!H104="","",'ADJ-GIVEN'!H104/2)</f>
        <v/>
      </c>
      <c r="L104" s="88" t="str">
        <f aca="false">IF('ADJ-GIVEN'!I104="","",'ADJ-GIVEN'!I104/2)</f>
        <v/>
      </c>
      <c r="M104" s="88" t="str">
        <f aca="false">IF('ADJ-GIVEN'!J104="","",'ADJ-GIVEN'!J104/2)</f>
        <v/>
      </c>
      <c r="N104" s="89" t="str">
        <f aca="false">IF(J104="","",SUM(J104:M104))</f>
        <v/>
      </c>
      <c r="O104" s="92" t="str">
        <f aca="false">IF(D104="","",SUM(D104,I104,N104))</f>
        <v/>
      </c>
      <c r="P104" s="92" t="str">
        <f aca="false">IF('ADJ-CLICK'!C104="","",'ADJ-CLICK'!C104*-1)</f>
        <v/>
      </c>
      <c r="Q104" s="92" t="str">
        <f aca="false">IF('ADJ-CLICK'!D104="","",'ADJ-CLICK'!D104*-1)</f>
        <v/>
      </c>
      <c r="R104" s="92" t="str">
        <f aca="false">IF('ADJ-CLICK'!E104="","",'ADJ-CLICK'!E104*-1)</f>
        <v/>
      </c>
      <c r="S104" s="92" t="str">
        <f aca="false">IF(O104="","",SUM(O104:R104))</f>
        <v/>
      </c>
      <c r="T104" s="92" t="str">
        <f aca="false">IF(S104="","",RANK(S104,S$4:S$203,0))</f>
        <v/>
      </c>
      <c r="U104" s="92" t="str">
        <f aca="false">IF(B104="","",B104)</f>
        <v/>
      </c>
      <c r="V104" s="65"/>
      <c r="W104" s="0" t="str">
        <f aca="false">IF(A104&lt;=COUNT(C$4:C$203),A104,"")</f>
        <v/>
      </c>
      <c r="X104" s="0" t="str">
        <f aca="false">IF(W104="","",VLOOKUP($W104,$C$4:$U$203,19,FALSE()))</f>
        <v/>
      </c>
      <c r="Y104" s="88" t="str">
        <f aca="false">IF(X104="","",VLOOKUP($W104,$C$4:$U$203,2,FALSE()))</f>
        <v/>
      </c>
      <c r="Z104" s="88" t="str">
        <f aca="false">IF(Y104="","",VLOOKUP($W104,$C$4:$U$203,3,FALSE()))</f>
        <v/>
      </c>
      <c r="AA104" s="88" t="str">
        <f aca="false">IF(Z104="","",VLOOKUP($W104,$C$4:$U$203,4,FALSE()))</f>
        <v/>
      </c>
      <c r="AB104" s="88" t="str">
        <f aca="false">IF(AA104="","",VLOOKUP($W104,$C$4:$U$203,5,FALSE()))</f>
        <v/>
      </c>
      <c r="AC104" s="88" t="str">
        <f aca="false">IF(AB104="","",VLOOKUP($W104,$C$4:$U$203,6,FALSE()))</f>
        <v/>
      </c>
      <c r="AD104" s="89" t="str">
        <f aca="false">IF(AC104="","",VLOOKUP($W104,$C$4:$U$203,7,FALSE()))</f>
        <v/>
      </c>
      <c r="AE104" s="88" t="str">
        <f aca="false">IF(AD104="","",VLOOKUP($W104,$C$4:$U$203,8,FALSE()))</f>
        <v/>
      </c>
      <c r="AF104" s="88" t="str">
        <f aca="false">IF(AE104="","",VLOOKUP($W104,$C$4:$U$203,9,FALSE()))</f>
        <v/>
      </c>
      <c r="AG104" s="88" t="str">
        <f aca="false">IF(AF104="","",VLOOKUP($W104,$C$4:$U$203,10,FALSE()))</f>
        <v/>
      </c>
      <c r="AH104" s="88" t="str">
        <f aca="false">IF(AG104="","",VLOOKUP($W104,$C$4:$U$203,11,FALSE()))</f>
        <v/>
      </c>
      <c r="AI104" s="89" t="str">
        <f aca="false">IF(AH104="","",VLOOKUP($W104,$C$4:$U$203,12,FALSE()))</f>
        <v/>
      </c>
      <c r="AJ104" s="89" t="str">
        <f aca="false">IF(AI104="","",VLOOKUP($W104,$C$4:$U$203,13,FALSE()))</f>
        <v/>
      </c>
      <c r="AK104" s="90" t="str">
        <f aca="false">IF(AJ104="","",VLOOKUP($W104,$C$4:$U$203,14,FALSE()))</f>
        <v/>
      </c>
      <c r="AL104" s="90" t="str">
        <f aca="false">IF(AK104="","",VLOOKUP($W104,$C$4:$U$203,15,FALSE()))</f>
        <v/>
      </c>
      <c r="AM104" s="90" t="str">
        <f aca="false">IF(AL104="","",VLOOKUP($W104,$C$4:$U$203,16,FALSE()))</f>
        <v/>
      </c>
      <c r="AN104" s="91" t="str">
        <f aca="false">IF(AM104="","",VLOOKUP($W104,$C$4:$U$203,17,FALSE()))</f>
        <v/>
      </c>
      <c r="AO104" s="0" t="str">
        <f aca="false">IF(AN104="","",VLOOKUP($W104,$C$4:$U$203,18,FALSE()))</f>
        <v/>
      </c>
      <c r="AP104" s="92" t="str">
        <f aca="false">IF(X104="","",X104)</f>
        <v/>
      </c>
      <c r="AQ104" s="65"/>
    </row>
    <row r="105" customFormat="false" ht="15" hidden="false" customHeight="false" outlineLevel="0" collapsed="false">
      <c r="A105" s="0" t="n">
        <v>102</v>
      </c>
      <c r="B105" s="0" t="str">
        <f aca="false">IF(PLAYER!B105="","",PLAYER!B105)</f>
        <v/>
      </c>
      <c r="C105" s="0" t="str">
        <f aca="false">IF(T105="","",T105)</f>
        <v/>
      </c>
      <c r="D105" s="88" t="str">
        <f aca="false">IF('ADJ-CLICK'!H105="","",AVERAGE('ADJ-CLICK'!H105,'ADJ-CLICK'!J105,'ADJ-CLICK'!L105,'ADJ-CLICK'!N105,'ADJ-CLICK'!P105,'ADJ-CLICK'!R105))</f>
        <v/>
      </c>
      <c r="E105" s="88" t="str">
        <f aca="false">IF('ADJ-GIVEN'!C105="","",'ADJ-GIVEN'!C105/2)</f>
        <v/>
      </c>
      <c r="F105" s="88" t="str">
        <f aca="false">IF('ADJ-GIVEN'!D105="","",'ADJ-GIVEN'!D105/2)</f>
        <v/>
      </c>
      <c r="G105" s="88" t="str">
        <f aca="false">IF('ADJ-GIVEN'!E105="","",'ADJ-GIVEN'!E105/2)</f>
        <v/>
      </c>
      <c r="H105" s="88" t="str">
        <f aca="false">IF('ADJ-GIVEN'!F105="","",'ADJ-GIVEN'!F105/2)</f>
        <v/>
      </c>
      <c r="I105" s="0" t="str">
        <f aca="false">IF(E105="","",SUM(E105:H105))</f>
        <v/>
      </c>
      <c r="J105" s="88" t="str">
        <f aca="false">IF('ADJ-GIVEN'!G105="","",'ADJ-GIVEN'!G105/2)</f>
        <v/>
      </c>
      <c r="K105" s="88" t="str">
        <f aca="false">IF('ADJ-GIVEN'!H105="","",'ADJ-GIVEN'!H105/2)</f>
        <v/>
      </c>
      <c r="L105" s="88" t="str">
        <f aca="false">IF('ADJ-GIVEN'!I105="","",'ADJ-GIVEN'!I105/2)</f>
        <v/>
      </c>
      <c r="M105" s="88" t="str">
        <f aca="false">IF('ADJ-GIVEN'!J105="","",'ADJ-GIVEN'!J105/2)</f>
        <v/>
      </c>
      <c r="N105" s="89" t="str">
        <f aca="false">IF(J105="","",SUM(J105:M105))</f>
        <v/>
      </c>
      <c r="O105" s="92" t="str">
        <f aca="false">IF(D105="","",SUM(D105,I105,N105))</f>
        <v/>
      </c>
      <c r="P105" s="92" t="str">
        <f aca="false">IF('ADJ-CLICK'!C105="","",'ADJ-CLICK'!C105*-1)</f>
        <v/>
      </c>
      <c r="Q105" s="92" t="str">
        <f aca="false">IF('ADJ-CLICK'!D105="","",'ADJ-CLICK'!D105*-1)</f>
        <v/>
      </c>
      <c r="R105" s="92" t="str">
        <f aca="false">IF('ADJ-CLICK'!E105="","",'ADJ-CLICK'!E105*-1)</f>
        <v/>
      </c>
      <c r="S105" s="92" t="str">
        <f aca="false">IF(O105="","",SUM(O105:R105))</f>
        <v/>
      </c>
      <c r="T105" s="92" t="str">
        <f aca="false">IF(S105="","",RANK(S105,S$4:S$203,0))</f>
        <v/>
      </c>
      <c r="U105" s="92" t="str">
        <f aca="false">IF(B105="","",B105)</f>
        <v/>
      </c>
      <c r="V105" s="65"/>
      <c r="W105" s="0" t="str">
        <f aca="false">IF(A105&lt;=COUNT(C$4:C$203),A105,"")</f>
        <v/>
      </c>
      <c r="X105" s="0" t="str">
        <f aca="false">IF(W105="","",VLOOKUP($W105,$C$4:$U$203,19,FALSE()))</f>
        <v/>
      </c>
      <c r="Y105" s="88" t="str">
        <f aca="false">IF(X105="","",VLOOKUP($W105,$C$4:$U$203,2,FALSE()))</f>
        <v/>
      </c>
      <c r="Z105" s="88" t="str">
        <f aca="false">IF(Y105="","",VLOOKUP($W105,$C$4:$U$203,3,FALSE()))</f>
        <v/>
      </c>
      <c r="AA105" s="88" t="str">
        <f aca="false">IF(Z105="","",VLOOKUP($W105,$C$4:$U$203,4,FALSE()))</f>
        <v/>
      </c>
      <c r="AB105" s="88" t="str">
        <f aca="false">IF(AA105="","",VLOOKUP($W105,$C$4:$U$203,5,FALSE()))</f>
        <v/>
      </c>
      <c r="AC105" s="88" t="str">
        <f aca="false">IF(AB105="","",VLOOKUP($W105,$C$4:$U$203,6,FALSE()))</f>
        <v/>
      </c>
      <c r="AD105" s="89" t="str">
        <f aca="false">IF(AC105="","",VLOOKUP($W105,$C$4:$U$203,7,FALSE()))</f>
        <v/>
      </c>
      <c r="AE105" s="88" t="str">
        <f aca="false">IF(AD105="","",VLOOKUP($W105,$C$4:$U$203,8,FALSE()))</f>
        <v/>
      </c>
      <c r="AF105" s="88" t="str">
        <f aca="false">IF(AE105="","",VLOOKUP($W105,$C$4:$U$203,9,FALSE()))</f>
        <v/>
      </c>
      <c r="AG105" s="88" t="str">
        <f aca="false">IF(AF105="","",VLOOKUP($W105,$C$4:$U$203,10,FALSE()))</f>
        <v/>
      </c>
      <c r="AH105" s="88" t="str">
        <f aca="false">IF(AG105="","",VLOOKUP($W105,$C$4:$U$203,11,FALSE()))</f>
        <v/>
      </c>
      <c r="AI105" s="89" t="str">
        <f aca="false">IF(AH105="","",VLOOKUP($W105,$C$4:$U$203,12,FALSE()))</f>
        <v/>
      </c>
      <c r="AJ105" s="89" t="str">
        <f aca="false">IF(AI105="","",VLOOKUP($W105,$C$4:$U$203,13,FALSE()))</f>
        <v/>
      </c>
      <c r="AK105" s="90" t="str">
        <f aca="false">IF(AJ105="","",VLOOKUP($W105,$C$4:$U$203,14,FALSE()))</f>
        <v/>
      </c>
      <c r="AL105" s="90" t="str">
        <f aca="false">IF(AK105="","",VLOOKUP($W105,$C$4:$U$203,15,FALSE()))</f>
        <v/>
      </c>
      <c r="AM105" s="90" t="str">
        <f aca="false">IF(AL105="","",VLOOKUP($W105,$C$4:$U$203,16,FALSE()))</f>
        <v/>
      </c>
      <c r="AN105" s="91" t="str">
        <f aca="false">IF(AM105="","",VLOOKUP($W105,$C$4:$U$203,17,FALSE()))</f>
        <v/>
      </c>
      <c r="AO105" s="0" t="str">
        <f aca="false">IF(AN105="","",VLOOKUP($W105,$C$4:$U$203,18,FALSE()))</f>
        <v/>
      </c>
      <c r="AP105" s="92" t="str">
        <f aca="false">IF(X105="","",X105)</f>
        <v/>
      </c>
      <c r="AQ105" s="65"/>
    </row>
    <row r="106" customFormat="false" ht="15" hidden="false" customHeight="false" outlineLevel="0" collapsed="false">
      <c r="A106" s="0" t="n">
        <v>103</v>
      </c>
      <c r="B106" s="0" t="str">
        <f aca="false">IF(PLAYER!B106="","",PLAYER!B106)</f>
        <v/>
      </c>
      <c r="C106" s="0" t="str">
        <f aca="false">IF(T106="","",T106)</f>
        <v/>
      </c>
      <c r="D106" s="88" t="str">
        <f aca="false">IF('ADJ-CLICK'!H106="","",AVERAGE('ADJ-CLICK'!H106,'ADJ-CLICK'!J106,'ADJ-CLICK'!L106,'ADJ-CLICK'!N106,'ADJ-CLICK'!P106,'ADJ-CLICK'!R106))</f>
        <v/>
      </c>
      <c r="E106" s="88" t="str">
        <f aca="false">IF('ADJ-GIVEN'!C106="","",'ADJ-GIVEN'!C106/2)</f>
        <v/>
      </c>
      <c r="F106" s="88" t="str">
        <f aca="false">IF('ADJ-GIVEN'!D106="","",'ADJ-GIVEN'!D106/2)</f>
        <v/>
      </c>
      <c r="G106" s="88" t="str">
        <f aca="false">IF('ADJ-GIVEN'!E106="","",'ADJ-GIVEN'!E106/2)</f>
        <v/>
      </c>
      <c r="H106" s="88" t="str">
        <f aca="false">IF('ADJ-GIVEN'!F106="","",'ADJ-GIVEN'!F106/2)</f>
        <v/>
      </c>
      <c r="I106" s="0" t="str">
        <f aca="false">IF(E106="","",SUM(E106:H106))</f>
        <v/>
      </c>
      <c r="J106" s="88" t="str">
        <f aca="false">IF('ADJ-GIVEN'!G106="","",'ADJ-GIVEN'!G106/2)</f>
        <v/>
      </c>
      <c r="K106" s="88" t="str">
        <f aca="false">IF('ADJ-GIVEN'!H106="","",'ADJ-GIVEN'!H106/2)</f>
        <v/>
      </c>
      <c r="L106" s="88" t="str">
        <f aca="false">IF('ADJ-GIVEN'!I106="","",'ADJ-GIVEN'!I106/2)</f>
        <v/>
      </c>
      <c r="M106" s="88" t="str">
        <f aca="false">IF('ADJ-GIVEN'!J106="","",'ADJ-GIVEN'!J106/2)</f>
        <v/>
      </c>
      <c r="N106" s="89" t="str">
        <f aca="false">IF(J106="","",SUM(J106:M106))</f>
        <v/>
      </c>
      <c r="O106" s="92" t="str">
        <f aca="false">IF(D106="","",SUM(D106,I106,N106))</f>
        <v/>
      </c>
      <c r="P106" s="92" t="str">
        <f aca="false">IF('ADJ-CLICK'!C106="","",'ADJ-CLICK'!C106*-1)</f>
        <v/>
      </c>
      <c r="Q106" s="92" t="str">
        <f aca="false">IF('ADJ-CLICK'!D106="","",'ADJ-CLICK'!D106*-1)</f>
        <v/>
      </c>
      <c r="R106" s="92" t="str">
        <f aca="false">IF('ADJ-CLICK'!E106="","",'ADJ-CLICK'!E106*-1)</f>
        <v/>
      </c>
      <c r="S106" s="92" t="str">
        <f aca="false">IF(O106="","",SUM(O106:R106))</f>
        <v/>
      </c>
      <c r="T106" s="92" t="str">
        <f aca="false">IF(S106="","",RANK(S106,S$4:S$203,0))</f>
        <v/>
      </c>
      <c r="U106" s="92" t="str">
        <f aca="false">IF(B106="","",B106)</f>
        <v/>
      </c>
      <c r="V106" s="65"/>
      <c r="W106" s="0" t="str">
        <f aca="false">IF(A106&lt;=COUNT(C$4:C$203),A106,"")</f>
        <v/>
      </c>
      <c r="X106" s="0" t="str">
        <f aca="false">IF(W106="","",VLOOKUP($W106,$C$4:$U$203,19,FALSE()))</f>
        <v/>
      </c>
      <c r="Y106" s="88" t="str">
        <f aca="false">IF(X106="","",VLOOKUP($W106,$C$4:$U$203,2,FALSE()))</f>
        <v/>
      </c>
      <c r="Z106" s="88" t="str">
        <f aca="false">IF(Y106="","",VLOOKUP($W106,$C$4:$U$203,3,FALSE()))</f>
        <v/>
      </c>
      <c r="AA106" s="88" t="str">
        <f aca="false">IF(Z106="","",VLOOKUP($W106,$C$4:$U$203,4,FALSE()))</f>
        <v/>
      </c>
      <c r="AB106" s="88" t="str">
        <f aca="false">IF(AA106="","",VLOOKUP($W106,$C$4:$U$203,5,FALSE()))</f>
        <v/>
      </c>
      <c r="AC106" s="88" t="str">
        <f aca="false">IF(AB106="","",VLOOKUP($W106,$C$4:$U$203,6,FALSE()))</f>
        <v/>
      </c>
      <c r="AD106" s="89" t="str">
        <f aca="false">IF(AC106="","",VLOOKUP($W106,$C$4:$U$203,7,FALSE()))</f>
        <v/>
      </c>
      <c r="AE106" s="88" t="str">
        <f aca="false">IF(AD106="","",VLOOKUP($W106,$C$4:$U$203,8,FALSE()))</f>
        <v/>
      </c>
      <c r="AF106" s="88" t="str">
        <f aca="false">IF(AE106="","",VLOOKUP($W106,$C$4:$U$203,9,FALSE()))</f>
        <v/>
      </c>
      <c r="AG106" s="88" t="str">
        <f aca="false">IF(AF106="","",VLOOKUP($W106,$C$4:$U$203,10,FALSE()))</f>
        <v/>
      </c>
      <c r="AH106" s="88" t="str">
        <f aca="false">IF(AG106="","",VLOOKUP($W106,$C$4:$U$203,11,FALSE()))</f>
        <v/>
      </c>
      <c r="AI106" s="89" t="str">
        <f aca="false">IF(AH106="","",VLOOKUP($W106,$C$4:$U$203,12,FALSE()))</f>
        <v/>
      </c>
      <c r="AJ106" s="89" t="str">
        <f aca="false">IF(AI106="","",VLOOKUP($W106,$C$4:$U$203,13,FALSE()))</f>
        <v/>
      </c>
      <c r="AK106" s="90" t="str">
        <f aca="false">IF(AJ106="","",VLOOKUP($W106,$C$4:$U$203,14,FALSE()))</f>
        <v/>
      </c>
      <c r="AL106" s="90" t="str">
        <f aca="false">IF(AK106="","",VLOOKUP($W106,$C$4:$U$203,15,FALSE()))</f>
        <v/>
      </c>
      <c r="AM106" s="90" t="str">
        <f aca="false">IF(AL106="","",VLOOKUP($W106,$C$4:$U$203,16,FALSE()))</f>
        <v/>
      </c>
      <c r="AN106" s="91" t="str">
        <f aca="false">IF(AM106="","",VLOOKUP($W106,$C$4:$U$203,17,FALSE()))</f>
        <v/>
      </c>
      <c r="AO106" s="0" t="str">
        <f aca="false">IF(AN106="","",VLOOKUP($W106,$C$4:$U$203,18,FALSE()))</f>
        <v/>
      </c>
      <c r="AP106" s="92" t="str">
        <f aca="false">IF(X106="","",X106)</f>
        <v/>
      </c>
      <c r="AQ106" s="65"/>
    </row>
    <row r="107" customFormat="false" ht="15" hidden="false" customHeight="false" outlineLevel="0" collapsed="false">
      <c r="A107" s="0" t="n">
        <v>104</v>
      </c>
      <c r="B107" s="0" t="str">
        <f aca="false">IF(PLAYER!B107="","",PLAYER!B107)</f>
        <v/>
      </c>
      <c r="C107" s="0" t="str">
        <f aca="false">IF(T107="","",T107)</f>
        <v/>
      </c>
      <c r="D107" s="88" t="str">
        <f aca="false">IF('ADJ-CLICK'!H107="","",AVERAGE('ADJ-CLICK'!H107,'ADJ-CLICK'!J107,'ADJ-CLICK'!L107,'ADJ-CLICK'!N107,'ADJ-CLICK'!P107,'ADJ-CLICK'!R107))</f>
        <v/>
      </c>
      <c r="E107" s="88" t="str">
        <f aca="false">IF('ADJ-GIVEN'!C107="","",'ADJ-GIVEN'!C107/2)</f>
        <v/>
      </c>
      <c r="F107" s="88" t="str">
        <f aca="false">IF('ADJ-GIVEN'!D107="","",'ADJ-GIVEN'!D107/2)</f>
        <v/>
      </c>
      <c r="G107" s="88" t="str">
        <f aca="false">IF('ADJ-GIVEN'!E107="","",'ADJ-GIVEN'!E107/2)</f>
        <v/>
      </c>
      <c r="H107" s="88" t="str">
        <f aca="false">IF('ADJ-GIVEN'!F107="","",'ADJ-GIVEN'!F107/2)</f>
        <v/>
      </c>
      <c r="I107" s="0" t="str">
        <f aca="false">IF(E107="","",SUM(E107:H107))</f>
        <v/>
      </c>
      <c r="J107" s="88" t="str">
        <f aca="false">IF('ADJ-GIVEN'!G107="","",'ADJ-GIVEN'!G107/2)</f>
        <v/>
      </c>
      <c r="K107" s="88" t="str">
        <f aca="false">IF('ADJ-GIVEN'!H107="","",'ADJ-GIVEN'!H107/2)</f>
        <v/>
      </c>
      <c r="L107" s="88" t="str">
        <f aca="false">IF('ADJ-GIVEN'!I107="","",'ADJ-GIVEN'!I107/2)</f>
        <v/>
      </c>
      <c r="M107" s="88" t="str">
        <f aca="false">IF('ADJ-GIVEN'!J107="","",'ADJ-GIVEN'!J107/2)</f>
        <v/>
      </c>
      <c r="N107" s="89" t="str">
        <f aca="false">IF(J107="","",SUM(J107:M107))</f>
        <v/>
      </c>
      <c r="O107" s="92" t="str">
        <f aca="false">IF(D107="","",SUM(D107,I107,N107))</f>
        <v/>
      </c>
      <c r="P107" s="92" t="str">
        <f aca="false">IF('ADJ-CLICK'!C107="","",'ADJ-CLICK'!C107*-1)</f>
        <v/>
      </c>
      <c r="Q107" s="92" t="str">
        <f aca="false">IF('ADJ-CLICK'!D107="","",'ADJ-CLICK'!D107*-1)</f>
        <v/>
      </c>
      <c r="R107" s="92" t="str">
        <f aca="false">IF('ADJ-CLICK'!E107="","",'ADJ-CLICK'!E107*-1)</f>
        <v/>
      </c>
      <c r="S107" s="92" t="str">
        <f aca="false">IF(O107="","",SUM(O107:R107))</f>
        <v/>
      </c>
      <c r="T107" s="92" t="str">
        <f aca="false">IF(S107="","",RANK(S107,S$4:S$203,0))</f>
        <v/>
      </c>
      <c r="U107" s="92" t="str">
        <f aca="false">IF(B107="","",B107)</f>
        <v/>
      </c>
      <c r="V107" s="65"/>
      <c r="W107" s="0" t="str">
        <f aca="false">IF(A107&lt;=COUNT(C$4:C$203),A107,"")</f>
        <v/>
      </c>
      <c r="X107" s="0" t="str">
        <f aca="false">IF(W107="","",VLOOKUP($W107,$C$4:$U$203,19,FALSE()))</f>
        <v/>
      </c>
      <c r="Y107" s="88" t="str">
        <f aca="false">IF(X107="","",VLOOKUP($W107,$C$4:$U$203,2,FALSE()))</f>
        <v/>
      </c>
      <c r="Z107" s="88" t="str">
        <f aca="false">IF(Y107="","",VLOOKUP($W107,$C$4:$U$203,3,FALSE()))</f>
        <v/>
      </c>
      <c r="AA107" s="88" t="str">
        <f aca="false">IF(Z107="","",VLOOKUP($W107,$C$4:$U$203,4,FALSE()))</f>
        <v/>
      </c>
      <c r="AB107" s="88" t="str">
        <f aca="false">IF(AA107="","",VLOOKUP($W107,$C$4:$U$203,5,FALSE()))</f>
        <v/>
      </c>
      <c r="AC107" s="88" t="str">
        <f aca="false">IF(AB107="","",VLOOKUP($W107,$C$4:$U$203,6,FALSE()))</f>
        <v/>
      </c>
      <c r="AD107" s="89" t="str">
        <f aca="false">IF(AC107="","",VLOOKUP($W107,$C$4:$U$203,7,FALSE()))</f>
        <v/>
      </c>
      <c r="AE107" s="88" t="str">
        <f aca="false">IF(AD107="","",VLOOKUP($W107,$C$4:$U$203,8,FALSE()))</f>
        <v/>
      </c>
      <c r="AF107" s="88" t="str">
        <f aca="false">IF(AE107="","",VLOOKUP($W107,$C$4:$U$203,9,FALSE()))</f>
        <v/>
      </c>
      <c r="AG107" s="88" t="str">
        <f aca="false">IF(AF107="","",VLOOKUP($W107,$C$4:$U$203,10,FALSE()))</f>
        <v/>
      </c>
      <c r="AH107" s="88" t="str">
        <f aca="false">IF(AG107="","",VLOOKUP($W107,$C$4:$U$203,11,FALSE()))</f>
        <v/>
      </c>
      <c r="AI107" s="89" t="str">
        <f aca="false">IF(AH107="","",VLOOKUP($W107,$C$4:$U$203,12,FALSE()))</f>
        <v/>
      </c>
      <c r="AJ107" s="89" t="str">
        <f aca="false">IF(AI107="","",VLOOKUP($W107,$C$4:$U$203,13,FALSE()))</f>
        <v/>
      </c>
      <c r="AK107" s="90" t="str">
        <f aca="false">IF(AJ107="","",VLOOKUP($W107,$C$4:$U$203,14,FALSE()))</f>
        <v/>
      </c>
      <c r="AL107" s="90" t="str">
        <f aca="false">IF(AK107="","",VLOOKUP($W107,$C$4:$U$203,15,FALSE()))</f>
        <v/>
      </c>
      <c r="AM107" s="90" t="str">
        <f aca="false">IF(AL107="","",VLOOKUP($W107,$C$4:$U$203,16,FALSE()))</f>
        <v/>
      </c>
      <c r="AN107" s="91" t="str">
        <f aca="false">IF(AM107="","",VLOOKUP($W107,$C$4:$U$203,17,FALSE()))</f>
        <v/>
      </c>
      <c r="AO107" s="0" t="str">
        <f aca="false">IF(AN107="","",VLOOKUP($W107,$C$4:$U$203,18,FALSE()))</f>
        <v/>
      </c>
      <c r="AP107" s="92" t="str">
        <f aca="false">IF(X107="","",X107)</f>
        <v/>
      </c>
      <c r="AQ107" s="65"/>
    </row>
    <row r="108" customFormat="false" ht="15" hidden="false" customHeight="false" outlineLevel="0" collapsed="false">
      <c r="A108" s="0" t="n">
        <v>105</v>
      </c>
      <c r="B108" s="0" t="str">
        <f aca="false">IF(PLAYER!B108="","",PLAYER!B108)</f>
        <v/>
      </c>
      <c r="C108" s="0" t="str">
        <f aca="false">IF(T108="","",T108)</f>
        <v/>
      </c>
      <c r="D108" s="88" t="str">
        <f aca="false">IF('ADJ-CLICK'!H108="","",AVERAGE('ADJ-CLICK'!H108,'ADJ-CLICK'!J108,'ADJ-CLICK'!L108,'ADJ-CLICK'!N108,'ADJ-CLICK'!P108,'ADJ-CLICK'!R108))</f>
        <v/>
      </c>
      <c r="E108" s="88" t="str">
        <f aca="false">IF('ADJ-GIVEN'!C108="","",'ADJ-GIVEN'!C108/2)</f>
        <v/>
      </c>
      <c r="F108" s="88" t="str">
        <f aca="false">IF('ADJ-GIVEN'!D108="","",'ADJ-GIVEN'!D108/2)</f>
        <v/>
      </c>
      <c r="G108" s="88" t="str">
        <f aca="false">IF('ADJ-GIVEN'!E108="","",'ADJ-GIVEN'!E108/2)</f>
        <v/>
      </c>
      <c r="H108" s="88" t="str">
        <f aca="false">IF('ADJ-GIVEN'!F108="","",'ADJ-GIVEN'!F108/2)</f>
        <v/>
      </c>
      <c r="I108" s="0" t="str">
        <f aca="false">IF(E108="","",SUM(E108:H108))</f>
        <v/>
      </c>
      <c r="J108" s="88" t="str">
        <f aca="false">IF('ADJ-GIVEN'!G108="","",'ADJ-GIVEN'!G108/2)</f>
        <v/>
      </c>
      <c r="K108" s="88" t="str">
        <f aca="false">IF('ADJ-GIVEN'!H108="","",'ADJ-GIVEN'!H108/2)</f>
        <v/>
      </c>
      <c r="L108" s="88" t="str">
        <f aca="false">IF('ADJ-GIVEN'!I108="","",'ADJ-GIVEN'!I108/2)</f>
        <v/>
      </c>
      <c r="M108" s="88" t="str">
        <f aca="false">IF('ADJ-GIVEN'!J108="","",'ADJ-GIVEN'!J108/2)</f>
        <v/>
      </c>
      <c r="N108" s="89" t="str">
        <f aca="false">IF(J108="","",SUM(J108:M108))</f>
        <v/>
      </c>
      <c r="O108" s="92" t="str">
        <f aca="false">IF(D108="","",SUM(D108,I108,N108))</f>
        <v/>
      </c>
      <c r="P108" s="92" t="str">
        <f aca="false">IF('ADJ-CLICK'!C108="","",'ADJ-CLICK'!C108*-1)</f>
        <v/>
      </c>
      <c r="Q108" s="92" t="str">
        <f aca="false">IF('ADJ-CLICK'!D108="","",'ADJ-CLICK'!D108*-1)</f>
        <v/>
      </c>
      <c r="R108" s="92" t="str">
        <f aca="false">IF('ADJ-CLICK'!E108="","",'ADJ-CLICK'!E108*-1)</f>
        <v/>
      </c>
      <c r="S108" s="92" t="str">
        <f aca="false">IF(O108="","",SUM(O108:R108))</f>
        <v/>
      </c>
      <c r="T108" s="92" t="str">
        <f aca="false">IF(S108="","",RANK(S108,S$4:S$203,0))</f>
        <v/>
      </c>
      <c r="U108" s="92" t="str">
        <f aca="false">IF(B108="","",B108)</f>
        <v/>
      </c>
      <c r="V108" s="65"/>
      <c r="W108" s="0" t="str">
        <f aca="false">IF(A108&lt;=COUNT(C$4:C$203),A108,"")</f>
        <v/>
      </c>
      <c r="X108" s="0" t="str">
        <f aca="false">IF(W108="","",VLOOKUP($W108,$C$4:$U$203,19,FALSE()))</f>
        <v/>
      </c>
      <c r="Y108" s="88" t="str">
        <f aca="false">IF(X108="","",VLOOKUP($W108,$C$4:$U$203,2,FALSE()))</f>
        <v/>
      </c>
      <c r="Z108" s="88" t="str">
        <f aca="false">IF(Y108="","",VLOOKUP($W108,$C$4:$U$203,3,FALSE()))</f>
        <v/>
      </c>
      <c r="AA108" s="88" t="str">
        <f aca="false">IF(Z108="","",VLOOKUP($W108,$C$4:$U$203,4,FALSE()))</f>
        <v/>
      </c>
      <c r="AB108" s="88" t="str">
        <f aca="false">IF(AA108="","",VLOOKUP($W108,$C$4:$U$203,5,FALSE()))</f>
        <v/>
      </c>
      <c r="AC108" s="88" t="str">
        <f aca="false">IF(AB108="","",VLOOKUP($W108,$C$4:$U$203,6,FALSE()))</f>
        <v/>
      </c>
      <c r="AD108" s="89" t="str">
        <f aca="false">IF(AC108="","",VLOOKUP($W108,$C$4:$U$203,7,FALSE()))</f>
        <v/>
      </c>
      <c r="AE108" s="88" t="str">
        <f aca="false">IF(AD108="","",VLOOKUP($W108,$C$4:$U$203,8,FALSE()))</f>
        <v/>
      </c>
      <c r="AF108" s="88" t="str">
        <f aca="false">IF(AE108="","",VLOOKUP($W108,$C$4:$U$203,9,FALSE()))</f>
        <v/>
      </c>
      <c r="AG108" s="88" t="str">
        <f aca="false">IF(AF108="","",VLOOKUP($W108,$C$4:$U$203,10,FALSE()))</f>
        <v/>
      </c>
      <c r="AH108" s="88" t="str">
        <f aca="false">IF(AG108="","",VLOOKUP($W108,$C$4:$U$203,11,FALSE()))</f>
        <v/>
      </c>
      <c r="AI108" s="89" t="str">
        <f aca="false">IF(AH108="","",VLOOKUP($W108,$C$4:$U$203,12,FALSE()))</f>
        <v/>
      </c>
      <c r="AJ108" s="89" t="str">
        <f aca="false">IF(AI108="","",VLOOKUP($W108,$C$4:$U$203,13,FALSE()))</f>
        <v/>
      </c>
      <c r="AK108" s="90" t="str">
        <f aca="false">IF(AJ108="","",VLOOKUP($W108,$C$4:$U$203,14,FALSE()))</f>
        <v/>
      </c>
      <c r="AL108" s="90" t="str">
        <f aca="false">IF(AK108="","",VLOOKUP($W108,$C$4:$U$203,15,FALSE()))</f>
        <v/>
      </c>
      <c r="AM108" s="90" t="str">
        <f aca="false">IF(AL108="","",VLOOKUP($W108,$C$4:$U$203,16,FALSE()))</f>
        <v/>
      </c>
      <c r="AN108" s="91" t="str">
        <f aca="false">IF(AM108="","",VLOOKUP($W108,$C$4:$U$203,17,FALSE()))</f>
        <v/>
      </c>
      <c r="AO108" s="0" t="str">
        <f aca="false">IF(AN108="","",VLOOKUP($W108,$C$4:$U$203,18,FALSE()))</f>
        <v/>
      </c>
      <c r="AP108" s="92" t="str">
        <f aca="false">IF(X108="","",X108)</f>
        <v/>
      </c>
      <c r="AQ108" s="65"/>
    </row>
    <row r="109" customFormat="false" ht="15" hidden="false" customHeight="false" outlineLevel="0" collapsed="false">
      <c r="A109" s="0" t="n">
        <v>106</v>
      </c>
      <c r="B109" s="0" t="str">
        <f aca="false">IF(PLAYER!B109="","",PLAYER!B109)</f>
        <v/>
      </c>
      <c r="C109" s="0" t="str">
        <f aca="false">IF(T109="","",T109)</f>
        <v/>
      </c>
      <c r="D109" s="88" t="str">
        <f aca="false">IF('ADJ-CLICK'!H109="","",AVERAGE('ADJ-CLICK'!H109,'ADJ-CLICK'!J109,'ADJ-CLICK'!L109,'ADJ-CLICK'!N109,'ADJ-CLICK'!P109,'ADJ-CLICK'!R109))</f>
        <v/>
      </c>
      <c r="E109" s="88" t="str">
        <f aca="false">IF('ADJ-GIVEN'!C109="","",'ADJ-GIVEN'!C109/2)</f>
        <v/>
      </c>
      <c r="F109" s="88" t="str">
        <f aca="false">IF('ADJ-GIVEN'!D109="","",'ADJ-GIVEN'!D109/2)</f>
        <v/>
      </c>
      <c r="G109" s="88" t="str">
        <f aca="false">IF('ADJ-GIVEN'!E109="","",'ADJ-GIVEN'!E109/2)</f>
        <v/>
      </c>
      <c r="H109" s="88" t="str">
        <f aca="false">IF('ADJ-GIVEN'!F109="","",'ADJ-GIVEN'!F109/2)</f>
        <v/>
      </c>
      <c r="I109" s="0" t="str">
        <f aca="false">IF(E109="","",SUM(E109:H109))</f>
        <v/>
      </c>
      <c r="J109" s="88" t="str">
        <f aca="false">IF('ADJ-GIVEN'!G109="","",'ADJ-GIVEN'!G109/2)</f>
        <v/>
      </c>
      <c r="K109" s="88" t="str">
        <f aca="false">IF('ADJ-GIVEN'!H109="","",'ADJ-GIVEN'!H109/2)</f>
        <v/>
      </c>
      <c r="L109" s="88" t="str">
        <f aca="false">IF('ADJ-GIVEN'!I109="","",'ADJ-GIVEN'!I109/2)</f>
        <v/>
      </c>
      <c r="M109" s="88" t="str">
        <f aca="false">IF('ADJ-GIVEN'!J109="","",'ADJ-GIVEN'!J109/2)</f>
        <v/>
      </c>
      <c r="N109" s="89" t="str">
        <f aca="false">IF(J109="","",SUM(J109:M109))</f>
        <v/>
      </c>
      <c r="O109" s="92" t="str">
        <f aca="false">IF(D109="","",SUM(D109,I109,N109))</f>
        <v/>
      </c>
      <c r="P109" s="92" t="str">
        <f aca="false">IF('ADJ-CLICK'!C109="","",'ADJ-CLICK'!C109*-1)</f>
        <v/>
      </c>
      <c r="Q109" s="92" t="str">
        <f aca="false">IF('ADJ-CLICK'!D109="","",'ADJ-CLICK'!D109*-1)</f>
        <v/>
      </c>
      <c r="R109" s="92" t="str">
        <f aca="false">IF('ADJ-CLICK'!E109="","",'ADJ-CLICK'!E109*-1)</f>
        <v/>
      </c>
      <c r="S109" s="92" t="str">
        <f aca="false">IF(O109="","",SUM(O109:R109))</f>
        <v/>
      </c>
      <c r="T109" s="92" t="str">
        <f aca="false">IF(S109="","",RANK(S109,S$4:S$203,0))</f>
        <v/>
      </c>
      <c r="U109" s="92" t="str">
        <f aca="false">IF(B109="","",B109)</f>
        <v/>
      </c>
      <c r="V109" s="65"/>
      <c r="W109" s="0" t="str">
        <f aca="false">IF(A109&lt;=COUNT(C$4:C$203),A109,"")</f>
        <v/>
      </c>
      <c r="X109" s="0" t="str">
        <f aca="false">IF(W109="","",VLOOKUP($W109,$C$4:$U$203,19,FALSE()))</f>
        <v/>
      </c>
      <c r="Y109" s="88" t="str">
        <f aca="false">IF(X109="","",VLOOKUP($W109,$C$4:$U$203,2,FALSE()))</f>
        <v/>
      </c>
      <c r="Z109" s="88" t="str">
        <f aca="false">IF(Y109="","",VLOOKUP($W109,$C$4:$U$203,3,FALSE()))</f>
        <v/>
      </c>
      <c r="AA109" s="88" t="str">
        <f aca="false">IF(Z109="","",VLOOKUP($W109,$C$4:$U$203,4,FALSE()))</f>
        <v/>
      </c>
      <c r="AB109" s="88" t="str">
        <f aca="false">IF(AA109="","",VLOOKUP($W109,$C$4:$U$203,5,FALSE()))</f>
        <v/>
      </c>
      <c r="AC109" s="88" t="str">
        <f aca="false">IF(AB109="","",VLOOKUP($W109,$C$4:$U$203,6,FALSE()))</f>
        <v/>
      </c>
      <c r="AD109" s="89" t="str">
        <f aca="false">IF(AC109="","",VLOOKUP($W109,$C$4:$U$203,7,FALSE()))</f>
        <v/>
      </c>
      <c r="AE109" s="88" t="str">
        <f aca="false">IF(AD109="","",VLOOKUP($W109,$C$4:$U$203,8,FALSE()))</f>
        <v/>
      </c>
      <c r="AF109" s="88" t="str">
        <f aca="false">IF(AE109="","",VLOOKUP($W109,$C$4:$U$203,9,FALSE()))</f>
        <v/>
      </c>
      <c r="AG109" s="88" t="str">
        <f aca="false">IF(AF109="","",VLOOKUP($W109,$C$4:$U$203,10,FALSE()))</f>
        <v/>
      </c>
      <c r="AH109" s="88" t="str">
        <f aca="false">IF(AG109="","",VLOOKUP($W109,$C$4:$U$203,11,FALSE()))</f>
        <v/>
      </c>
      <c r="AI109" s="89" t="str">
        <f aca="false">IF(AH109="","",VLOOKUP($W109,$C$4:$U$203,12,FALSE()))</f>
        <v/>
      </c>
      <c r="AJ109" s="89" t="str">
        <f aca="false">IF(AI109="","",VLOOKUP($W109,$C$4:$U$203,13,FALSE()))</f>
        <v/>
      </c>
      <c r="AK109" s="90" t="str">
        <f aca="false">IF(AJ109="","",VLOOKUP($W109,$C$4:$U$203,14,FALSE()))</f>
        <v/>
      </c>
      <c r="AL109" s="90" t="str">
        <f aca="false">IF(AK109="","",VLOOKUP($W109,$C$4:$U$203,15,FALSE()))</f>
        <v/>
      </c>
      <c r="AM109" s="90" t="str">
        <f aca="false">IF(AL109="","",VLOOKUP($W109,$C$4:$U$203,16,FALSE()))</f>
        <v/>
      </c>
      <c r="AN109" s="91" t="str">
        <f aca="false">IF(AM109="","",VLOOKUP($W109,$C$4:$U$203,17,FALSE()))</f>
        <v/>
      </c>
      <c r="AO109" s="0" t="str">
        <f aca="false">IF(AN109="","",VLOOKUP($W109,$C$4:$U$203,18,FALSE()))</f>
        <v/>
      </c>
      <c r="AP109" s="92" t="str">
        <f aca="false">IF(X109="","",X109)</f>
        <v/>
      </c>
      <c r="AQ109" s="65"/>
    </row>
    <row r="110" customFormat="false" ht="15" hidden="false" customHeight="false" outlineLevel="0" collapsed="false">
      <c r="A110" s="0" t="n">
        <v>107</v>
      </c>
      <c r="B110" s="0" t="str">
        <f aca="false">IF(PLAYER!B110="","",PLAYER!B110)</f>
        <v/>
      </c>
      <c r="C110" s="0" t="str">
        <f aca="false">IF(T110="","",T110)</f>
        <v/>
      </c>
      <c r="D110" s="88" t="str">
        <f aca="false">IF('ADJ-CLICK'!H110="","",AVERAGE('ADJ-CLICK'!H110,'ADJ-CLICK'!J110,'ADJ-CLICK'!L110,'ADJ-CLICK'!N110,'ADJ-CLICK'!P110,'ADJ-CLICK'!R110))</f>
        <v/>
      </c>
      <c r="E110" s="88" t="str">
        <f aca="false">IF('ADJ-GIVEN'!C110="","",'ADJ-GIVEN'!C110/2)</f>
        <v/>
      </c>
      <c r="F110" s="88" t="str">
        <f aca="false">IF('ADJ-GIVEN'!D110="","",'ADJ-GIVEN'!D110/2)</f>
        <v/>
      </c>
      <c r="G110" s="88" t="str">
        <f aca="false">IF('ADJ-GIVEN'!E110="","",'ADJ-GIVEN'!E110/2)</f>
        <v/>
      </c>
      <c r="H110" s="88" t="str">
        <f aca="false">IF('ADJ-GIVEN'!F110="","",'ADJ-GIVEN'!F110/2)</f>
        <v/>
      </c>
      <c r="I110" s="0" t="str">
        <f aca="false">IF(E110="","",SUM(E110:H110))</f>
        <v/>
      </c>
      <c r="J110" s="88" t="str">
        <f aca="false">IF('ADJ-GIVEN'!G110="","",'ADJ-GIVEN'!G110/2)</f>
        <v/>
      </c>
      <c r="K110" s="88" t="str">
        <f aca="false">IF('ADJ-GIVEN'!H110="","",'ADJ-GIVEN'!H110/2)</f>
        <v/>
      </c>
      <c r="L110" s="88" t="str">
        <f aca="false">IF('ADJ-GIVEN'!I110="","",'ADJ-GIVEN'!I110/2)</f>
        <v/>
      </c>
      <c r="M110" s="88" t="str">
        <f aca="false">IF('ADJ-GIVEN'!J110="","",'ADJ-GIVEN'!J110/2)</f>
        <v/>
      </c>
      <c r="N110" s="89" t="str">
        <f aca="false">IF(J110="","",SUM(J110:M110))</f>
        <v/>
      </c>
      <c r="O110" s="92" t="str">
        <f aca="false">IF(D110="","",SUM(D110,I110,N110))</f>
        <v/>
      </c>
      <c r="P110" s="92" t="str">
        <f aca="false">IF('ADJ-CLICK'!C110="","",'ADJ-CLICK'!C110*-1)</f>
        <v/>
      </c>
      <c r="Q110" s="92" t="str">
        <f aca="false">IF('ADJ-CLICK'!D110="","",'ADJ-CLICK'!D110*-1)</f>
        <v/>
      </c>
      <c r="R110" s="92" t="str">
        <f aca="false">IF('ADJ-CLICK'!E110="","",'ADJ-CLICK'!E110*-1)</f>
        <v/>
      </c>
      <c r="S110" s="92" t="str">
        <f aca="false">IF(O110="","",SUM(O110:R110))</f>
        <v/>
      </c>
      <c r="T110" s="92" t="str">
        <f aca="false">IF(S110="","",RANK(S110,S$4:S$203,0))</f>
        <v/>
      </c>
      <c r="U110" s="92" t="str">
        <f aca="false">IF(B110="","",B110)</f>
        <v/>
      </c>
      <c r="V110" s="65"/>
      <c r="W110" s="0" t="str">
        <f aca="false">IF(A110&lt;=COUNT(C$4:C$203),A110,"")</f>
        <v/>
      </c>
      <c r="X110" s="0" t="str">
        <f aca="false">IF(W110="","",VLOOKUP($W110,$C$4:$U$203,19,FALSE()))</f>
        <v/>
      </c>
      <c r="Y110" s="88" t="str">
        <f aca="false">IF(X110="","",VLOOKUP($W110,$C$4:$U$203,2,FALSE()))</f>
        <v/>
      </c>
      <c r="Z110" s="88" t="str">
        <f aca="false">IF(Y110="","",VLOOKUP($W110,$C$4:$U$203,3,FALSE()))</f>
        <v/>
      </c>
      <c r="AA110" s="88" t="str">
        <f aca="false">IF(Z110="","",VLOOKUP($W110,$C$4:$U$203,4,FALSE()))</f>
        <v/>
      </c>
      <c r="AB110" s="88" t="str">
        <f aca="false">IF(AA110="","",VLOOKUP($W110,$C$4:$U$203,5,FALSE()))</f>
        <v/>
      </c>
      <c r="AC110" s="88" t="str">
        <f aca="false">IF(AB110="","",VLOOKUP($W110,$C$4:$U$203,6,FALSE()))</f>
        <v/>
      </c>
      <c r="AD110" s="89" t="str">
        <f aca="false">IF(AC110="","",VLOOKUP($W110,$C$4:$U$203,7,FALSE()))</f>
        <v/>
      </c>
      <c r="AE110" s="88" t="str">
        <f aca="false">IF(AD110="","",VLOOKUP($W110,$C$4:$U$203,8,FALSE()))</f>
        <v/>
      </c>
      <c r="AF110" s="88" t="str">
        <f aca="false">IF(AE110="","",VLOOKUP($W110,$C$4:$U$203,9,FALSE()))</f>
        <v/>
      </c>
      <c r="AG110" s="88" t="str">
        <f aca="false">IF(AF110="","",VLOOKUP($W110,$C$4:$U$203,10,FALSE()))</f>
        <v/>
      </c>
      <c r="AH110" s="88" t="str">
        <f aca="false">IF(AG110="","",VLOOKUP($W110,$C$4:$U$203,11,FALSE()))</f>
        <v/>
      </c>
      <c r="AI110" s="89" t="str">
        <f aca="false">IF(AH110="","",VLOOKUP($W110,$C$4:$U$203,12,FALSE()))</f>
        <v/>
      </c>
      <c r="AJ110" s="89" t="str">
        <f aca="false">IF(AI110="","",VLOOKUP($W110,$C$4:$U$203,13,FALSE()))</f>
        <v/>
      </c>
      <c r="AK110" s="90" t="str">
        <f aca="false">IF(AJ110="","",VLOOKUP($W110,$C$4:$U$203,14,FALSE()))</f>
        <v/>
      </c>
      <c r="AL110" s="90" t="str">
        <f aca="false">IF(AK110="","",VLOOKUP($W110,$C$4:$U$203,15,FALSE()))</f>
        <v/>
      </c>
      <c r="AM110" s="90" t="str">
        <f aca="false">IF(AL110="","",VLOOKUP($W110,$C$4:$U$203,16,FALSE()))</f>
        <v/>
      </c>
      <c r="AN110" s="91" t="str">
        <f aca="false">IF(AM110="","",VLOOKUP($W110,$C$4:$U$203,17,FALSE()))</f>
        <v/>
      </c>
      <c r="AO110" s="0" t="str">
        <f aca="false">IF(AN110="","",VLOOKUP($W110,$C$4:$U$203,18,FALSE()))</f>
        <v/>
      </c>
      <c r="AP110" s="92" t="str">
        <f aca="false">IF(X110="","",X110)</f>
        <v/>
      </c>
      <c r="AQ110" s="65"/>
    </row>
    <row r="111" customFormat="false" ht="15" hidden="false" customHeight="false" outlineLevel="0" collapsed="false">
      <c r="A111" s="0" t="n">
        <v>108</v>
      </c>
      <c r="B111" s="0" t="str">
        <f aca="false">IF(PLAYER!B111="","",PLAYER!B111)</f>
        <v/>
      </c>
      <c r="C111" s="0" t="str">
        <f aca="false">IF(T111="","",T111)</f>
        <v/>
      </c>
      <c r="D111" s="88" t="str">
        <f aca="false">IF('ADJ-CLICK'!H111="","",AVERAGE('ADJ-CLICK'!H111,'ADJ-CLICK'!J111,'ADJ-CLICK'!L111,'ADJ-CLICK'!N111,'ADJ-CLICK'!P111,'ADJ-CLICK'!R111))</f>
        <v/>
      </c>
      <c r="E111" s="88" t="str">
        <f aca="false">IF('ADJ-GIVEN'!C111="","",'ADJ-GIVEN'!C111/2)</f>
        <v/>
      </c>
      <c r="F111" s="88" t="str">
        <f aca="false">IF('ADJ-GIVEN'!D111="","",'ADJ-GIVEN'!D111/2)</f>
        <v/>
      </c>
      <c r="G111" s="88" t="str">
        <f aca="false">IF('ADJ-GIVEN'!E111="","",'ADJ-GIVEN'!E111/2)</f>
        <v/>
      </c>
      <c r="H111" s="88" t="str">
        <f aca="false">IF('ADJ-GIVEN'!F111="","",'ADJ-GIVEN'!F111/2)</f>
        <v/>
      </c>
      <c r="I111" s="0" t="str">
        <f aca="false">IF(E111="","",SUM(E111:H111))</f>
        <v/>
      </c>
      <c r="J111" s="88" t="str">
        <f aca="false">IF('ADJ-GIVEN'!G111="","",'ADJ-GIVEN'!G111/2)</f>
        <v/>
      </c>
      <c r="K111" s="88" t="str">
        <f aca="false">IF('ADJ-GIVEN'!H111="","",'ADJ-GIVEN'!H111/2)</f>
        <v/>
      </c>
      <c r="L111" s="88" t="str">
        <f aca="false">IF('ADJ-GIVEN'!I111="","",'ADJ-GIVEN'!I111/2)</f>
        <v/>
      </c>
      <c r="M111" s="88" t="str">
        <f aca="false">IF('ADJ-GIVEN'!J111="","",'ADJ-GIVEN'!J111/2)</f>
        <v/>
      </c>
      <c r="N111" s="89" t="str">
        <f aca="false">IF(J111="","",SUM(J111:M111))</f>
        <v/>
      </c>
      <c r="O111" s="92" t="str">
        <f aca="false">IF(D111="","",SUM(D111,I111,N111))</f>
        <v/>
      </c>
      <c r="P111" s="92" t="str">
        <f aca="false">IF('ADJ-CLICK'!C111="","",'ADJ-CLICK'!C111*-1)</f>
        <v/>
      </c>
      <c r="Q111" s="92" t="str">
        <f aca="false">IF('ADJ-CLICK'!D111="","",'ADJ-CLICK'!D111*-1)</f>
        <v/>
      </c>
      <c r="R111" s="92" t="str">
        <f aca="false">IF('ADJ-CLICK'!E111="","",'ADJ-CLICK'!E111*-1)</f>
        <v/>
      </c>
      <c r="S111" s="92" t="str">
        <f aca="false">IF(O111="","",SUM(O111:R111))</f>
        <v/>
      </c>
      <c r="T111" s="92" t="str">
        <f aca="false">IF(S111="","",RANK(S111,S$4:S$203,0))</f>
        <v/>
      </c>
      <c r="U111" s="92" t="str">
        <f aca="false">IF(B111="","",B111)</f>
        <v/>
      </c>
      <c r="V111" s="65"/>
      <c r="W111" s="0" t="str">
        <f aca="false">IF(A111&lt;=COUNT(C$4:C$203),A111,"")</f>
        <v/>
      </c>
      <c r="X111" s="0" t="str">
        <f aca="false">IF(W111="","",VLOOKUP($W111,$C$4:$U$203,19,FALSE()))</f>
        <v/>
      </c>
      <c r="Y111" s="88" t="str">
        <f aca="false">IF(X111="","",VLOOKUP($W111,$C$4:$U$203,2,FALSE()))</f>
        <v/>
      </c>
      <c r="Z111" s="88" t="str">
        <f aca="false">IF(Y111="","",VLOOKUP($W111,$C$4:$U$203,3,FALSE()))</f>
        <v/>
      </c>
      <c r="AA111" s="88" t="str">
        <f aca="false">IF(Z111="","",VLOOKUP($W111,$C$4:$U$203,4,FALSE()))</f>
        <v/>
      </c>
      <c r="AB111" s="88" t="str">
        <f aca="false">IF(AA111="","",VLOOKUP($W111,$C$4:$U$203,5,FALSE()))</f>
        <v/>
      </c>
      <c r="AC111" s="88" t="str">
        <f aca="false">IF(AB111="","",VLOOKUP($W111,$C$4:$U$203,6,FALSE()))</f>
        <v/>
      </c>
      <c r="AD111" s="89" t="str">
        <f aca="false">IF(AC111="","",VLOOKUP($W111,$C$4:$U$203,7,FALSE()))</f>
        <v/>
      </c>
      <c r="AE111" s="88" t="str">
        <f aca="false">IF(AD111="","",VLOOKUP($W111,$C$4:$U$203,8,FALSE()))</f>
        <v/>
      </c>
      <c r="AF111" s="88" t="str">
        <f aca="false">IF(AE111="","",VLOOKUP($W111,$C$4:$U$203,9,FALSE()))</f>
        <v/>
      </c>
      <c r="AG111" s="88" t="str">
        <f aca="false">IF(AF111="","",VLOOKUP($W111,$C$4:$U$203,10,FALSE()))</f>
        <v/>
      </c>
      <c r="AH111" s="88" t="str">
        <f aca="false">IF(AG111="","",VLOOKUP($W111,$C$4:$U$203,11,FALSE()))</f>
        <v/>
      </c>
      <c r="AI111" s="89" t="str">
        <f aca="false">IF(AH111="","",VLOOKUP($W111,$C$4:$U$203,12,FALSE()))</f>
        <v/>
      </c>
      <c r="AJ111" s="89" t="str">
        <f aca="false">IF(AI111="","",VLOOKUP($W111,$C$4:$U$203,13,FALSE()))</f>
        <v/>
      </c>
      <c r="AK111" s="90" t="str">
        <f aca="false">IF(AJ111="","",VLOOKUP($W111,$C$4:$U$203,14,FALSE()))</f>
        <v/>
      </c>
      <c r="AL111" s="90" t="str">
        <f aca="false">IF(AK111="","",VLOOKUP($W111,$C$4:$U$203,15,FALSE()))</f>
        <v/>
      </c>
      <c r="AM111" s="90" t="str">
        <f aca="false">IF(AL111="","",VLOOKUP($W111,$C$4:$U$203,16,FALSE()))</f>
        <v/>
      </c>
      <c r="AN111" s="91" t="str">
        <f aca="false">IF(AM111="","",VLOOKUP($W111,$C$4:$U$203,17,FALSE()))</f>
        <v/>
      </c>
      <c r="AO111" s="0" t="str">
        <f aca="false">IF(AN111="","",VLOOKUP($W111,$C$4:$U$203,18,FALSE()))</f>
        <v/>
      </c>
      <c r="AP111" s="92" t="str">
        <f aca="false">IF(X111="","",X111)</f>
        <v/>
      </c>
      <c r="AQ111" s="65"/>
    </row>
    <row r="112" customFormat="false" ht="15" hidden="false" customHeight="false" outlineLevel="0" collapsed="false">
      <c r="A112" s="0" t="n">
        <v>109</v>
      </c>
      <c r="B112" s="0" t="str">
        <f aca="false">IF(PLAYER!B112="","",PLAYER!B112)</f>
        <v/>
      </c>
      <c r="C112" s="0" t="str">
        <f aca="false">IF(T112="","",T112)</f>
        <v/>
      </c>
      <c r="D112" s="88" t="str">
        <f aca="false">IF('ADJ-CLICK'!H112="","",AVERAGE('ADJ-CLICK'!H112,'ADJ-CLICK'!J112,'ADJ-CLICK'!L112,'ADJ-CLICK'!N112,'ADJ-CLICK'!P112,'ADJ-CLICK'!R112))</f>
        <v/>
      </c>
      <c r="E112" s="88" t="str">
        <f aca="false">IF('ADJ-GIVEN'!C112="","",'ADJ-GIVEN'!C112/2)</f>
        <v/>
      </c>
      <c r="F112" s="88" t="str">
        <f aca="false">IF('ADJ-GIVEN'!D112="","",'ADJ-GIVEN'!D112/2)</f>
        <v/>
      </c>
      <c r="G112" s="88" t="str">
        <f aca="false">IF('ADJ-GIVEN'!E112="","",'ADJ-GIVEN'!E112/2)</f>
        <v/>
      </c>
      <c r="H112" s="88" t="str">
        <f aca="false">IF('ADJ-GIVEN'!F112="","",'ADJ-GIVEN'!F112/2)</f>
        <v/>
      </c>
      <c r="I112" s="0" t="str">
        <f aca="false">IF(E112="","",SUM(E112:H112))</f>
        <v/>
      </c>
      <c r="J112" s="88" t="str">
        <f aca="false">IF('ADJ-GIVEN'!G112="","",'ADJ-GIVEN'!G112/2)</f>
        <v/>
      </c>
      <c r="K112" s="88" t="str">
        <f aca="false">IF('ADJ-GIVEN'!H112="","",'ADJ-GIVEN'!H112/2)</f>
        <v/>
      </c>
      <c r="L112" s="88" t="str">
        <f aca="false">IF('ADJ-GIVEN'!I112="","",'ADJ-GIVEN'!I112/2)</f>
        <v/>
      </c>
      <c r="M112" s="88" t="str">
        <f aca="false">IF('ADJ-GIVEN'!J112="","",'ADJ-GIVEN'!J112/2)</f>
        <v/>
      </c>
      <c r="N112" s="89" t="str">
        <f aca="false">IF(J112="","",SUM(J112:M112))</f>
        <v/>
      </c>
      <c r="O112" s="92" t="str">
        <f aca="false">IF(D112="","",SUM(D112,I112,N112))</f>
        <v/>
      </c>
      <c r="P112" s="92" t="str">
        <f aca="false">IF('ADJ-CLICK'!C112="","",'ADJ-CLICK'!C112*-1)</f>
        <v/>
      </c>
      <c r="Q112" s="92" t="str">
        <f aca="false">IF('ADJ-CLICK'!D112="","",'ADJ-CLICK'!D112*-1)</f>
        <v/>
      </c>
      <c r="R112" s="92" t="str">
        <f aca="false">IF('ADJ-CLICK'!E112="","",'ADJ-CLICK'!E112*-1)</f>
        <v/>
      </c>
      <c r="S112" s="92" t="str">
        <f aca="false">IF(O112="","",SUM(O112:R112))</f>
        <v/>
      </c>
      <c r="T112" s="92" t="str">
        <f aca="false">IF(S112="","",RANK(S112,S$4:S$203,0))</f>
        <v/>
      </c>
      <c r="U112" s="92" t="str">
        <f aca="false">IF(B112="","",B112)</f>
        <v/>
      </c>
      <c r="V112" s="65"/>
      <c r="W112" s="0" t="str">
        <f aca="false">IF(A112&lt;=COUNT(C$4:C$203),A112,"")</f>
        <v/>
      </c>
      <c r="X112" s="0" t="str">
        <f aca="false">IF(W112="","",VLOOKUP($W112,$C$4:$U$203,19,FALSE()))</f>
        <v/>
      </c>
      <c r="Y112" s="88" t="str">
        <f aca="false">IF(X112="","",VLOOKUP($W112,$C$4:$U$203,2,FALSE()))</f>
        <v/>
      </c>
      <c r="Z112" s="88" t="str">
        <f aca="false">IF(Y112="","",VLOOKUP($W112,$C$4:$U$203,3,FALSE()))</f>
        <v/>
      </c>
      <c r="AA112" s="88" t="str">
        <f aca="false">IF(Z112="","",VLOOKUP($W112,$C$4:$U$203,4,FALSE()))</f>
        <v/>
      </c>
      <c r="AB112" s="88" t="str">
        <f aca="false">IF(AA112="","",VLOOKUP($W112,$C$4:$U$203,5,FALSE()))</f>
        <v/>
      </c>
      <c r="AC112" s="88" t="str">
        <f aca="false">IF(AB112="","",VLOOKUP($W112,$C$4:$U$203,6,FALSE()))</f>
        <v/>
      </c>
      <c r="AD112" s="89" t="str">
        <f aca="false">IF(AC112="","",VLOOKUP($W112,$C$4:$U$203,7,FALSE()))</f>
        <v/>
      </c>
      <c r="AE112" s="88" t="str">
        <f aca="false">IF(AD112="","",VLOOKUP($W112,$C$4:$U$203,8,FALSE()))</f>
        <v/>
      </c>
      <c r="AF112" s="88" t="str">
        <f aca="false">IF(AE112="","",VLOOKUP($W112,$C$4:$U$203,9,FALSE()))</f>
        <v/>
      </c>
      <c r="AG112" s="88" t="str">
        <f aca="false">IF(AF112="","",VLOOKUP($W112,$C$4:$U$203,10,FALSE()))</f>
        <v/>
      </c>
      <c r="AH112" s="88" t="str">
        <f aca="false">IF(AG112="","",VLOOKUP($W112,$C$4:$U$203,11,FALSE()))</f>
        <v/>
      </c>
      <c r="AI112" s="89" t="str">
        <f aca="false">IF(AH112="","",VLOOKUP($W112,$C$4:$U$203,12,FALSE()))</f>
        <v/>
      </c>
      <c r="AJ112" s="89" t="str">
        <f aca="false">IF(AI112="","",VLOOKUP($W112,$C$4:$U$203,13,FALSE()))</f>
        <v/>
      </c>
      <c r="AK112" s="90" t="str">
        <f aca="false">IF(AJ112="","",VLOOKUP($W112,$C$4:$U$203,14,FALSE()))</f>
        <v/>
      </c>
      <c r="AL112" s="90" t="str">
        <f aca="false">IF(AK112="","",VLOOKUP($W112,$C$4:$U$203,15,FALSE()))</f>
        <v/>
      </c>
      <c r="AM112" s="90" t="str">
        <f aca="false">IF(AL112="","",VLOOKUP($W112,$C$4:$U$203,16,FALSE()))</f>
        <v/>
      </c>
      <c r="AN112" s="91" t="str">
        <f aca="false">IF(AM112="","",VLOOKUP($W112,$C$4:$U$203,17,FALSE()))</f>
        <v/>
      </c>
      <c r="AO112" s="0" t="str">
        <f aca="false">IF(AN112="","",VLOOKUP($W112,$C$4:$U$203,18,FALSE()))</f>
        <v/>
      </c>
      <c r="AP112" s="92" t="str">
        <f aca="false">IF(X112="","",X112)</f>
        <v/>
      </c>
      <c r="AQ112" s="65"/>
    </row>
    <row r="113" customFormat="false" ht="15" hidden="false" customHeight="false" outlineLevel="0" collapsed="false">
      <c r="A113" s="0" t="n">
        <v>110</v>
      </c>
      <c r="B113" s="0" t="str">
        <f aca="false">IF(PLAYER!B113="","",PLAYER!B113)</f>
        <v/>
      </c>
      <c r="C113" s="0" t="str">
        <f aca="false">IF(T113="","",T113)</f>
        <v/>
      </c>
      <c r="D113" s="88" t="str">
        <f aca="false">IF('ADJ-CLICK'!H113="","",AVERAGE('ADJ-CLICK'!H113,'ADJ-CLICK'!J113,'ADJ-CLICK'!L113,'ADJ-CLICK'!N113,'ADJ-CLICK'!P113,'ADJ-CLICK'!R113))</f>
        <v/>
      </c>
      <c r="E113" s="88" t="str">
        <f aca="false">IF('ADJ-GIVEN'!C113="","",'ADJ-GIVEN'!C113/2)</f>
        <v/>
      </c>
      <c r="F113" s="88" t="str">
        <f aca="false">IF('ADJ-GIVEN'!D113="","",'ADJ-GIVEN'!D113/2)</f>
        <v/>
      </c>
      <c r="G113" s="88" t="str">
        <f aca="false">IF('ADJ-GIVEN'!E113="","",'ADJ-GIVEN'!E113/2)</f>
        <v/>
      </c>
      <c r="H113" s="88" t="str">
        <f aca="false">IF('ADJ-GIVEN'!F113="","",'ADJ-GIVEN'!F113/2)</f>
        <v/>
      </c>
      <c r="I113" s="0" t="str">
        <f aca="false">IF(E113="","",SUM(E113:H113))</f>
        <v/>
      </c>
      <c r="J113" s="88" t="str">
        <f aca="false">IF('ADJ-GIVEN'!G113="","",'ADJ-GIVEN'!G113/2)</f>
        <v/>
      </c>
      <c r="K113" s="88" t="str">
        <f aca="false">IF('ADJ-GIVEN'!H113="","",'ADJ-GIVEN'!H113/2)</f>
        <v/>
      </c>
      <c r="L113" s="88" t="str">
        <f aca="false">IF('ADJ-GIVEN'!I113="","",'ADJ-GIVEN'!I113/2)</f>
        <v/>
      </c>
      <c r="M113" s="88" t="str">
        <f aca="false">IF('ADJ-GIVEN'!J113="","",'ADJ-GIVEN'!J113/2)</f>
        <v/>
      </c>
      <c r="N113" s="89" t="str">
        <f aca="false">IF(J113="","",SUM(J113:M113))</f>
        <v/>
      </c>
      <c r="O113" s="92" t="str">
        <f aca="false">IF(D113="","",SUM(D113,I113,N113))</f>
        <v/>
      </c>
      <c r="P113" s="92" t="str">
        <f aca="false">IF('ADJ-CLICK'!C113="","",'ADJ-CLICK'!C113*-1)</f>
        <v/>
      </c>
      <c r="Q113" s="92" t="str">
        <f aca="false">IF('ADJ-CLICK'!D113="","",'ADJ-CLICK'!D113*-1)</f>
        <v/>
      </c>
      <c r="R113" s="92" t="str">
        <f aca="false">IF('ADJ-CLICK'!E113="","",'ADJ-CLICK'!E113*-1)</f>
        <v/>
      </c>
      <c r="S113" s="92" t="str">
        <f aca="false">IF(O113="","",SUM(O113:R113))</f>
        <v/>
      </c>
      <c r="T113" s="92" t="str">
        <f aca="false">IF(S113="","",RANK(S113,S$4:S$203,0))</f>
        <v/>
      </c>
      <c r="U113" s="92" t="str">
        <f aca="false">IF(B113="","",B113)</f>
        <v/>
      </c>
      <c r="V113" s="65"/>
      <c r="W113" s="0" t="str">
        <f aca="false">IF(A113&lt;=COUNT(C$4:C$203),A113,"")</f>
        <v/>
      </c>
      <c r="X113" s="0" t="str">
        <f aca="false">IF(W113="","",VLOOKUP($W113,$C$4:$U$203,19,FALSE()))</f>
        <v/>
      </c>
      <c r="Y113" s="88" t="str">
        <f aca="false">IF(X113="","",VLOOKUP($W113,$C$4:$U$203,2,FALSE()))</f>
        <v/>
      </c>
      <c r="Z113" s="88" t="str">
        <f aca="false">IF(Y113="","",VLOOKUP($W113,$C$4:$U$203,3,FALSE()))</f>
        <v/>
      </c>
      <c r="AA113" s="88" t="str">
        <f aca="false">IF(Z113="","",VLOOKUP($W113,$C$4:$U$203,4,FALSE()))</f>
        <v/>
      </c>
      <c r="AB113" s="88" t="str">
        <f aca="false">IF(AA113="","",VLOOKUP($W113,$C$4:$U$203,5,FALSE()))</f>
        <v/>
      </c>
      <c r="AC113" s="88" t="str">
        <f aca="false">IF(AB113="","",VLOOKUP($W113,$C$4:$U$203,6,FALSE()))</f>
        <v/>
      </c>
      <c r="AD113" s="89" t="str">
        <f aca="false">IF(AC113="","",VLOOKUP($W113,$C$4:$U$203,7,FALSE()))</f>
        <v/>
      </c>
      <c r="AE113" s="88" t="str">
        <f aca="false">IF(AD113="","",VLOOKUP($W113,$C$4:$U$203,8,FALSE()))</f>
        <v/>
      </c>
      <c r="AF113" s="88" t="str">
        <f aca="false">IF(AE113="","",VLOOKUP($W113,$C$4:$U$203,9,FALSE()))</f>
        <v/>
      </c>
      <c r="AG113" s="88" t="str">
        <f aca="false">IF(AF113="","",VLOOKUP($W113,$C$4:$U$203,10,FALSE()))</f>
        <v/>
      </c>
      <c r="AH113" s="88" t="str">
        <f aca="false">IF(AG113="","",VLOOKUP($W113,$C$4:$U$203,11,FALSE()))</f>
        <v/>
      </c>
      <c r="AI113" s="89" t="str">
        <f aca="false">IF(AH113="","",VLOOKUP($W113,$C$4:$U$203,12,FALSE()))</f>
        <v/>
      </c>
      <c r="AJ113" s="89" t="str">
        <f aca="false">IF(AI113="","",VLOOKUP($W113,$C$4:$U$203,13,FALSE()))</f>
        <v/>
      </c>
      <c r="AK113" s="90" t="str">
        <f aca="false">IF(AJ113="","",VLOOKUP($W113,$C$4:$U$203,14,FALSE()))</f>
        <v/>
      </c>
      <c r="AL113" s="90" t="str">
        <f aca="false">IF(AK113="","",VLOOKUP($W113,$C$4:$U$203,15,FALSE()))</f>
        <v/>
      </c>
      <c r="AM113" s="90" t="str">
        <f aca="false">IF(AL113="","",VLOOKUP($W113,$C$4:$U$203,16,FALSE()))</f>
        <v/>
      </c>
      <c r="AN113" s="91" t="str">
        <f aca="false">IF(AM113="","",VLOOKUP($W113,$C$4:$U$203,17,FALSE()))</f>
        <v/>
      </c>
      <c r="AO113" s="0" t="str">
        <f aca="false">IF(AN113="","",VLOOKUP($W113,$C$4:$U$203,18,FALSE()))</f>
        <v/>
      </c>
      <c r="AP113" s="92" t="str">
        <f aca="false">IF(X113="","",X113)</f>
        <v/>
      </c>
      <c r="AQ113" s="65"/>
    </row>
    <row r="114" customFormat="false" ht="15" hidden="false" customHeight="false" outlineLevel="0" collapsed="false">
      <c r="A114" s="0" t="n">
        <v>111</v>
      </c>
      <c r="B114" s="0" t="str">
        <f aca="false">IF(PLAYER!B114="","",PLAYER!B114)</f>
        <v/>
      </c>
      <c r="C114" s="0" t="str">
        <f aca="false">IF(T114="","",T114)</f>
        <v/>
      </c>
      <c r="D114" s="88" t="str">
        <f aca="false">IF('ADJ-CLICK'!H114="","",AVERAGE('ADJ-CLICK'!H114,'ADJ-CLICK'!J114,'ADJ-CLICK'!L114,'ADJ-CLICK'!N114,'ADJ-CLICK'!P114,'ADJ-CLICK'!R114))</f>
        <v/>
      </c>
      <c r="E114" s="88" t="str">
        <f aca="false">IF('ADJ-GIVEN'!C114="","",'ADJ-GIVEN'!C114/2)</f>
        <v/>
      </c>
      <c r="F114" s="88" t="str">
        <f aca="false">IF('ADJ-GIVEN'!D114="","",'ADJ-GIVEN'!D114/2)</f>
        <v/>
      </c>
      <c r="G114" s="88" t="str">
        <f aca="false">IF('ADJ-GIVEN'!E114="","",'ADJ-GIVEN'!E114/2)</f>
        <v/>
      </c>
      <c r="H114" s="88" t="str">
        <f aca="false">IF('ADJ-GIVEN'!F114="","",'ADJ-GIVEN'!F114/2)</f>
        <v/>
      </c>
      <c r="I114" s="0" t="str">
        <f aca="false">IF(E114="","",SUM(E114:H114))</f>
        <v/>
      </c>
      <c r="J114" s="88" t="str">
        <f aca="false">IF('ADJ-GIVEN'!G114="","",'ADJ-GIVEN'!G114/2)</f>
        <v/>
      </c>
      <c r="K114" s="88" t="str">
        <f aca="false">IF('ADJ-GIVEN'!H114="","",'ADJ-GIVEN'!H114/2)</f>
        <v/>
      </c>
      <c r="L114" s="88" t="str">
        <f aca="false">IF('ADJ-GIVEN'!I114="","",'ADJ-GIVEN'!I114/2)</f>
        <v/>
      </c>
      <c r="M114" s="88" t="str">
        <f aca="false">IF('ADJ-GIVEN'!J114="","",'ADJ-GIVEN'!J114/2)</f>
        <v/>
      </c>
      <c r="N114" s="89" t="str">
        <f aca="false">IF(J114="","",SUM(J114:M114))</f>
        <v/>
      </c>
      <c r="O114" s="92" t="str">
        <f aca="false">IF(D114="","",SUM(D114,I114,N114))</f>
        <v/>
      </c>
      <c r="P114" s="92" t="str">
        <f aca="false">IF('ADJ-CLICK'!C114="","",'ADJ-CLICK'!C114*-1)</f>
        <v/>
      </c>
      <c r="Q114" s="92" t="str">
        <f aca="false">IF('ADJ-CLICK'!D114="","",'ADJ-CLICK'!D114*-1)</f>
        <v/>
      </c>
      <c r="R114" s="92" t="str">
        <f aca="false">IF('ADJ-CLICK'!E114="","",'ADJ-CLICK'!E114*-1)</f>
        <v/>
      </c>
      <c r="S114" s="92" t="str">
        <f aca="false">IF(O114="","",SUM(O114:R114))</f>
        <v/>
      </c>
      <c r="T114" s="92" t="str">
        <f aca="false">IF(S114="","",RANK(S114,S$4:S$203,0))</f>
        <v/>
      </c>
      <c r="U114" s="92" t="str">
        <f aca="false">IF(B114="","",B114)</f>
        <v/>
      </c>
      <c r="V114" s="65"/>
      <c r="W114" s="0" t="str">
        <f aca="false">IF(A114&lt;=COUNT(C$4:C$203),A114,"")</f>
        <v/>
      </c>
      <c r="X114" s="0" t="str">
        <f aca="false">IF(W114="","",VLOOKUP($W114,$C$4:$U$203,19,FALSE()))</f>
        <v/>
      </c>
      <c r="Y114" s="88" t="str">
        <f aca="false">IF(X114="","",VLOOKUP($W114,$C$4:$U$203,2,FALSE()))</f>
        <v/>
      </c>
      <c r="Z114" s="88" t="str">
        <f aca="false">IF(Y114="","",VLOOKUP($W114,$C$4:$U$203,3,FALSE()))</f>
        <v/>
      </c>
      <c r="AA114" s="88" t="str">
        <f aca="false">IF(Z114="","",VLOOKUP($W114,$C$4:$U$203,4,FALSE()))</f>
        <v/>
      </c>
      <c r="AB114" s="88" t="str">
        <f aca="false">IF(AA114="","",VLOOKUP($W114,$C$4:$U$203,5,FALSE()))</f>
        <v/>
      </c>
      <c r="AC114" s="88" t="str">
        <f aca="false">IF(AB114="","",VLOOKUP($W114,$C$4:$U$203,6,FALSE()))</f>
        <v/>
      </c>
      <c r="AD114" s="89" t="str">
        <f aca="false">IF(AC114="","",VLOOKUP($W114,$C$4:$U$203,7,FALSE()))</f>
        <v/>
      </c>
      <c r="AE114" s="88" t="str">
        <f aca="false">IF(AD114="","",VLOOKUP($W114,$C$4:$U$203,8,FALSE()))</f>
        <v/>
      </c>
      <c r="AF114" s="88" t="str">
        <f aca="false">IF(AE114="","",VLOOKUP($W114,$C$4:$U$203,9,FALSE()))</f>
        <v/>
      </c>
      <c r="AG114" s="88" t="str">
        <f aca="false">IF(AF114="","",VLOOKUP($W114,$C$4:$U$203,10,FALSE()))</f>
        <v/>
      </c>
      <c r="AH114" s="88" t="str">
        <f aca="false">IF(AG114="","",VLOOKUP($W114,$C$4:$U$203,11,FALSE()))</f>
        <v/>
      </c>
      <c r="AI114" s="89" t="str">
        <f aca="false">IF(AH114="","",VLOOKUP($W114,$C$4:$U$203,12,FALSE()))</f>
        <v/>
      </c>
      <c r="AJ114" s="89" t="str">
        <f aca="false">IF(AI114="","",VLOOKUP($W114,$C$4:$U$203,13,FALSE()))</f>
        <v/>
      </c>
      <c r="AK114" s="90" t="str">
        <f aca="false">IF(AJ114="","",VLOOKUP($W114,$C$4:$U$203,14,FALSE()))</f>
        <v/>
      </c>
      <c r="AL114" s="90" t="str">
        <f aca="false">IF(AK114="","",VLOOKUP($W114,$C$4:$U$203,15,FALSE()))</f>
        <v/>
      </c>
      <c r="AM114" s="90" t="str">
        <f aca="false">IF(AL114="","",VLOOKUP($W114,$C$4:$U$203,16,FALSE()))</f>
        <v/>
      </c>
      <c r="AN114" s="91" t="str">
        <f aca="false">IF(AM114="","",VLOOKUP($W114,$C$4:$U$203,17,FALSE()))</f>
        <v/>
      </c>
      <c r="AO114" s="0" t="str">
        <f aca="false">IF(AN114="","",VLOOKUP($W114,$C$4:$U$203,18,FALSE()))</f>
        <v/>
      </c>
      <c r="AP114" s="92" t="str">
        <f aca="false">IF(X114="","",X114)</f>
        <v/>
      </c>
      <c r="AQ114" s="65"/>
    </row>
    <row r="115" customFormat="false" ht="15" hidden="false" customHeight="false" outlineLevel="0" collapsed="false">
      <c r="A115" s="0" t="n">
        <v>112</v>
      </c>
      <c r="B115" s="0" t="str">
        <f aca="false">IF(PLAYER!B115="","",PLAYER!B115)</f>
        <v/>
      </c>
      <c r="C115" s="0" t="str">
        <f aca="false">IF(T115="","",T115)</f>
        <v/>
      </c>
      <c r="D115" s="88" t="str">
        <f aca="false">IF('ADJ-CLICK'!H115="","",AVERAGE('ADJ-CLICK'!H115,'ADJ-CLICK'!J115,'ADJ-CLICK'!L115,'ADJ-CLICK'!N115,'ADJ-CLICK'!P115,'ADJ-CLICK'!R115))</f>
        <v/>
      </c>
      <c r="E115" s="88" t="str">
        <f aca="false">IF('ADJ-GIVEN'!C115="","",'ADJ-GIVEN'!C115/2)</f>
        <v/>
      </c>
      <c r="F115" s="88" t="str">
        <f aca="false">IF('ADJ-GIVEN'!D115="","",'ADJ-GIVEN'!D115/2)</f>
        <v/>
      </c>
      <c r="G115" s="88" t="str">
        <f aca="false">IF('ADJ-GIVEN'!E115="","",'ADJ-GIVEN'!E115/2)</f>
        <v/>
      </c>
      <c r="H115" s="88" t="str">
        <f aca="false">IF('ADJ-GIVEN'!F115="","",'ADJ-GIVEN'!F115/2)</f>
        <v/>
      </c>
      <c r="I115" s="0" t="str">
        <f aca="false">IF(E115="","",SUM(E115:H115))</f>
        <v/>
      </c>
      <c r="J115" s="88" t="str">
        <f aca="false">IF('ADJ-GIVEN'!G115="","",'ADJ-GIVEN'!G115/2)</f>
        <v/>
      </c>
      <c r="K115" s="88" t="str">
        <f aca="false">IF('ADJ-GIVEN'!H115="","",'ADJ-GIVEN'!H115/2)</f>
        <v/>
      </c>
      <c r="L115" s="88" t="str">
        <f aca="false">IF('ADJ-GIVEN'!I115="","",'ADJ-GIVEN'!I115/2)</f>
        <v/>
      </c>
      <c r="M115" s="88" t="str">
        <f aca="false">IF('ADJ-GIVEN'!J115="","",'ADJ-GIVEN'!J115/2)</f>
        <v/>
      </c>
      <c r="N115" s="89" t="str">
        <f aca="false">IF(J115="","",SUM(J115:M115))</f>
        <v/>
      </c>
      <c r="O115" s="92" t="str">
        <f aca="false">IF(D115="","",SUM(D115,I115,N115))</f>
        <v/>
      </c>
      <c r="P115" s="92" t="str">
        <f aca="false">IF('ADJ-CLICK'!C115="","",'ADJ-CLICK'!C115*-1)</f>
        <v/>
      </c>
      <c r="Q115" s="92" t="str">
        <f aca="false">IF('ADJ-CLICK'!D115="","",'ADJ-CLICK'!D115*-1)</f>
        <v/>
      </c>
      <c r="R115" s="92" t="str">
        <f aca="false">IF('ADJ-CLICK'!E115="","",'ADJ-CLICK'!E115*-1)</f>
        <v/>
      </c>
      <c r="S115" s="92" t="str">
        <f aca="false">IF(O115="","",SUM(O115:R115))</f>
        <v/>
      </c>
      <c r="T115" s="92" t="str">
        <f aca="false">IF(S115="","",RANK(S115,S$4:S$203,0))</f>
        <v/>
      </c>
      <c r="U115" s="92" t="str">
        <f aca="false">IF(B115="","",B115)</f>
        <v/>
      </c>
      <c r="V115" s="65"/>
      <c r="W115" s="0" t="str">
        <f aca="false">IF(A115&lt;=COUNT(C$4:C$203),A115,"")</f>
        <v/>
      </c>
      <c r="X115" s="0" t="str">
        <f aca="false">IF(W115="","",VLOOKUP($W115,$C$4:$U$203,19,FALSE()))</f>
        <v/>
      </c>
      <c r="Y115" s="88" t="str">
        <f aca="false">IF(X115="","",VLOOKUP($W115,$C$4:$U$203,2,FALSE()))</f>
        <v/>
      </c>
      <c r="Z115" s="88" t="str">
        <f aca="false">IF(Y115="","",VLOOKUP($W115,$C$4:$U$203,3,FALSE()))</f>
        <v/>
      </c>
      <c r="AA115" s="88" t="str">
        <f aca="false">IF(Z115="","",VLOOKUP($W115,$C$4:$U$203,4,FALSE()))</f>
        <v/>
      </c>
      <c r="AB115" s="88" t="str">
        <f aca="false">IF(AA115="","",VLOOKUP($W115,$C$4:$U$203,5,FALSE()))</f>
        <v/>
      </c>
      <c r="AC115" s="88" t="str">
        <f aca="false">IF(AB115="","",VLOOKUP($W115,$C$4:$U$203,6,FALSE()))</f>
        <v/>
      </c>
      <c r="AD115" s="89" t="str">
        <f aca="false">IF(AC115="","",VLOOKUP($W115,$C$4:$U$203,7,FALSE()))</f>
        <v/>
      </c>
      <c r="AE115" s="88" t="str">
        <f aca="false">IF(AD115="","",VLOOKUP($W115,$C$4:$U$203,8,FALSE()))</f>
        <v/>
      </c>
      <c r="AF115" s="88" t="str">
        <f aca="false">IF(AE115="","",VLOOKUP($W115,$C$4:$U$203,9,FALSE()))</f>
        <v/>
      </c>
      <c r="AG115" s="88" t="str">
        <f aca="false">IF(AF115="","",VLOOKUP($W115,$C$4:$U$203,10,FALSE()))</f>
        <v/>
      </c>
      <c r="AH115" s="88" t="str">
        <f aca="false">IF(AG115="","",VLOOKUP($W115,$C$4:$U$203,11,FALSE()))</f>
        <v/>
      </c>
      <c r="AI115" s="89" t="str">
        <f aca="false">IF(AH115="","",VLOOKUP($W115,$C$4:$U$203,12,FALSE()))</f>
        <v/>
      </c>
      <c r="AJ115" s="89" t="str">
        <f aca="false">IF(AI115="","",VLOOKUP($W115,$C$4:$U$203,13,FALSE()))</f>
        <v/>
      </c>
      <c r="AK115" s="90" t="str">
        <f aca="false">IF(AJ115="","",VLOOKUP($W115,$C$4:$U$203,14,FALSE()))</f>
        <v/>
      </c>
      <c r="AL115" s="90" t="str">
        <f aca="false">IF(AK115="","",VLOOKUP($W115,$C$4:$U$203,15,FALSE()))</f>
        <v/>
      </c>
      <c r="AM115" s="90" t="str">
        <f aca="false">IF(AL115="","",VLOOKUP($W115,$C$4:$U$203,16,FALSE()))</f>
        <v/>
      </c>
      <c r="AN115" s="91" t="str">
        <f aca="false">IF(AM115="","",VLOOKUP($W115,$C$4:$U$203,17,FALSE()))</f>
        <v/>
      </c>
      <c r="AO115" s="0" t="str">
        <f aca="false">IF(AN115="","",VLOOKUP($W115,$C$4:$U$203,18,FALSE()))</f>
        <v/>
      </c>
      <c r="AP115" s="92" t="str">
        <f aca="false">IF(X115="","",X115)</f>
        <v/>
      </c>
      <c r="AQ115" s="65"/>
    </row>
    <row r="116" customFormat="false" ht="15" hidden="false" customHeight="false" outlineLevel="0" collapsed="false">
      <c r="A116" s="0" t="n">
        <v>113</v>
      </c>
      <c r="B116" s="0" t="str">
        <f aca="false">IF(PLAYER!B116="","",PLAYER!B116)</f>
        <v/>
      </c>
      <c r="C116" s="0" t="str">
        <f aca="false">IF(T116="","",T116)</f>
        <v/>
      </c>
      <c r="D116" s="88" t="str">
        <f aca="false">IF('ADJ-CLICK'!H116="","",AVERAGE('ADJ-CLICK'!H116,'ADJ-CLICK'!J116,'ADJ-CLICK'!L116,'ADJ-CLICK'!N116,'ADJ-CLICK'!P116,'ADJ-CLICK'!R116))</f>
        <v/>
      </c>
      <c r="E116" s="88" t="str">
        <f aca="false">IF('ADJ-GIVEN'!C116="","",'ADJ-GIVEN'!C116/2)</f>
        <v/>
      </c>
      <c r="F116" s="88" t="str">
        <f aca="false">IF('ADJ-GIVEN'!D116="","",'ADJ-GIVEN'!D116/2)</f>
        <v/>
      </c>
      <c r="G116" s="88" t="str">
        <f aca="false">IF('ADJ-GIVEN'!E116="","",'ADJ-GIVEN'!E116/2)</f>
        <v/>
      </c>
      <c r="H116" s="88" t="str">
        <f aca="false">IF('ADJ-GIVEN'!F116="","",'ADJ-GIVEN'!F116/2)</f>
        <v/>
      </c>
      <c r="I116" s="0" t="str">
        <f aca="false">IF(E116="","",SUM(E116:H116))</f>
        <v/>
      </c>
      <c r="J116" s="88" t="str">
        <f aca="false">IF('ADJ-GIVEN'!G116="","",'ADJ-GIVEN'!G116/2)</f>
        <v/>
      </c>
      <c r="K116" s="88" t="str">
        <f aca="false">IF('ADJ-GIVEN'!H116="","",'ADJ-GIVEN'!H116/2)</f>
        <v/>
      </c>
      <c r="L116" s="88" t="str">
        <f aca="false">IF('ADJ-GIVEN'!I116="","",'ADJ-GIVEN'!I116/2)</f>
        <v/>
      </c>
      <c r="M116" s="88" t="str">
        <f aca="false">IF('ADJ-GIVEN'!J116="","",'ADJ-GIVEN'!J116/2)</f>
        <v/>
      </c>
      <c r="N116" s="89" t="str">
        <f aca="false">IF(J116="","",SUM(J116:M116))</f>
        <v/>
      </c>
      <c r="O116" s="92" t="str">
        <f aca="false">IF(D116="","",SUM(D116,I116,N116))</f>
        <v/>
      </c>
      <c r="P116" s="92" t="str">
        <f aca="false">IF('ADJ-CLICK'!C116="","",'ADJ-CLICK'!C116*-1)</f>
        <v/>
      </c>
      <c r="Q116" s="92" t="str">
        <f aca="false">IF('ADJ-CLICK'!D116="","",'ADJ-CLICK'!D116*-1)</f>
        <v/>
      </c>
      <c r="R116" s="92" t="str">
        <f aca="false">IF('ADJ-CLICK'!E116="","",'ADJ-CLICK'!E116*-1)</f>
        <v/>
      </c>
      <c r="S116" s="92" t="str">
        <f aca="false">IF(O116="","",SUM(O116:R116))</f>
        <v/>
      </c>
      <c r="T116" s="92" t="str">
        <f aca="false">IF(S116="","",RANK(S116,S$4:S$203,0))</f>
        <v/>
      </c>
      <c r="U116" s="92" t="str">
        <f aca="false">IF(B116="","",B116)</f>
        <v/>
      </c>
      <c r="V116" s="65"/>
      <c r="W116" s="0" t="str">
        <f aca="false">IF(A116&lt;=COUNT(C$4:C$203),A116,"")</f>
        <v/>
      </c>
      <c r="X116" s="0" t="str">
        <f aca="false">IF(W116="","",VLOOKUP($W116,$C$4:$U$203,19,FALSE()))</f>
        <v/>
      </c>
      <c r="Y116" s="88" t="str">
        <f aca="false">IF(X116="","",VLOOKUP($W116,$C$4:$U$203,2,FALSE()))</f>
        <v/>
      </c>
      <c r="Z116" s="88" t="str">
        <f aca="false">IF(Y116="","",VLOOKUP($W116,$C$4:$U$203,3,FALSE()))</f>
        <v/>
      </c>
      <c r="AA116" s="88" t="str">
        <f aca="false">IF(Z116="","",VLOOKUP($W116,$C$4:$U$203,4,FALSE()))</f>
        <v/>
      </c>
      <c r="AB116" s="88" t="str">
        <f aca="false">IF(AA116="","",VLOOKUP($W116,$C$4:$U$203,5,FALSE()))</f>
        <v/>
      </c>
      <c r="AC116" s="88" t="str">
        <f aca="false">IF(AB116="","",VLOOKUP($W116,$C$4:$U$203,6,FALSE()))</f>
        <v/>
      </c>
      <c r="AD116" s="89" t="str">
        <f aca="false">IF(AC116="","",VLOOKUP($W116,$C$4:$U$203,7,FALSE()))</f>
        <v/>
      </c>
      <c r="AE116" s="88" t="str">
        <f aca="false">IF(AD116="","",VLOOKUP($W116,$C$4:$U$203,8,FALSE()))</f>
        <v/>
      </c>
      <c r="AF116" s="88" t="str">
        <f aca="false">IF(AE116="","",VLOOKUP($W116,$C$4:$U$203,9,FALSE()))</f>
        <v/>
      </c>
      <c r="AG116" s="88" t="str">
        <f aca="false">IF(AF116="","",VLOOKUP($W116,$C$4:$U$203,10,FALSE()))</f>
        <v/>
      </c>
      <c r="AH116" s="88" t="str">
        <f aca="false">IF(AG116="","",VLOOKUP($W116,$C$4:$U$203,11,FALSE()))</f>
        <v/>
      </c>
      <c r="AI116" s="89" t="str">
        <f aca="false">IF(AH116="","",VLOOKUP($W116,$C$4:$U$203,12,FALSE()))</f>
        <v/>
      </c>
      <c r="AJ116" s="89" t="str">
        <f aca="false">IF(AI116="","",VLOOKUP($W116,$C$4:$U$203,13,FALSE()))</f>
        <v/>
      </c>
      <c r="AK116" s="90" t="str">
        <f aca="false">IF(AJ116="","",VLOOKUP($W116,$C$4:$U$203,14,FALSE()))</f>
        <v/>
      </c>
      <c r="AL116" s="90" t="str">
        <f aca="false">IF(AK116="","",VLOOKUP($W116,$C$4:$U$203,15,FALSE()))</f>
        <v/>
      </c>
      <c r="AM116" s="90" t="str">
        <f aca="false">IF(AL116="","",VLOOKUP($W116,$C$4:$U$203,16,FALSE()))</f>
        <v/>
      </c>
      <c r="AN116" s="91" t="str">
        <f aca="false">IF(AM116="","",VLOOKUP($W116,$C$4:$U$203,17,FALSE()))</f>
        <v/>
      </c>
      <c r="AO116" s="0" t="str">
        <f aca="false">IF(AN116="","",VLOOKUP($W116,$C$4:$U$203,18,FALSE()))</f>
        <v/>
      </c>
      <c r="AP116" s="92" t="str">
        <f aca="false">IF(X116="","",X116)</f>
        <v/>
      </c>
      <c r="AQ116" s="65"/>
    </row>
    <row r="117" customFormat="false" ht="15" hidden="false" customHeight="false" outlineLevel="0" collapsed="false">
      <c r="A117" s="0" t="n">
        <v>114</v>
      </c>
      <c r="B117" s="0" t="str">
        <f aca="false">IF(PLAYER!B117="","",PLAYER!B117)</f>
        <v/>
      </c>
      <c r="C117" s="0" t="str">
        <f aca="false">IF(T117="","",T117)</f>
        <v/>
      </c>
      <c r="D117" s="88" t="str">
        <f aca="false">IF('ADJ-CLICK'!H117="","",AVERAGE('ADJ-CLICK'!H117,'ADJ-CLICK'!J117,'ADJ-CLICK'!L117,'ADJ-CLICK'!N117,'ADJ-CLICK'!P117,'ADJ-CLICK'!R117))</f>
        <v/>
      </c>
      <c r="E117" s="88" t="str">
        <f aca="false">IF('ADJ-GIVEN'!C117="","",'ADJ-GIVEN'!C117/2)</f>
        <v/>
      </c>
      <c r="F117" s="88" t="str">
        <f aca="false">IF('ADJ-GIVEN'!D117="","",'ADJ-GIVEN'!D117/2)</f>
        <v/>
      </c>
      <c r="G117" s="88" t="str">
        <f aca="false">IF('ADJ-GIVEN'!E117="","",'ADJ-GIVEN'!E117/2)</f>
        <v/>
      </c>
      <c r="H117" s="88" t="str">
        <f aca="false">IF('ADJ-GIVEN'!F117="","",'ADJ-GIVEN'!F117/2)</f>
        <v/>
      </c>
      <c r="I117" s="0" t="str">
        <f aca="false">IF(E117="","",SUM(E117:H117))</f>
        <v/>
      </c>
      <c r="J117" s="88" t="str">
        <f aca="false">IF('ADJ-GIVEN'!G117="","",'ADJ-GIVEN'!G117/2)</f>
        <v/>
      </c>
      <c r="K117" s="88" t="str">
        <f aca="false">IF('ADJ-GIVEN'!H117="","",'ADJ-GIVEN'!H117/2)</f>
        <v/>
      </c>
      <c r="L117" s="88" t="str">
        <f aca="false">IF('ADJ-GIVEN'!I117="","",'ADJ-GIVEN'!I117/2)</f>
        <v/>
      </c>
      <c r="M117" s="88" t="str">
        <f aca="false">IF('ADJ-GIVEN'!J117="","",'ADJ-GIVEN'!J117/2)</f>
        <v/>
      </c>
      <c r="N117" s="89" t="str">
        <f aca="false">IF(J117="","",SUM(J117:M117))</f>
        <v/>
      </c>
      <c r="O117" s="92" t="str">
        <f aca="false">IF(D117="","",SUM(D117,I117,N117))</f>
        <v/>
      </c>
      <c r="P117" s="92" t="str">
        <f aca="false">IF('ADJ-CLICK'!C117="","",'ADJ-CLICK'!C117*-1)</f>
        <v/>
      </c>
      <c r="Q117" s="92" t="str">
        <f aca="false">IF('ADJ-CLICK'!D117="","",'ADJ-CLICK'!D117*-1)</f>
        <v/>
      </c>
      <c r="R117" s="92" t="str">
        <f aca="false">IF('ADJ-CLICK'!E117="","",'ADJ-CLICK'!E117*-1)</f>
        <v/>
      </c>
      <c r="S117" s="92" t="str">
        <f aca="false">IF(O117="","",SUM(O117:R117))</f>
        <v/>
      </c>
      <c r="T117" s="92" t="str">
        <f aca="false">IF(S117="","",RANK(S117,S$4:S$203,0))</f>
        <v/>
      </c>
      <c r="U117" s="92" t="str">
        <f aca="false">IF(B117="","",B117)</f>
        <v/>
      </c>
      <c r="V117" s="65"/>
      <c r="W117" s="0" t="str">
        <f aca="false">IF(A117&lt;=COUNT(C$4:C$203),A117,"")</f>
        <v/>
      </c>
      <c r="X117" s="0" t="str">
        <f aca="false">IF(W117="","",VLOOKUP($W117,$C$4:$U$203,19,FALSE()))</f>
        <v/>
      </c>
      <c r="Y117" s="88" t="str">
        <f aca="false">IF(X117="","",VLOOKUP($W117,$C$4:$U$203,2,FALSE()))</f>
        <v/>
      </c>
      <c r="Z117" s="88" t="str">
        <f aca="false">IF(Y117="","",VLOOKUP($W117,$C$4:$U$203,3,FALSE()))</f>
        <v/>
      </c>
      <c r="AA117" s="88" t="str">
        <f aca="false">IF(Z117="","",VLOOKUP($W117,$C$4:$U$203,4,FALSE()))</f>
        <v/>
      </c>
      <c r="AB117" s="88" t="str">
        <f aca="false">IF(AA117="","",VLOOKUP($W117,$C$4:$U$203,5,FALSE()))</f>
        <v/>
      </c>
      <c r="AC117" s="88" t="str">
        <f aca="false">IF(AB117="","",VLOOKUP($W117,$C$4:$U$203,6,FALSE()))</f>
        <v/>
      </c>
      <c r="AD117" s="89" t="str">
        <f aca="false">IF(AC117="","",VLOOKUP($W117,$C$4:$U$203,7,FALSE()))</f>
        <v/>
      </c>
      <c r="AE117" s="88" t="str">
        <f aca="false">IF(AD117="","",VLOOKUP($W117,$C$4:$U$203,8,FALSE()))</f>
        <v/>
      </c>
      <c r="AF117" s="88" t="str">
        <f aca="false">IF(AE117="","",VLOOKUP($W117,$C$4:$U$203,9,FALSE()))</f>
        <v/>
      </c>
      <c r="AG117" s="88" t="str">
        <f aca="false">IF(AF117="","",VLOOKUP($W117,$C$4:$U$203,10,FALSE()))</f>
        <v/>
      </c>
      <c r="AH117" s="88" t="str">
        <f aca="false">IF(AG117="","",VLOOKUP($W117,$C$4:$U$203,11,FALSE()))</f>
        <v/>
      </c>
      <c r="AI117" s="89" t="str">
        <f aca="false">IF(AH117="","",VLOOKUP($W117,$C$4:$U$203,12,FALSE()))</f>
        <v/>
      </c>
      <c r="AJ117" s="89" t="str">
        <f aca="false">IF(AI117="","",VLOOKUP($W117,$C$4:$U$203,13,FALSE()))</f>
        <v/>
      </c>
      <c r="AK117" s="90" t="str">
        <f aca="false">IF(AJ117="","",VLOOKUP($W117,$C$4:$U$203,14,FALSE()))</f>
        <v/>
      </c>
      <c r="AL117" s="90" t="str">
        <f aca="false">IF(AK117="","",VLOOKUP($W117,$C$4:$U$203,15,FALSE()))</f>
        <v/>
      </c>
      <c r="AM117" s="90" t="str">
        <f aca="false">IF(AL117="","",VLOOKUP($W117,$C$4:$U$203,16,FALSE()))</f>
        <v/>
      </c>
      <c r="AN117" s="91" t="str">
        <f aca="false">IF(AM117="","",VLOOKUP($W117,$C$4:$U$203,17,FALSE()))</f>
        <v/>
      </c>
      <c r="AO117" s="0" t="str">
        <f aca="false">IF(AN117="","",VLOOKUP($W117,$C$4:$U$203,18,FALSE()))</f>
        <v/>
      </c>
      <c r="AP117" s="92" t="str">
        <f aca="false">IF(X117="","",X117)</f>
        <v/>
      </c>
      <c r="AQ117" s="65"/>
    </row>
    <row r="118" customFormat="false" ht="15" hidden="false" customHeight="false" outlineLevel="0" collapsed="false">
      <c r="A118" s="0" t="n">
        <v>115</v>
      </c>
      <c r="B118" s="0" t="str">
        <f aca="false">IF(PLAYER!B118="","",PLAYER!B118)</f>
        <v/>
      </c>
      <c r="C118" s="0" t="str">
        <f aca="false">IF(T118="","",T118)</f>
        <v/>
      </c>
      <c r="D118" s="88" t="str">
        <f aca="false">IF('ADJ-CLICK'!H118="","",AVERAGE('ADJ-CLICK'!H118,'ADJ-CLICK'!J118,'ADJ-CLICK'!L118,'ADJ-CLICK'!N118,'ADJ-CLICK'!P118,'ADJ-CLICK'!R118))</f>
        <v/>
      </c>
      <c r="E118" s="88" t="str">
        <f aca="false">IF('ADJ-GIVEN'!C118="","",'ADJ-GIVEN'!C118/2)</f>
        <v/>
      </c>
      <c r="F118" s="88" t="str">
        <f aca="false">IF('ADJ-GIVEN'!D118="","",'ADJ-GIVEN'!D118/2)</f>
        <v/>
      </c>
      <c r="G118" s="88" t="str">
        <f aca="false">IF('ADJ-GIVEN'!E118="","",'ADJ-GIVEN'!E118/2)</f>
        <v/>
      </c>
      <c r="H118" s="88" t="str">
        <f aca="false">IF('ADJ-GIVEN'!F118="","",'ADJ-GIVEN'!F118/2)</f>
        <v/>
      </c>
      <c r="I118" s="0" t="str">
        <f aca="false">IF(E118="","",SUM(E118:H118))</f>
        <v/>
      </c>
      <c r="J118" s="88" t="str">
        <f aca="false">IF('ADJ-GIVEN'!G118="","",'ADJ-GIVEN'!G118/2)</f>
        <v/>
      </c>
      <c r="K118" s="88" t="str">
        <f aca="false">IF('ADJ-GIVEN'!H118="","",'ADJ-GIVEN'!H118/2)</f>
        <v/>
      </c>
      <c r="L118" s="88" t="str">
        <f aca="false">IF('ADJ-GIVEN'!I118="","",'ADJ-GIVEN'!I118/2)</f>
        <v/>
      </c>
      <c r="M118" s="88" t="str">
        <f aca="false">IF('ADJ-GIVEN'!J118="","",'ADJ-GIVEN'!J118/2)</f>
        <v/>
      </c>
      <c r="N118" s="89" t="str">
        <f aca="false">IF(J118="","",SUM(J118:M118))</f>
        <v/>
      </c>
      <c r="O118" s="92" t="str">
        <f aca="false">IF(D118="","",SUM(D118,I118,N118))</f>
        <v/>
      </c>
      <c r="P118" s="92" t="str">
        <f aca="false">IF('ADJ-CLICK'!C118="","",'ADJ-CLICK'!C118*-1)</f>
        <v/>
      </c>
      <c r="Q118" s="92" t="str">
        <f aca="false">IF('ADJ-CLICK'!D118="","",'ADJ-CLICK'!D118*-1)</f>
        <v/>
      </c>
      <c r="R118" s="92" t="str">
        <f aca="false">IF('ADJ-CLICK'!E118="","",'ADJ-CLICK'!E118*-1)</f>
        <v/>
      </c>
      <c r="S118" s="92" t="str">
        <f aca="false">IF(O118="","",SUM(O118:R118))</f>
        <v/>
      </c>
      <c r="T118" s="92" t="str">
        <f aca="false">IF(S118="","",RANK(S118,S$4:S$203,0))</f>
        <v/>
      </c>
      <c r="U118" s="92" t="str">
        <f aca="false">IF(B118="","",B118)</f>
        <v/>
      </c>
      <c r="V118" s="65"/>
      <c r="W118" s="0" t="str">
        <f aca="false">IF(A118&lt;=COUNT(C$4:C$203),A118,"")</f>
        <v/>
      </c>
      <c r="X118" s="0" t="str">
        <f aca="false">IF(W118="","",VLOOKUP($W118,$C$4:$U$203,19,FALSE()))</f>
        <v/>
      </c>
      <c r="Y118" s="88" t="str">
        <f aca="false">IF(X118="","",VLOOKUP($W118,$C$4:$U$203,2,FALSE()))</f>
        <v/>
      </c>
      <c r="Z118" s="88" t="str">
        <f aca="false">IF(Y118="","",VLOOKUP($W118,$C$4:$U$203,3,FALSE()))</f>
        <v/>
      </c>
      <c r="AA118" s="88" t="str">
        <f aca="false">IF(Z118="","",VLOOKUP($W118,$C$4:$U$203,4,FALSE()))</f>
        <v/>
      </c>
      <c r="AB118" s="88" t="str">
        <f aca="false">IF(AA118="","",VLOOKUP($W118,$C$4:$U$203,5,FALSE()))</f>
        <v/>
      </c>
      <c r="AC118" s="88" t="str">
        <f aca="false">IF(AB118="","",VLOOKUP($W118,$C$4:$U$203,6,FALSE()))</f>
        <v/>
      </c>
      <c r="AD118" s="89" t="str">
        <f aca="false">IF(AC118="","",VLOOKUP($W118,$C$4:$U$203,7,FALSE()))</f>
        <v/>
      </c>
      <c r="AE118" s="88" t="str">
        <f aca="false">IF(AD118="","",VLOOKUP($W118,$C$4:$U$203,8,FALSE()))</f>
        <v/>
      </c>
      <c r="AF118" s="88" t="str">
        <f aca="false">IF(AE118="","",VLOOKUP($W118,$C$4:$U$203,9,FALSE()))</f>
        <v/>
      </c>
      <c r="AG118" s="88" t="str">
        <f aca="false">IF(AF118="","",VLOOKUP($W118,$C$4:$U$203,10,FALSE()))</f>
        <v/>
      </c>
      <c r="AH118" s="88" t="str">
        <f aca="false">IF(AG118="","",VLOOKUP($W118,$C$4:$U$203,11,FALSE()))</f>
        <v/>
      </c>
      <c r="AI118" s="89" t="str">
        <f aca="false">IF(AH118="","",VLOOKUP($W118,$C$4:$U$203,12,FALSE()))</f>
        <v/>
      </c>
      <c r="AJ118" s="89" t="str">
        <f aca="false">IF(AI118="","",VLOOKUP($W118,$C$4:$U$203,13,FALSE()))</f>
        <v/>
      </c>
      <c r="AK118" s="90" t="str">
        <f aca="false">IF(AJ118="","",VLOOKUP($W118,$C$4:$U$203,14,FALSE()))</f>
        <v/>
      </c>
      <c r="AL118" s="90" t="str">
        <f aca="false">IF(AK118="","",VLOOKUP($W118,$C$4:$U$203,15,FALSE()))</f>
        <v/>
      </c>
      <c r="AM118" s="90" t="str">
        <f aca="false">IF(AL118="","",VLOOKUP($W118,$C$4:$U$203,16,FALSE()))</f>
        <v/>
      </c>
      <c r="AN118" s="91" t="str">
        <f aca="false">IF(AM118="","",VLOOKUP($W118,$C$4:$U$203,17,FALSE()))</f>
        <v/>
      </c>
      <c r="AO118" s="0" t="str">
        <f aca="false">IF(AN118="","",VLOOKUP($W118,$C$4:$U$203,18,FALSE()))</f>
        <v/>
      </c>
      <c r="AP118" s="92" t="str">
        <f aca="false">IF(X118="","",X118)</f>
        <v/>
      </c>
      <c r="AQ118" s="65"/>
    </row>
    <row r="119" customFormat="false" ht="15" hidden="false" customHeight="false" outlineLevel="0" collapsed="false">
      <c r="A119" s="0" t="n">
        <v>116</v>
      </c>
      <c r="B119" s="0" t="str">
        <f aca="false">IF(PLAYER!B119="","",PLAYER!B119)</f>
        <v/>
      </c>
      <c r="C119" s="0" t="str">
        <f aca="false">IF(T119="","",T119)</f>
        <v/>
      </c>
      <c r="D119" s="88" t="str">
        <f aca="false">IF('ADJ-CLICK'!H119="","",AVERAGE('ADJ-CLICK'!H119,'ADJ-CLICK'!J119,'ADJ-CLICK'!L119,'ADJ-CLICK'!N119,'ADJ-CLICK'!P119,'ADJ-CLICK'!R119))</f>
        <v/>
      </c>
      <c r="E119" s="88" t="str">
        <f aca="false">IF('ADJ-GIVEN'!C119="","",'ADJ-GIVEN'!C119/2)</f>
        <v/>
      </c>
      <c r="F119" s="88" t="str">
        <f aca="false">IF('ADJ-GIVEN'!D119="","",'ADJ-GIVEN'!D119/2)</f>
        <v/>
      </c>
      <c r="G119" s="88" t="str">
        <f aca="false">IF('ADJ-GIVEN'!E119="","",'ADJ-GIVEN'!E119/2)</f>
        <v/>
      </c>
      <c r="H119" s="88" t="str">
        <f aca="false">IF('ADJ-GIVEN'!F119="","",'ADJ-GIVEN'!F119/2)</f>
        <v/>
      </c>
      <c r="I119" s="0" t="str">
        <f aca="false">IF(E119="","",SUM(E119:H119))</f>
        <v/>
      </c>
      <c r="J119" s="88" t="str">
        <f aca="false">IF('ADJ-GIVEN'!G119="","",'ADJ-GIVEN'!G119/2)</f>
        <v/>
      </c>
      <c r="K119" s="88" t="str">
        <f aca="false">IF('ADJ-GIVEN'!H119="","",'ADJ-GIVEN'!H119/2)</f>
        <v/>
      </c>
      <c r="L119" s="88" t="str">
        <f aca="false">IF('ADJ-GIVEN'!I119="","",'ADJ-GIVEN'!I119/2)</f>
        <v/>
      </c>
      <c r="M119" s="88" t="str">
        <f aca="false">IF('ADJ-GIVEN'!J119="","",'ADJ-GIVEN'!J119/2)</f>
        <v/>
      </c>
      <c r="N119" s="89" t="str">
        <f aca="false">IF(J119="","",SUM(J119:M119))</f>
        <v/>
      </c>
      <c r="O119" s="92" t="str">
        <f aca="false">IF(D119="","",SUM(D119,I119,N119))</f>
        <v/>
      </c>
      <c r="P119" s="92" t="str">
        <f aca="false">IF('ADJ-CLICK'!C119="","",'ADJ-CLICK'!C119*-1)</f>
        <v/>
      </c>
      <c r="Q119" s="92" t="str">
        <f aca="false">IF('ADJ-CLICK'!D119="","",'ADJ-CLICK'!D119*-1)</f>
        <v/>
      </c>
      <c r="R119" s="92" t="str">
        <f aca="false">IF('ADJ-CLICK'!E119="","",'ADJ-CLICK'!E119*-1)</f>
        <v/>
      </c>
      <c r="S119" s="92" t="str">
        <f aca="false">IF(O119="","",SUM(O119:R119))</f>
        <v/>
      </c>
      <c r="T119" s="92" t="str">
        <f aca="false">IF(S119="","",RANK(S119,S$4:S$203,0))</f>
        <v/>
      </c>
      <c r="U119" s="92" t="str">
        <f aca="false">IF(B119="","",B119)</f>
        <v/>
      </c>
      <c r="V119" s="65"/>
      <c r="W119" s="0" t="str">
        <f aca="false">IF(A119&lt;=COUNT(C$4:C$203),A119,"")</f>
        <v/>
      </c>
      <c r="X119" s="0" t="str">
        <f aca="false">IF(W119="","",VLOOKUP($W119,$C$4:$U$203,19,FALSE()))</f>
        <v/>
      </c>
      <c r="Y119" s="88" t="str">
        <f aca="false">IF(X119="","",VLOOKUP($W119,$C$4:$U$203,2,FALSE()))</f>
        <v/>
      </c>
      <c r="Z119" s="88" t="str">
        <f aca="false">IF(Y119="","",VLOOKUP($W119,$C$4:$U$203,3,FALSE()))</f>
        <v/>
      </c>
      <c r="AA119" s="88" t="str">
        <f aca="false">IF(Z119="","",VLOOKUP($W119,$C$4:$U$203,4,FALSE()))</f>
        <v/>
      </c>
      <c r="AB119" s="88" t="str">
        <f aca="false">IF(AA119="","",VLOOKUP($W119,$C$4:$U$203,5,FALSE()))</f>
        <v/>
      </c>
      <c r="AC119" s="88" t="str">
        <f aca="false">IF(AB119="","",VLOOKUP($W119,$C$4:$U$203,6,FALSE()))</f>
        <v/>
      </c>
      <c r="AD119" s="89" t="str">
        <f aca="false">IF(AC119="","",VLOOKUP($W119,$C$4:$U$203,7,FALSE()))</f>
        <v/>
      </c>
      <c r="AE119" s="88" t="str">
        <f aca="false">IF(AD119="","",VLOOKUP($W119,$C$4:$U$203,8,FALSE()))</f>
        <v/>
      </c>
      <c r="AF119" s="88" t="str">
        <f aca="false">IF(AE119="","",VLOOKUP($W119,$C$4:$U$203,9,FALSE()))</f>
        <v/>
      </c>
      <c r="AG119" s="88" t="str">
        <f aca="false">IF(AF119="","",VLOOKUP($W119,$C$4:$U$203,10,FALSE()))</f>
        <v/>
      </c>
      <c r="AH119" s="88" t="str">
        <f aca="false">IF(AG119="","",VLOOKUP($W119,$C$4:$U$203,11,FALSE()))</f>
        <v/>
      </c>
      <c r="AI119" s="89" t="str">
        <f aca="false">IF(AH119="","",VLOOKUP($W119,$C$4:$U$203,12,FALSE()))</f>
        <v/>
      </c>
      <c r="AJ119" s="89" t="str">
        <f aca="false">IF(AI119="","",VLOOKUP($W119,$C$4:$U$203,13,FALSE()))</f>
        <v/>
      </c>
      <c r="AK119" s="90" t="str">
        <f aca="false">IF(AJ119="","",VLOOKUP($W119,$C$4:$U$203,14,FALSE()))</f>
        <v/>
      </c>
      <c r="AL119" s="90" t="str">
        <f aca="false">IF(AK119="","",VLOOKUP($W119,$C$4:$U$203,15,FALSE()))</f>
        <v/>
      </c>
      <c r="AM119" s="90" t="str">
        <f aca="false">IF(AL119="","",VLOOKUP($W119,$C$4:$U$203,16,FALSE()))</f>
        <v/>
      </c>
      <c r="AN119" s="91" t="str">
        <f aca="false">IF(AM119="","",VLOOKUP($W119,$C$4:$U$203,17,FALSE()))</f>
        <v/>
      </c>
      <c r="AO119" s="0" t="str">
        <f aca="false">IF(AN119="","",VLOOKUP($W119,$C$4:$U$203,18,FALSE()))</f>
        <v/>
      </c>
      <c r="AP119" s="92" t="str">
        <f aca="false">IF(X119="","",X119)</f>
        <v/>
      </c>
      <c r="AQ119" s="65"/>
    </row>
    <row r="120" customFormat="false" ht="15" hidden="false" customHeight="false" outlineLevel="0" collapsed="false">
      <c r="A120" s="0" t="n">
        <v>117</v>
      </c>
      <c r="B120" s="0" t="str">
        <f aca="false">IF(PLAYER!B120="","",PLAYER!B120)</f>
        <v/>
      </c>
      <c r="C120" s="0" t="str">
        <f aca="false">IF(T120="","",T120)</f>
        <v/>
      </c>
      <c r="D120" s="88" t="str">
        <f aca="false">IF('ADJ-CLICK'!H120="","",AVERAGE('ADJ-CLICK'!H120,'ADJ-CLICK'!J120,'ADJ-CLICK'!L120,'ADJ-CLICK'!N120,'ADJ-CLICK'!P120,'ADJ-CLICK'!R120))</f>
        <v/>
      </c>
      <c r="E120" s="88" t="str">
        <f aca="false">IF('ADJ-GIVEN'!C120="","",'ADJ-GIVEN'!C120/2)</f>
        <v/>
      </c>
      <c r="F120" s="88" t="str">
        <f aca="false">IF('ADJ-GIVEN'!D120="","",'ADJ-GIVEN'!D120/2)</f>
        <v/>
      </c>
      <c r="G120" s="88" t="str">
        <f aca="false">IF('ADJ-GIVEN'!E120="","",'ADJ-GIVEN'!E120/2)</f>
        <v/>
      </c>
      <c r="H120" s="88" t="str">
        <f aca="false">IF('ADJ-GIVEN'!F120="","",'ADJ-GIVEN'!F120/2)</f>
        <v/>
      </c>
      <c r="I120" s="0" t="str">
        <f aca="false">IF(E120="","",SUM(E120:H120))</f>
        <v/>
      </c>
      <c r="J120" s="88" t="str">
        <f aca="false">IF('ADJ-GIVEN'!G120="","",'ADJ-GIVEN'!G120/2)</f>
        <v/>
      </c>
      <c r="K120" s="88" t="str">
        <f aca="false">IF('ADJ-GIVEN'!H120="","",'ADJ-GIVEN'!H120/2)</f>
        <v/>
      </c>
      <c r="L120" s="88" t="str">
        <f aca="false">IF('ADJ-GIVEN'!I120="","",'ADJ-GIVEN'!I120/2)</f>
        <v/>
      </c>
      <c r="M120" s="88" t="str">
        <f aca="false">IF('ADJ-GIVEN'!J120="","",'ADJ-GIVEN'!J120/2)</f>
        <v/>
      </c>
      <c r="N120" s="89" t="str">
        <f aca="false">IF(J120="","",SUM(J120:M120))</f>
        <v/>
      </c>
      <c r="O120" s="92" t="str">
        <f aca="false">IF(D120="","",SUM(D120,I120,N120))</f>
        <v/>
      </c>
      <c r="P120" s="92" t="str">
        <f aca="false">IF('ADJ-CLICK'!C120="","",'ADJ-CLICK'!C120*-1)</f>
        <v/>
      </c>
      <c r="Q120" s="92" t="str">
        <f aca="false">IF('ADJ-CLICK'!D120="","",'ADJ-CLICK'!D120*-1)</f>
        <v/>
      </c>
      <c r="R120" s="92" t="str">
        <f aca="false">IF('ADJ-CLICK'!E120="","",'ADJ-CLICK'!E120*-1)</f>
        <v/>
      </c>
      <c r="S120" s="92" t="str">
        <f aca="false">IF(O120="","",SUM(O120:R120))</f>
        <v/>
      </c>
      <c r="T120" s="92" t="str">
        <f aca="false">IF(S120="","",RANK(S120,S$4:S$203,0))</f>
        <v/>
      </c>
      <c r="U120" s="92" t="str">
        <f aca="false">IF(B120="","",B120)</f>
        <v/>
      </c>
      <c r="V120" s="65"/>
      <c r="W120" s="0" t="str">
        <f aca="false">IF(A120&lt;=COUNT(C$4:C$203),A120,"")</f>
        <v/>
      </c>
      <c r="X120" s="0" t="str">
        <f aca="false">IF(W120="","",VLOOKUP($W120,$C$4:$U$203,19,FALSE()))</f>
        <v/>
      </c>
      <c r="Y120" s="88" t="str">
        <f aca="false">IF(X120="","",VLOOKUP($W120,$C$4:$U$203,2,FALSE()))</f>
        <v/>
      </c>
      <c r="Z120" s="88" t="str">
        <f aca="false">IF(Y120="","",VLOOKUP($W120,$C$4:$U$203,3,FALSE()))</f>
        <v/>
      </c>
      <c r="AA120" s="88" t="str">
        <f aca="false">IF(Z120="","",VLOOKUP($W120,$C$4:$U$203,4,FALSE()))</f>
        <v/>
      </c>
      <c r="AB120" s="88" t="str">
        <f aca="false">IF(AA120="","",VLOOKUP($W120,$C$4:$U$203,5,FALSE()))</f>
        <v/>
      </c>
      <c r="AC120" s="88" t="str">
        <f aca="false">IF(AB120="","",VLOOKUP($W120,$C$4:$U$203,6,FALSE()))</f>
        <v/>
      </c>
      <c r="AD120" s="89" t="str">
        <f aca="false">IF(AC120="","",VLOOKUP($W120,$C$4:$U$203,7,FALSE()))</f>
        <v/>
      </c>
      <c r="AE120" s="88" t="str">
        <f aca="false">IF(AD120="","",VLOOKUP($W120,$C$4:$U$203,8,FALSE()))</f>
        <v/>
      </c>
      <c r="AF120" s="88" t="str">
        <f aca="false">IF(AE120="","",VLOOKUP($W120,$C$4:$U$203,9,FALSE()))</f>
        <v/>
      </c>
      <c r="AG120" s="88" t="str">
        <f aca="false">IF(AF120="","",VLOOKUP($W120,$C$4:$U$203,10,FALSE()))</f>
        <v/>
      </c>
      <c r="AH120" s="88" t="str">
        <f aca="false">IF(AG120="","",VLOOKUP($W120,$C$4:$U$203,11,FALSE()))</f>
        <v/>
      </c>
      <c r="AI120" s="89" t="str">
        <f aca="false">IF(AH120="","",VLOOKUP($W120,$C$4:$U$203,12,FALSE()))</f>
        <v/>
      </c>
      <c r="AJ120" s="89" t="str">
        <f aca="false">IF(AI120="","",VLOOKUP($W120,$C$4:$U$203,13,FALSE()))</f>
        <v/>
      </c>
      <c r="AK120" s="90" t="str">
        <f aca="false">IF(AJ120="","",VLOOKUP($W120,$C$4:$U$203,14,FALSE()))</f>
        <v/>
      </c>
      <c r="AL120" s="90" t="str">
        <f aca="false">IF(AK120="","",VLOOKUP($W120,$C$4:$U$203,15,FALSE()))</f>
        <v/>
      </c>
      <c r="AM120" s="90" t="str">
        <f aca="false">IF(AL120="","",VLOOKUP($W120,$C$4:$U$203,16,FALSE()))</f>
        <v/>
      </c>
      <c r="AN120" s="91" t="str">
        <f aca="false">IF(AM120="","",VLOOKUP($W120,$C$4:$U$203,17,FALSE()))</f>
        <v/>
      </c>
      <c r="AO120" s="0" t="str">
        <f aca="false">IF(AN120="","",VLOOKUP($W120,$C$4:$U$203,18,FALSE()))</f>
        <v/>
      </c>
      <c r="AP120" s="92" t="str">
        <f aca="false">IF(X120="","",X120)</f>
        <v/>
      </c>
      <c r="AQ120" s="65"/>
    </row>
    <row r="121" customFormat="false" ht="15" hidden="false" customHeight="false" outlineLevel="0" collapsed="false">
      <c r="A121" s="0" t="n">
        <v>118</v>
      </c>
      <c r="B121" s="0" t="str">
        <f aca="false">IF(PLAYER!B121="","",PLAYER!B121)</f>
        <v/>
      </c>
      <c r="C121" s="0" t="str">
        <f aca="false">IF(T121="","",T121)</f>
        <v/>
      </c>
      <c r="D121" s="88" t="str">
        <f aca="false">IF('ADJ-CLICK'!H121="","",AVERAGE('ADJ-CLICK'!H121,'ADJ-CLICK'!J121,'ADJ-CLICK'!L121,'ADJ-CLICK'!N121,'ADJ-CLICK'!P121,'ADJ-CLICK'!R121))</f>
        <v/>
      </c>
      <c r="E121" s="88" t="str">
        <f aca="false">IF('ADJ-GIVEN'!C121="","",'ADJ-GIVEN'!C121/2)</f>
        <v/>
      </c>
      <c r="F121" s="88" t="str">
        <f aca="false">IF('ADJ-GIVEN'!D121="","",'ADJ-GIVEN'!D121/2)</f>
        <v/>
      </c>
      <c r="G121" s="88" t="str">
        <f aca="false">IF('ADJ-GIVEN'!E121="","",'ADJ-GIVEN'!E121/2)</f>
        <v/>
      </c>
      <c r="H121" s="88" t="str">
        <f aca="false">IF('ADJ-GIVEN'!F121="","",'ADJ-GIVEN'!F121/2)</f>
        <v/>
      </c>
      <c r="I121" s="0" t="str">
        <f aca="false">IF(E121="","",SUM(E121:H121))</f>
        <v/>
      </c>
      <c r="J121" s="88" t="str">
        <f aca="false">IF('ADJ-GIVEN'!G121="","",'ADJ-GIVEN'!G121/2)</f>
        <v/>
      </c>
      <c r="K121" s="88" t="str">
        <f aca="false">IF('ADJ-GIVEN'!H121="","",'ADJ-GIVEN'!H121/2)</f>
        <v/>
      </c>
      <c r="L121" s="88" t="str">
        <f aca="false">IF('ADJ-GIVEN'!I121="","",'ADJ-GIVEN'!I121/2)</f>
        <v/>
      </c>
      <c r="M121" s="88" t="str">
        <f aca="false">IF('ADJ-GIVEN'!J121="","",'ADJ-GIVEN'!J121/2)</f>
        <v/>
      </c>
      <c r="N121" s="89" t="str">
        <f aca="false">IF(J121="","",SUM(J121:M121))</f>
        <v/>
      </c>
      <c r="O121" s="92" t="str">
        <f aca="false">IF(D121="","",SUM(D121,I121,N121))</f>
        <v/>
      </c>
      <c r="P121" s="92" t="str">
        <f aca="false">IF('ADJ-CLICK'!C121="","",'ADJ-CLICK'!C121*-1)</f>
        <v/>
      </c>
      <c r="Q121" s="92" t="str">
        <f aca="false">IF('ADJ-CLICK'!D121="","",'ADJ-CLICK'!D121*-1)</f>
        <v/>
      </c>
      <c r="R121" s="92" t="str">
        <f aca="false">IF('ADJ-CLICK'!E121="","",'ADJ-CLICK'!E121*-1)</f>
        <v/>
      </c>
      <c r="S121" s="92" t="str">
        <f aca="false">IF(O121="","",SUM(O121:R121))</f>
        <v/>
      </c>
      <c r="T121" s="92" t="str">
        <f aca="false">IF(S121="","",RANK(S121,S$4:S$203,0))</f>
        <v/>
      </c>
      <c r="U121" s="92" t="str">
        <f aca="false">IF(B121="","",B121)</f>
        <v/>
      </c>
      <c r="V121" s="65"/>
      <c r="W121" s="0" t="str">
        <f aca="false">IF(A121&lt;=COUNT(C$4:C$203),A121,"")</f>
        <v/>
      </c>
      <c r="X121" s="0" t="str">
        <f aca="false">IF(W121="","",VLOOKUP($W121,$C$4:$U$203,19,FALSE()))</f>
        <v/>
      </c>
      <c r="Y121" s="88" t="str">
        <f aca="false">IF(X121="","",VLOOKUP($W121,$C$4:$U$203,2,FALSE()))</f>
        <v/>
      </c>
      <c r="Z121" s="88" t="str">
        <f aca="false">IF(Y121="","",VLOOKUP($W121,$C$4:$U$203,3,FALSE()))</f>
        <v/>
      </c>
      <c r="AA121" s="88" t="str">
        <f aca="false">IF(Z121="","",VLOOKUP($W121,$C$4:$U$203,4,FALSE()))</f>
        <v/>
      </c>
      <c r="AB121" s="88" t="str">
        <f aca="false">IF(AA121="","",VLOOKUP($W121,$C$4:$U$203,5,FALSE()))</f>
        <v/>
      </c>
      <c r="AC121" s="88" t="str">
        <f aca="false">IF(AB121="","",VLOOKUP($W121,$C$4:$U$203,6,FALSE()))</f>
        <v/>
      </c>
      <c r="AD121" s="89" t="str">
        <f aca="false">IF(AC121="","",VLOOKUP($W121,$C$4:$U$203,7,FALSE()))</f>
        <v/>
      </c>
      <c r="AE121" s="88" t="str">
        <f aca="false">IF(AD121="","",VLOOKUP($W121,$C$4:$U$203,8,FALSE()))</f>
        <v/>
      </c>
      <c r="AF121" s="88" t="str">
        <f aca="false">IF(AE121="","",VLOOKUP($W121,$C$4:$U$203,9,FALSE()))</f>
        <v/>
      </c>
      <c r="AG121" s="88" t="str">
        <f aca="false">IF(AF121="","",VLOOKUP($W121,$C$4:$U$203,10,FALSE()))</f>
        <v/>
      </c>
      <c r="AH121" s="88" t="str">
        <f aca="false">IF(AG121="","",VLOOKUP($W121,$C$4:$U$203,11,FALSE()))</f>
        <v/>
      </c>
      <c r="AI121" s="89" t="str">
        <f aca="false">IF(AH121="","",VLOOKUP($W121,$C$4:$U$203,12,FALSE()))</f>
        <v/>
      </c>
      <c r="AJ121" s="89" t="str">
        <f aca="false">IF(AI121="","",VLOOKUP($W121,$C$4:$U$203,13,FALSE()))</f>
        <v/>
      </c>
      <c r="AK121" s="90" t="str">
        <f aca="false">IF(AJ121="","",VLOOKUP($W121,$C$4:$U$203,14,FALSE()))</f>
        <v/>
      </c>
      <c r="AL121" s="90" t="str">
        <f aca="false">IF(AK121="","",VLOOKUP($W121,$C$4:$U$203,15,FALSE()))</f>
        <v/>
      </c>
      <c r="AM121" s="90" t="str">
        <f aca="false">IF(AL121="","",VLOOKUP($W121,$C$4:$U$203,16,FALSE()))</f>
        <v/>
      </c>
      <c r="AN121" s="91" t="str">
        <f aca="false">IF(AM121="","",VLOOKUP($W121,$C$4:$U$203,17,FALSE()))</f>
        <v/>
      </c>
      <c r="AO121" s="0" t="str">
        <f aca="false">IF(AN121="","",VLOOKUP($W121,$C$4:$U$203,18,FALSE()))</f>
        <v/>
      </c>
      <c r="AP121" s="92" t="str">
        <f aca="false">IF(X121="","",X121)</f>
        <v/>
      </c>
      <c r="AQ121" s="65"/>
    </row>
    <row r="122" customFormat="false" ht="15" hidden="false" customHeight="false" outlineLevel="0" collapsed="false">
      <c r="A122" s="0" t="n">
        <v>119</v>
      </c>
      <c r="B122" s="0" t="str">
        <f aca="false">IF(PLAYER!B122="","",PLAYER!B122)</f>
        <v/>
      </c>
      <c r="C122" s="0" t="str">
        <f aca="false">IF(T122="","",T122)</f>
        <v/>
      </c>
      <c r="D122" s="88" t="str">
        <f aca="false">IF('ADJ-CLICK'!H122="","",AVERAGE('ADJ-CLICK'!H122,'ADJ-CLICK'!J122,'ADJ-CLICK'!L122,'ADJ-CLICK'!N122,'ADJ-CLICK'!P122,'ADJ-CLICK'!R122))</f>
        <v/>
      </c>
      <c r="E122" s="88" t="str">
        <f aca="false">IF('ADJ-GIVEN'!C122="","",'ADJ-GIVEN'!C122/2)</f>
        <v/>
      </c>
      <c r="F122" s="88" t="str">
        <f aca="false">IF('ADJ-GIVEN'!D122="","",'ADJ-GIVEN'!D122/2)</f>
        <v/>
      </c>
      <c r="G122" s="88" t="str">
        <f aca="false">IF('ADJ-GIVEN'!E122="","",'ADJ-GIVEN'!E122/2)</f>
        <v/>
      </c>
      <c r="H122" s="88" t="str">
        <f aca="false">IF('ADJ-GIVEN'!F122="","",'ADJ-GIVEN'!F122/2)</f>
        <v/>
      </c>
      <c r="I122" s="0" t="str">
        <f aca="false">IF(E122="","",SUM(E122:H122))</f>
        <v/>
      </c>
      <c r="J122" s="88" t="str">
        <f aca="false">IF('ADJ-GIVEN'!G122="","",'ADJ-GIVEN'!G122/2)</f>
        <v/>
      </c>
      <c r="K122" s="88" t="str">
        <f aca="false">IF('ADJ-GIVEN'!H122="","",'ADJ-GIVEN'!H122/2)</f>
        <v/>
      </c>
      <c r="L122" s="88" t="str">
        <f aca="false">IF('ADJ-GIVEN'!I122="","",'ADJ-GIVEN'!I122/2)</f>
        <v/>
      </c>
      <c r="M122" s="88" t="str">
        <f aca="false">IF('ADJ-GIVEN'!J122="","",'ADJ-GIVEN'!J122/2)</f>
        <v/>
      </c>
      <c r="N122" s="89" t="str">
        <f aca="false">IF(J122="","",SUM(J122:M122))</f>
        <v/>
      </c>
      <c r="O122" s="92" t="str">
        <f aca="false">IF(D122="","",SUM(D122,I122,N122))</f>
        <v/>
      </c>
      <c r="P122" s="92" t="str">
        <f aca="false">IF('ADJ-CLICK'!C122="","",'ADJ-CLICK'!C122*-1)</f>
        <v/>
      </c>
      <c r="Q122" s="92" t="str">
        <f aca="false">IF('ADJ-CLICK'!D122="","",'ADJ-CLICK'!D122*-1)</f>
        <v/>
      </c>
      <c r="R122" s="92" t="str">
        <f aca="false">IF('ADJ-CLICK'!E122="","",'ADJ-CLICK'!E122*-1)</f>
        <v/>
      </c>
      <c r="S122" s="92" t="str">
        <f aca="false">IF(O122="","",SUM(O122:R122))</f>
        <v/>
      </c>
      <c r="T122" s="92" t="str">
        <f aca="false">IF(S122="","",RANK(S122,S$4:S$203,0))</f>
        <v/>
      </c>
      <c r="U122" s="92" t="str">
        <f aca="false">IF(B122="","",B122)</f>
        <v/>
      </c>
      <c r="V122" s="65"/>
      <c r="W122" s="0" t="str">
        <f aca="false">IF(A122&lt;=COUNT(C$4:C$203),A122,"")</f>
        <v/>
      </c>
      <c r="X122" s="0" t="str">
        <f aca="false">IF(W122="","",VLOOKUP($W122,$C$4:$U$203,19,FALSE()))</f>
        <v/>
      </c>
      <c r="Y122" s="88" t="str">
        <f aca="false">IF(X122="","",VLOOKUP($W122,$C$4:$U$203,2,FALSE()))</f>
        <v/>
      </c>
      <c r="Z122" s="88" t="str">
        <f aca="false">IF(Y122="","",VLOOKUP($W122,$C$4:$U$203,3,FALSE()))</f>
        <v/>
      </c>
      <c r="AA122" s="88" t="str">
        <f aca="false">IF(Z122="","",VLOOKUP($W122,$C$4:$U$203,4,FALSE()))</f>
        <v/>
      </c>
      <c r="AB122" s="88" t="str">
        <f aca="false">IF(AA122="","",VLOOKUP($W122,$C$4:$U$203,5,FALSE()))</f>
        <v/>
      </c>
      <c r="AC122" s="88" t="str">
        <f aca="false">IF(AB122="","",VLOOKUP($W122,$C$4:$U$203,6,FALSE()))</f>
        <v/>
      </c>
      <c r="AD122" s="89" t="str">
        <f aca="false">IF(AC122="","",VLOOKUP($W122,$C$4:$U$203,7,FALSE()))</f>
        <v/>
      </c>
      <c r="AE122" s="88" t="str">
        <f aca="false">IF(AD122="","",VLOOKUP($W122,$C$4:$U$203,8,FALSE()))</f>
        <v/>
      </c>
      <c r="AF122" s="88" t="str">
        <f aca="false">IF(AE122="","",VLOOKUP($W122,$C$4:$U$203,9,FALSE()))</f>
        <v/>
      </c>
      <c r="AG122" s="88" t="str">
        <f aca="false">IF(AF122="","",VLOOKUP($W122,$C$4:$U$203,10,FALSE()))</f>
        <v/>
      </c>
      <c r="AH122" s="88" t="str">
        <f aca="false">IF(AG122="","",VLOOKUP($W122,$C$4:$U$203,11,FALSE()))</f>
        <v/>
      </c>
      <c r="AI122" s="89" t="str">
        <f aca="false">IF(AH122="","",VLOOKUP($W122,$C$4:$U$203,12,FALSE()))</f>
        <v/>
      </c>
      <c r="AJ122" s="89" t="str">
        <f aca="false">IF(AI122="","",VLOOKUP($W122,$C$4:$U$203,13,FALSE()))</f>
        <v/>
      </c>
      <c r="AK122" s="90" t="str">
        <f aca="false">IF(AJ122="","",VLOOKUP($W122,$C$4:$U$203,14,FALSE()))</f>
        <v/>
      </c>
      <c r="AL122" s="90" t="str">
        <f aca="false">IF(AK122="","",VLOOKUP($W122,$C$4:$U$203,15,FALSE()))</f>
        <v/>
      </c>
      <c r="AM122" s="90" t="str">
        <f aca="false">IF(AL122="","",VLOOKUP($W122,$C$4:$U$203,16,FALSE()))</f>
        <v/>
      </c>
      <c r="AN122" s="91" t="str">
        <f aca="false">IF(AM122="","",VLOOKUP($W122,$C$4:$U$203,17,FALSE()))</f>
        <v/>
      </c>
      <c r="AO122" s="0" t="str">
        <f aca="false">IF(AN122="","",VLOOKUP($W122,$C$4:$U$203,18,FALSE()))</f>
        <v/>
      </c>
      <c r="AP122" s="92" t="str">
        <f aca="false">IF(X122="","",X122)</f>
        <v/>
      </c>
      <c r="AQ122" s="65"/>
    </row>
    <row r="123" customFormat="false" ht="15" hidden="false" customHeight="false" outlineLevel="0" collapsed="false">
      <c r="A123" s="0" t="n">
        <v>120</v>
      </c>
      <c r="B123" s="0" t="str">
        <f aca="false">IF(PLAYER!B123="","",PLAYER!B123)</f>
        <v/>
      </c>
      <c r="C123" s="0" t="str">
        <f aca="false">IF(T123="","",T123)</f>
        <v/>
      </c>
      <c r="D123" s="88" t="str">
        <f aca="false">IF('ADJ-CLICK'!H123="","",AVERAGE('ADJ-CLICK'!H123,'ADJ-CLICK'!J123,'ADJ-CLICK'!L123,'ADJ-CLICK'!N123,'ADJ-CLICK'!P123,'ADJ-CLICK'!R123))</f>
        <v/>
      </c>
      <c r="E123" s="88" t="str">
        <f aca="false">IF('ADJ-GIVEN'!C123="","",'ADJ-GIVEN'!C123/2)</f>
        <v/>
      </c>
      <c r="F123" s="88" t="str">
        <f aca="false">IF('ADJ-GIVEN'!D123="","",'ADJ-GIVEN'!D123/2)</f>
        <v/>
      </c>
      <c r="G123" s="88" t="str">
        <f aca="false">IF('ADJ-GIVEN'!E123="","",'ADJ-GIVEN'!E123/2)</f>
        <v/>
      </c>
      <c r="H123" s="88" t="str">
        <f aca="false">IF('ADJ-GIVEN'!F123="","",'ADJ-GIVEN'!F123/2)</f>
        <v/>
      </c>
      <c r="I123" s="0" t="str">
        <f aca="false">IF(E123="","",SUM(E123:H123))</f>
        <v/>
      </c>
      <c r="J123" s="88" t="str">
        <f aca="false">IF('ADJ-GIVEN'!G123="","",'ADJ-GIVEN'!G123/2)</f>
        <v/>
      </c>
      <c r="K123" s="88" t="str">
        <f aca="false">IF('ADJ-GIVEN'!H123="","",'ADJ-GIVEN'!H123/2)</f>
        <v/>
      </c>
      <c r="L123" s="88" t="str">
        <f aca="false">IF('ADJ-GIVEN'!I123="","",'ADJ-GIVEN'!I123/2)</f>
        <v/>
      </c>
      <c r="M123" s="88" t="str">
        <f aca="false">IF('ADJ-GIVEN'!J123="","",'ADJ-GIVEN'!J123/2)</f>
        <v/>
      </c>
      <c r="N123" s="89" t="str">
        <f aca="false">IF(J123="","",SUM(J123:M123))</f>
        <v/>
      </c>
      <c r="O123" s="92" t="str">
        <f aca="false">IF(D123="","",SUM(D123,I123,N123))</f>
        <v/>
      </c>
      <c r="P123" s="92" t="str">
        <f aca="false">IF('ADJ-CLICK'!C123="","",'ADJ-CLICK'!C123*-1)</f>
        <v/>
      </c>
      <c r="Q123" s="92" t="str">
        <f aca="false">IF('ADJ-CLICK'!D123="","",'ADJ-CLICK'!D123*-1)</f>
        <v/>
      </c>
      <c r="R123" s="92" t="str">
        <f aca="false">IF('ADJ-CLICK'!E123="","",'ADJ-CLICK'!E123*-1)</f>
        <v/>
      </c>
      <c r="S123" s="92" t="str">
        <f aca="false">IF(O123="","",SUM(O123:R123))</f>
        <v/>
      </c>
      <c r="T123" s="92" t="str">
        <f aca="false">IF(S123="","",RANK(S123,S$4:S$203,0))</f>
        <v/>
      </c>
      <c r="U123" s="92" t="str">
        <f aca="false">IF(B123="","",B123)</f>
        <v/>
      </c>
      <c r="V123" s="65"/>
      <c r="W123" s="0" t="str">
        <f aca="false">IF(A123&lt;=COUNT(C$4:C$203),A123,"")</f>
        <v/>
      </c>
      <c r="X123" s="0" t="str">
        <f aca="false">IF(W123="","",VLOOKUP($W123,$C$4:$U$203,19,FALSE()))</f>
        <v/>
      </c>
      <c r="Y123" s="88" t="str">
        <f aca="false">IF(X123="","",VLOOKUP($W123,$C$4:$U$203,2,FALSE()))</f>
        <v/>
      </c>
      <c r="Z123" s="88" t="str">
        <f aca="false">IF(Y123="","",VLOOKUP($W123,$C$4:$U$203,3,FALSE()))</f>
        <v/>
      </c>
      <c r="AA123" s="88" t="str">
        <f aca="false">IF(Z123="","",VLOOKUP($W123,$C$4:$U$203,4,FALSE()))</f>
        <v/>
      </c>
      <c r="AB123" s="88" t="str">
        <f aca="false">IF(AA123="","",VLOOKUP($W123,$C$4:$U$203,5,FALSE()))</f>
        <v/>
      </c>
      <c r="AC123" s="88" t="str">
        <f aca="false">IF(AB123="","",VLOOKUP($W123,$C$4:$U$203,6,FALSE()))</f>
        <v/>
      </c>
      <c r="AD123" s="89" t="str">
        <f aca="false">IF(AC123="","",VLOOKUP($W123,$C$4:$U$203,7,FALSE()))</f>
        <v/>
      </c>
      <c r="AE123" s="88" t="str">
        <f aca="false">IF(AD123="","",VLOOKUP($W123,$C$4:$U$203,8,FALSE()))</f>
        <v/>
      </c>
      <c r="AF123" s="88" t="str">
        <f aca="false">IF(AE123="","",VLOOKUP($W123,$C$4:$U$203,9,FALSE()))</f>
        <v/>
      </c>
      <c r="AG123" s="88" t="str">
        <f aca="false">IF(AF123="","",VLOOKUP($W123,$C$4:$U$203,10,FALSE()))</f>
        <v/>
      </c>
      <c r="AH123" s="88" t="str">
        <f aca="false">IF(AG123="","",VLOOKUP($W123,$C$4:$U$203,11,FALSE()))</f>
        <v/>
      </c>
      <c r="AI123" s="89" t="str">
        <f aca="false">IF(AH123="","",VLOOKUP($W123,$C$4:$U$203,12,FALSE()))</f>
        <v/>
      </c>
      <c r="AJ123" s="89" t="str">
        <f aca="false">IF(AI123="","",VLOOKUP($W123,$C$4:$U$203,13,FALSE()))</f>
        <v/>
      </c>
      <c r="AK123" s="90" t="str">
        <f aca="false">IF(AJ123="","",VLOOKUP($W123,$C$4:$U$203,14,FALSE()))</f>
        <v/>
      </c>
      <c r="AL123" s="90" t="str">
        <f aca="false">IF(AK123="","",VLOOKUP($W123,$C$4:$U$203,15,FALSE()))</f>
        <v/>
      </c>
      <c r="AM123" s="90" t="str">
        <f aca="false">IF(AL123="","",VLOOKUP($W123,$C$4:$U$203,16,FALSE()))</f>
        <v/>
      </c>
      <c r="AN123" s="91" t="str">
        <f aca="false">IF(AM123="","",VLOOKUP($W123,$C$4:$U$203,17,FALSE()))</f>
        <v/>
      </c>
      <c r="AO123" s="0" t="str">
        <f aca="false">IF(AN123="","",VLOOKUP($W123,$C$4:$U$203,18,FALSE()))</f>
        <v/>
      </c>
      <c r="AP123" s="92" t="str">
        <f aca="false">IF(X123="","",X123)</f>
        <v/>
      </c>
      <c r="AQ123" s="65"/>
    </row>
    <row r="124" customFormat="false" ht="15" hidden="false" customHeight="false" outlineLevel="0" collapsed="false">
      <c r="A124" s="0" t="n">
        <v>121</v>
      </c>
      <c r="B124" s="0" t="str">
        <f aca="false">IF(PLAYER!B124="","",PLAYER!B124)</f>
        <v/>
      </c>
      <c r="C124" s="0" t="str">
        <f aca="false">IF(T124="","",T124)</f>
        <v/>
      </c>
      <c r="D124" s="88" t="str">
        <f aca="false">IF('ADJ-CLICK'!H124="","",AVERAGE('ADJ-CLICK'!H124,'ADJ-CLICK'!J124,'ADJ-CLICK'!L124,'ADJ-CLICK'!N124,'ADJ-CLICK'!P124,'ADJ-CLICK'!R124))</f>
        <v/>
      </c>
      <c r="E124" s="88" t="str">
        <f aca="false">IF('ADJ-GIVEN'!C124="","",'ADJ-GIVEN'!C124/2)</f>
        <v/>
      </c>
      <c r="F124" s="88" t="str">
        <f aca="false">IF('ADJ-GIVEN'!D124="","",'ADJ-GIVEN'!D124/2)</f>
        <v/>
      </c>
      <c r="G124" s="88" t="str">
        <f aca="false">IF('ADJ-GIVEN'!E124="","",'ADJ-GIVEN'!E124/2)</f>
        <v/>
      </c>
      <c r="H124" s="88" t="str">
        <f aca="false">IF('ADJ-GIVEN'!F124="","",'ADJ-GIVEN'!F124/2)</f>
        <v/>
      </c>
      <c r="I124" s="0" t="str">
        <f aca="false">IF(E124="","",SUM(E124:H124))</f>
        <v/>
      </c>
      <c r="J124" s="88" t="str">
        <f aca="false">IF('ADJ-GIVEN'!G124="","",'ADJ-GIVEN'!G124/2)</f>
        <v/>
      </c>
      <c r="K124" s="88" t="str">
        <f aca="false">IF('ADJ-GIVEN'!H124="","",'ADJ-GIVEN'!H124/2)</f>
        <v/>
      </c>
      <c r="L124" s="88" t="str">
        <f aca="false">IF('ADJ-GIVEN'!I124="","",'ADJ-GIVEN'!I124/2)</f>
        <v/>
      </c>
      <c r="M124" s="88" t="str">
        <f aca="false">IF('ADJ-GIVEN'!J124="","",'ADJ-GIVEN'!J124/2)</f>
        <v/>
      </c>
      <c r="N124" s="89" t="str">
        <f aca="false">IF(J124="","",SUM(J124:M124))</f>
        <v/>
      </c>
      <c r="O124" s="92" t="str">
        <f aca="false">IF(D124="","",SUM(D124,I124,N124))</f>
        <v/>
      </c>
      <c r="P124" s="92" t="str">
        <f aca="false">IF('ADJ-CLICK'!C124="","",'ADJ-CLICK'!C124*-1)</f>
        <v/>
      </c>
      <c r="Q124" s="92" t="str">
        <f aca="false">IF('ADJ-CLICK'!D124="","",'ADJ-CLICK'!D124*-1)</f>
        <v/>
      </c>
      <c r="R124" s="92" t="str">
        <f aca="false">IF('ADJ-CLICK'!E124="","",'ADJ-CLICK'!E124*-1)</f>
        <v/>
      </c>
      <c r="S124" s="92" t="str">
        <f aca="false">IF(O124="","",SUM(O124:R124))</f>
        <v/>
      </c>
      <c r="T124" s="92" t="str">
        <f aca="false">IF(S124="","",RANK(S124,S$4:S$203,0))</f>
        <v/>
      </c>
      <c r="U124" s="92" t="str">
        <f aca="false">IF(B124="","",B124)</f>
        <v/>
      </c>
      <c r="V124" s="65"/>
      <c r="W124" s="0" t="str">
        <f aca="false">IF(A124&lt;=COUNT(C$4:C$203),A124,"")</f>
        <v/>
      </c>
      <c r="X124" s="0" t="str">
        <f aca="false">IF(W124="","",VLOOKUP($W124,$C$4:$U$203,19,FALSE()))</f>
        <v/>
      </c>
      <c r="Y124" s="88" t="str">
        <f aca="false">IF(X124="","",VLOOKUP($W124,$C$4:$U$203,2,FALSE()))</f>
        <v/>
      </c>
      <c r="Z124" s="88" t="str">
        <f aca="false">IF(Y124="","",VLOOKUP($W124,$C$4:$U$203,3,FALSE()))</f>
        <v/>
      </c>
      <c r="AA124" s="88" t="str">
        <f aca="false">IF(Z124="","",VLOOKUP($W124,$C$4:$U$203,4,FALSE()))</f>
        <v/>
      </c>
      <c r="AB124" s="88" t="str">
        <f aca="false">IF(AA124="","",VLOOKUP($W124,$C$4:$U$203,5,FALSE()))</f>
        <v/>
      </c>
      <c r="AC124" s="88" t="str">
        <f aca="false">IF(AB124="","",VLOOKUP($W124,$C$4:$U$203,6,FALSE()))</f>
        <v/>
      </c>
      <c r="AD124" s="89" t="str">
        <f aca="false">IF(AC124="","",VLOOKUP($W124,$C$4:$U$203,7,FALSE()))</f>
        <v/>
      </c>
      <c r="AE124" s="88" t="str">
        <f aca="false">IF(AD124="","",VLOOKUP($W124,$C$4:$U$203,8,FALSE()))</f>
        <v/>
      </c>
      <c r="AF124" s="88" t="str">
        <f aca="false">IF(AE124="","",VLOOKUP($W124,$C$4:$U$203,9,FALSE()))</f>
        <v/>
      </c>
      <c r="AG124" s="88" t="str">
        <f aca="false">IF(AF124="","",VLOOKUP($W124,$C$4:$U$203,10,FALSE()))</f>
        <v/>
      </c>
      <c r="AH124" s="88" t="str">
        <f aca="false">IF(AG124="","",VLOOKUP($W124,$C$4:$U$203,11,FALSE()))</f>
        <v/>
      </c>
      <c r="AI124" s="89" t="str">
        <f aca="false">IF(AH124="","",VLOOKUP($W124,$C$4:$U$203,12,FALSE()))</f>
        <v/>
      </c>
      <c r="AJ124" s="89" t="str">
        <f aca="false">IF(AI124="","",VLOOKUP($W124,$C$4:$U$203,13,FALSE()))</f>
        <v/>
      </c>
      <c r="AK124" s="90" t="str">
        <f aca="false">IF(AJ124="","",VLOOKUP($W124,$C$4:$U$203,14,FALSE()))</f>
        <v/>
      </c>
      <c r="AL124" s="90" t="str">
        <f aca="false">IF(AK124="","",VLOOKUP($W124,$C$4:$U$203,15,FALSE()))</f>
        <v/>
      </c>
      <c r="AM124" s="90" t="str">
        <f aca="false">IF(AL124="","",VLOOKUP($W124,$C$4:$U$203,16,FALSE()))</f>
        <v/>
      </c>
      <c r="AN124" s="91" t="str">
        <f aca="false">IF(AM124="","",VLOOKUP($W124,$C$4:$U$203,17,FALSE()))</f>
        <v/>
      </c>
      <c r="AO124" s="0" t="str">
        <f aca="false">IF(AN124="","",VLOOKUP($W124,$C$4:$U$203,18,FALSE()))</f>
        <v/>
      </c>
      <c r="AP124" s="92" t="str">
        <f aca="false">IF(X124="","",X124)</f>
        <v/>
      </c>
      <c r="AQ124" s="65"/>
    </row>
    <row r="125" customFormat="false" ht="15" hidden="false" customHeight="false" outlineLevel="0" collapsed="false">
      <c r="A125" s="0" t="n">
        <v>122</v>
      </c>
      <c r="B125" s="0" t="str">
        <f aca="false">IF(PLAYER!B125="","",PLAYER!B125)</f>
        <v/>
      </c>
      <c r="C125" s="0" t="str">
        <f aca="false">IF(T125="","",T125)</f>
        <v/>
      </c>
      <c r="D125" s="88" t="str">
        <f aca="false">IF('ADJ-CLICK'!H125="","",AVERAGE('ADJ-CLICK'!H125,'ADJ-CLICK'!J125,'ADJ-CLICK'!L125,'ADJ-CLICK'!N125,'ADJ-CLICK'!P125,'ADJ-CLICK'!R125))</f>
        <v/>
      </c>
      <c r="E125" s="88" t="str">
        <f aca="false">IF('ADJ-GIVEN'!C125="","",'ADJ-GIVEN'!C125/2)</f>
        <v/>
      </c>
      <c r="F125" s="88" t="str">
        <f aca="false">IF('ADJ-GIVEN'!D125="","",'ADJ-GIVEN'!D125/2)</f>
        <v/>
      </c>
      <c r="G125" s="88" t="str">
        <f aca="false">IF('ADJ-GIVEN'!E125="","",'ADJ-GIVEN'!E125/2)</f>
        <v/>
      </c>
      <c r="H125" s="88" t="str">
        <f aca="false">IF('ADJ-GIVEN'!F125="","",'ADJ-GIVEN'!F125/2)</f>
        <v/>
      </c>
      <c r="I125" s="0" t="str">
        <f aca="false">IF(E125="","",SUM(E125:H125))</f>
        <v/>
      </c>
      <c r="J125" s="88" t="str">
        <f aca="false">IF('ADJ-GIVEN'!G125="","",'ADJ-GIVEN'!G125/2)</f>
        <v/>
      </c>
      <c r="K125" s="88" t="str">
        <f aca="false">IF('ADJ-GIVEN'!H125="","",'ADJ-GIVEN'!H125/2)</f>
        <v/>
      </c>
      <c r="L125" s="88" t="str">
        <f aca="false">IF('ADJ-GIVEN'!I125="","",'ADJ-GIVEN'!I125/2)</f>
        <v/>
      </c>
      <c r="M125" s="88" t="str">
        <f aca="false">IF('ADJ-GIVEN'!J125="","",'ADJ-GIVEN'!J125/2)</f>
        <v/>
      </c>
      <c r="N125" s="89" t="str">
        <f aca="false">IF(J125="","",SUM(J125:M125))</f>
        <v/>
      </c>
      <c r="O125" s="92" t="str">
        <f aca="false">IF(D125="","",SUM(D125,I125,N125))</f>
        <v/>
      </c>
      <c r="P125" s="92" t="str">
        <f aca="false">IF('ADJ-CLICK'!C125="","",'ADJ-CLICK'!C125*-1)</f>
        <v/>
      </c>
      <c r="Q125" s="92" t="str">
        <f aca="false">IF('ADJ-CLICK'!D125="","",'ADJ-CLICK'!D125*-1)</f>
        <v/>
      </c>
      <c r="R125" s="92" t="str">
        <f aca="false">IF('ADJ-CLICK'!E125="","",'ADJ-CLICK'!E125*-1)</f>
        <v/>
      </c>
      <c r="S125" s="92" t="str">
        <f aca="false">IF(O125="","",SUM(O125:R125))</f>
        <v/>
      </c>
      <c r="T125" s="92" t="str">
        <f aca="false">IF(S125="","",RANK(S125,S$4:S$203,0))</f>
        <v/>
      </c>
      <c r="U125" s="92" t="str">
        <f aca="false">IF(B125="","",B125)</f>
        <v/>
      </c>
      <c r="V125" s="65"/>
      <c r="W125" s="0" t="str">
        <f aca="false">IF(A125&lt;=COUNT(C$4:C$203),A125,"")</f>
        <v/>
      </c>
      <c r="X125" s="0" t="str">
        <f aca="false">IF(W125="","",VLOOKUP($W125,$C$4:$U$203,19,FALSE()))</f>
        <v/>
      </c>
      <c r="Y125" s="88" t="str">
        <f aca="false">IF(X125="","",VLOOKUP($W125,$C$4:$U$203,2,FALSE()))</f>
        <v/>
      </c>
      <c r="Z125" s="88" t="str">
        <f aca="false">IF(Y125="","",VLOOKUP($W125,$C$4:$U$203,3,FALSE()))</f>
        <v/>
      </c>
      <c r="AA125" s="88" t="str">
        <f aca="false">IF(Z125="","",VLOOKUP($W125,$C$4:$U$203,4,FALSE()))</f>
        <v/>
      </c>
      <c r="AB125" s="88" t="str">
        <f aca="false">IF(AA125="","",VLOOKUP($W125,$C$4:$U$203,5,FALSE()))</f>
        <v/>
      </c>
      <c r="AC125" s="88" t="str">
        <f aca="false">IF(AB125="","",VLOOKUP($W125,$C$4:$U$203,6,FALSE()))</f>
        <v/>
      </c>
      <c r="AD125" s="89" t="str">
        <f aca="false">IF(AC125="","",VLOOKUP($W125,$C$4:$U$203,7,FALSE()))</f>
        <v/>
      </c>
      <c r="AE125" s="88" t="str">
        <f aca="false">IF(AD125="","",VLOOKUP($W125,$C$4:$U$203,8,FALSE()))</f>
        <v/>
      </c>
      <c r="AF125" s="88" t="str">
        <f aca="false">IF(AE125="","",VLOOKUP($W125,$C$4:$U$203,9,FALSE()))</f>
        <v/>
      </c>
      <c r="AG125" s="88" t="str">
        <f aca="false">IF(AF125="","",VLOOKUP($W125,$C$4:$U$203,10,FALSE()))</f>
        <v/>
      </c>
      <c r="AH125" s="88" t="str">
        <f aca="false">IF(AG125="","",VLOOKUP($W125,$C$4:$U$203,11,FALSE()))</f>
        <v/>
      </c>
      <c r="AI125" s="89" t="str">
        <f aca="false">IF(AH125="","",VLOOKUP($W125,$C$4:$U$203,12,FALSE()))</f>
        <v/>
      </c>
      <c r="AJ125" s="89" t="str">
        <f aca="false">IF(AI125="","",VLOOKUP($W125,$C$4:$U$203,13,FALSE()))</f>
        <v/>
      </c>
      <c r="AK125" s="90" t="str">
        <f aca="false">IF(AJ125="","",VLOOKUP($W125,$C$4:$U$203,14,FALSE()))</f>
        <v/>
      </c>
      <c r="AL125" s="90" t="str">
        <f aca="false">IF(AK125="","",VLOOKUP($W125,$C$4:$U$203,15,FALSE()))</f>
        <v/>
      </c>
      <c r="AM125" s="90" t="str">
        <f aca="false">IF(AL125="","",VLOOKUP($W125,$C$4:$U$203,16,FALSE()))</f>
        <v/>
      </c>
      <c r="AN125" s="91" t="str">
        <f aca="false">IF(AM125="","",VLOOKUP($W125,$C$4:$U$203,17,FALSE()))</f>
        <v/>
      </c>
      <c r="AO125" s="0" t="str">
        <f aca="false">IF(AN125="","",VLOOKUP($W125,$C$4:$U$203,18,FALSE()))</f>
        <v/>
      </c>
      <c r="AP125" s="92" t="str">
        <f aca="false">IF(X125="","",X125)</f>
        <v/>
      </c>
      <c r="AQ125" s="65"/>
    </row>
    <row r="126" customFormat="false" ht="15" hidden="false" customHeight="false" outlineLevel="0" collapsed="false">
      <c r="A126" s="0" t="n">
        <v>123</v>
      </c>
      <c r="B126" s="0" t="str">
        <f aca="false">IF(PLAYER!B126="","",PLAYER!B126)</f>
        <v/>
      </c>
      <c r="C126" s="0" t="str">
        <f aca="false">IF(T126="","",T126)</f>
        <v/>
      </c>
      <c r="D126" s="88" t="str">
        <f aca="false">IF('ADJ-CLICK'!H126="","",AVERAGE('ADJ-CLICK'!H126,'ADJ-CLICK'!J126,'ADJ-CLICK'!L126,'ADJ-CLICK'!N126,'ADJ-CLICK'!P126,'ADJ-CLICK'!R126))</f>
        <v/>
      </c>
      <c r="E126" s="88" t="str">
        <f aca="false">IF('ADJ-GIVEN'!C126="","",'ADJ-GIVEN'!C126/2)</f>
        <v/>
      </c>
      <c r="F126" s="88" t="str">
        <f aca="false">IF('ADJ-GIVEN'!D126="","",'ADJ-GIVEN'!D126/2)</f>
        <v/>
      </c>
      <c r="G126" s="88" t="str">
        <f aca="false">IF('ADJ-GIVEN'!E126="","",'ADJ-GIVEN'!E126/2)</f>
        <v/>
      </c>
      <c r="H126" s="88" t="str">
        <f aca="false">IF('ADJ-GIVEN'!F126="","",'ADJ-GIVEN'!F126/2)</f>
        <v/>
      </c>
      <c r="I126" s="0" t="str">
        <f aca="false">IF(E126="","",SUM(E126:H126))</f>
        <v/>
      </c>
      <c r="J126" s="88" t="str">
        <f aca="false">IF('ADJ-GIVEN'!G126="","",'ADJ-GIVEN'!G126/2)</f>
        <v/>
      </c>
      <c r="K126" s="88" t="str">
        <f aca="false">IF('ADJ-GIVEN'!H126="","",'ADJ-GIVEN'!H126/2)</f>
        <v/>
      </c>
      <c r="L126" s="88" t="str">
        <f aca="false">IF('ADJ-GIVEN'!I126="","",'ADJ-GIVEN'!I126/2)</f>
        <v/>
      </c>
      <c r="M126" s="88" t="str">
        <f aca="false">IF('ADJ-GIVEN'!J126="","",'ADJ-GIVEN'!J126/2)</f>
        <v/>
      </c>
      <c r="N126" s="89" t="str">
        <f aca="false">IF(J126="","",SUM(J126:M126))</f>
        <v/>
      </c>
      <c r="O126" s="92" t="str">
        <f aca="false">IF(D126="","",SUM(D126,I126,N126))</f>
        <v/>
      </c>
      <c r="P126" s="92" t="str">
        <f aca="false">IF('ADJ-CLICK'!C126="","",'ADJ-CLICK'!C126*-1)</f>
        <v/>
      </c>
      <c r="Q126" s="92" t="str">
        <f aca="false">IF('ADJ-CLICK'!D126="","",'ADJ-CLICK'!D126*-1)</f>
        <v/>
      </c>
      <c r="R126" s="92" t="str">
        <f aca="false">IF('ADJ-CLICK'!E126="","",'ADJ-CLICK'!E126*-1)</f>
        <v/>
      </c>
      <c r="S126" s="92" t="str">
        <f aca="false">IF(O126="","",SUM(O126:R126))</f>
        <v/>
      </c>
      <c r="T126" s="92" t="str">
        <f aca="false">IF(S126="","",RANK(S126,S$4:S$203,0))</f>
        <v/>
      </c>
      <c r="U126" s="92" t="str">
        <f aca="false">IF(B126="","",B126)</f>
        <v/>
      </c>
      <c r="V126" s="65"/>
      <c r="W126" s="0" t="str">
        <f aca="false">IF(A126&lt;=COUNT(C$4:C$203),A126,"")</f>
        <v/>
      </c>
      <c r="X126" s="0" t="str">
        <f aca="false">IF(W126="","",VLOOKUP($W126,$C$4:$U$203,19,FALSE()))</f>
        <v/>
      </c>
      <c r="Y126" s="88" t="str">
        <f aca="false">IF(X126="","",VLOOKUP($W126,$C$4:$U$203,2,FALSE()))</f>
        <v/>
      </c>
      <c r="Z126" s="88" t="str">
        <f aca="false">IF(Y126="","",VLOOKUP($W126,$C$4:$U$203,3,FALSE()))</f>
        <v/>
      </c>
      <c r="AA126" s="88" t="str">
        <f aca="false">IF(Z126="","",VLOOKUP($W126,$C$4:$U$203,4,FALSE()))</f>
        <v/>
      </c>
      <c r="AB126" s="88" t="str">
        <f aca="false">IF(AA126="","",VLOOKUP($W126,$C$4:$U$203,5,FALSE()))</f>
        <v/>
      </c>
      <c r="AC126" s="88" t="str">
        <f aca="false">IF(AB126="","",VLOOKUP($W126,$C$4:$U$203,6,FALSE()))</f>
        <v/>
      </c>
      <c r="AD126" s="89" t="str">
        <f aca="false">IF(AC126="","",VLOOKUP($W126,$C$4:$U$203,7,FALSE()))</f>
        <v/>
      </c>
      <c r="AE126" s="88" t="str">
        <f aca="false">IF(AD126="","",VLOOKUP($W126,$C$4:$U$203,8,FALSE()))</f>
        <v/>
      </c>
      <c r="AF126" s="88" t="str">
        <f aca="false">IF(AE126="","",VLOOKUP($W126,$C$4:$U$203,9,FALSE()))</f>
        <v/>
      </c>
      <c r="AG126" s="88" t="str">
        <f aca="false">IF(AF126="","",VLOOKUP($W126,$C$4:$U$203,10,FALSE()))</f>
        <v/>
      </c>
      <c r="AH126" s="88" t="str">
        <f aca="false">IF(AG126="","",VLOOKUP($W126,$C$4:$U$203,11,FALSE()))</f>
        <v/>
      </c>
      <c r="AI126" s="89" t="str">
        <f aca="false">IF(AH126="","",VLOOKUP($W126,$C$4:$U$203,12,FALSE()))</f>
        <v/>
      </c>
      <c r="AJ126" s="89" t="str">
        <f aca="false">IF(AI126="","",VLOOKUP($W126,$C$4:$U$203,13,FALSE()))</f>
        <v/>
      </c>
      <c r="AK126" s="90" t="str">
        <f aca="false">IF(AJ126="","",VLOOKUP($W126,$C$4:$U$203,14,FALSE()))</f>
        <v/>
      </c>
      <c r="AL126" s="90" t="str">
        <f aca="false">IF(AK126="","",VLOOKUP($W126,$C$4:$U$203,15,FALSE()))</f>
        <v/>
      </c>
      <c r="AM126" s="90" t="str">
        <f aca="false">IF(AL126="","",VLOOKUP($W126,$C$4:$U$203,16,FALSE()))</f>
        <v/>
      </c>
      <c r="AN126" s="91" t="str">
        <f aca="false">IF(AM126="","",VLOOKUP($W126,$C$4:$U$203,17,FALSE()))</f>
        <v/>
      </c>
      <c r="AO126" s="0" t="str">
        <f aca="false">IF(AN126="","",VLOOKUP($W126,$C$4:$U$203,18,FALSE()))</f>
        <v/>
      </c>
      <c r="AP126" s="92" t="str">
        <f aca="false">IF(X126="","",X126)</f>
        <v/>
      </c>
      <c r="AQ126" s="65"/>
    </row>
    <row r="127" customFormat="false" ht="15" hidden="false" customHeight="false" outlineLevel="0" collapsed="false">
      <c r="A127" s="0" t="n">
        <v>124</v>
      </c>
      <c r="B127" s="0" t="str">
        <f aca="false">IF(PLAYER!B127="","",PLAYER!B127)</f>
        <v/>
      </c>
      <c r="C127" s="0" t="str">
        <f aca="false">IF(T127="","",T127)</f>
        <v/>
      </c>
      <c r="D127" s="88" t="str">
        <f aca="false">IF('ADJ-CLICK'!H127="","",AVERAGE('ADJ-CLICK'!H127,'ADJ-CLICK'!J127,'ADJ-CLICK'!L127,'ADJ-CLICK'!N127,'ADJ-CLICK'!P127,'ADJ-CLICK'!R127))</f>
        <v/>
      </c>
      <c r="E127" s="88" t="str">
        <f aca="false">IF('ADJ-GIVEN'!C127="","",'ADJ-GIVEN'!C127/2)</f>
        <v/>
      </c>
      <c r="F127" s="88" t="str">
        <f aca="false">IF('ADJ-GIVEN'!D127="","",'ADJ-GIVEN'!D127/2)</f>
        <v/>
      </c>
      <c r="G127" s="88" t="str">
        <f aca="false">IF('ADJ-GIVEN'!E127="","",'ADJ-GIVEN'!E127/2)</f>
        <v/>
      </c>
      <c r="H127" s="88" t="str">
        <f aca="false">IF('ADJ-GIVEN'!F127="","",'ADJ-GIVEN'!F127/2)</f>
        <v/>
      </c>
      <c r="I127" s="0" t="str">
        <f aca="false">IF(E127="","",SUM(E127:H127))</f>
        <v/>
      </c>
      <c r="J127" s="88" t="str">
        <f aca="false">IF('ADJ-GIVEN'!G127="","",'ADJ-GIVEN'!G127/2)</f>
        <v/>
      </c>
      <c r="K127" s="88" t="str">
        <f aca="false">IF('ADJ-GIVEN'!H127="","",'ADJ-GIVEN'!H127/2)</f>
        <v/>
      </c>
      <c r="L127" s="88" t="str">
        <f aca="false">IF('ADJ-GIVEN'!I127="","",'ADJ-GIVEN'!I127/2)</f>
        <v/>
      </c>
      <c r="M127" s="88" t="str">
        <f aca="false">IF('ADJ-GIVEN'!J127="","",'ADJ-GIVEN'!J127/2)</f>
        <v/>
      </c>
      <c r="N127" s="89" t="str">
        <f aca="false">IF(J127="","",SUM(J127:M127))</f>
        <v/>
      </c>
      <c r="O127" s="92" t="str">
        <f aca="false">IF(D127="","",SUM(D127,I127,N127))</f>
        <v/>
      </c>
      <c r="P127" s="92" t="str">
        <f aca="false">IF('ADJ-CLICK'!C127="","",'ADJ-CLICK'!C127*-1)</f>
        <v/>
      </c>
      <c r="Q127" s="92" t="str">
        <f aca="false">IF('ADJ-CLICK'!D127="","",'ADJ-CLICK'!D127*-1)</f>
        <v/>
      </c>
      <c r="R127" s="92" t="str">
        <f aca="false">IF('ADJ-CLICK'!E127="","",'ADJ-CLICK'!E127*-1)</f>
        <v/>
      </c>
      <c r="S127" s="92" t="str">
        <f aca="false">IF(O127="","",SUM(O127:R127))</f>
        <v/>
      </c>
      <c r="T127" s="92" t="str">
        <f aca="false">IF(S127="","",RANK(S127,S$4:S$203,0))</f>
        <v/>
      </c>
      <c r="U127" s="92" t="str">
        <f aca="false">IF(B127="","",B127)</f>
        <v/>
      </c>
      <c r="V127" s="65"/>
      <c r="W127" s="0" t="str">
        <f aca="false">IF(A127&lt;=COUNT(C$4:C$203),A127,"")</f>
        <v/>
      </c>
      <c r="X127" s="0" t="str">
        <f aca="false">IF(W127="","",VLOOKUP($W127,$C$4:$U$203,19,FALSE()))</f>
        <v/>
      </c>
      <c r="Y127" s="88" t="str">
        <f aca="false">IF(X127="","",VLOOKUP($W127,$C$4:$U$203,2,FALSE()))</f>
        <v/>
      </c>
      <c r="Z127" s="88" t="str">
        <f aca="false">IF(Y127="","",VLOOKUP($W127,$C$4:$U$203,3,FALSE()))</f>
        <v/>
      </c>
      <c r="AA127" s="88" t="str">
        <f aca="false">IF(Z127="","",VLOOKUP($W127,$C$4:$U$203,4,FALSE()))</f>
        <v/>
      </c>
      <c r="AB127" s="88" t="str">
        <f aca="false">IF(AA127="","",VLOOKUP($W127,$C$4:$U$203,5,FALSE()))</f>
        <v/>
      </c>
      <c r="AC127" s="88" t="str">
        <f aca="false">IF(AB127="","",VLOOKUP($W127,$C$4:$U$203,6,FALSE()))</f>
        <v/>
      </c>
      <c r="AD127" s="89" t="str">
        <f aca="false">IF(AC127="","",VLOOKUP($W127,$C$4:$U$203,7,FALSE()))</f>
        <v/>
      </c>
      <c r="AE127" s="88" t="str">
        <f aca="false">IF(AD127="","",VLOOKUP($W127,$C$4:$U$203,8,FALSE()))</f>
        <v/>
      </c>
      <c r="AF127" s="88" t="str">
        <f aca="false">IF(AE127="","",VLOOKUP($W127,$C$4:$U$203,9,FALSE()))</f>
        <v/>
      </c>
      <c r="AG127" s="88" t="str">
        <f aca="false">IF(AF127="","",VLOOKUP($W127,$C$4:$U$203,10,FALSE()))</f>
        <v/>
      </c>
      <c r="AH127" s="88" t="str">
        <f aca="false">IF(AG127="","",VLOOKUP($W127,$C$4:$U$203,11,FALSE()))</f>
        <v/>
      </c>
      <c r="AI127" s="89" t="str">
        <f aca="false">IF(AH127="","",VLOOKUP($W127,$C$4:$U$203,12,FALSE()))</f>
        <v/>
      </c>
      <c r="AJ127" s="89" t="str">
        <f aca="false">IF(AI127="","",VLOOKUP($W127,$C$4:$U$203,13,FALSE()))</f>
        <v/>
      </c>
      <c r="AK127" s="90" t="str">
        <f aca="false">IF(AJ127="","",VLOOKUP($W127,$C$4:$U$203,14,FALSE()))</f>
        <v/>
      </c>
      <c r="AL127" s="90" t="str">
        <f aca="false">IF(AK127="","",VLOOKUP($W127,$C$4:$U$203,15,FALSE()))</f>
        <v/>
      </c>
      <c r="AM127" s="90" t="str">
        <f aca="false">IF(AL127="","",VLOOKUP($W127,$C$4:$U$203,16,FALSE()))</f>
        <v/>
      </c>
      <c r="AN127" s="91" t="str">
        <f aca="false">IF(AM127="","",VLOOKUP($W127,$C$4:$U$203,17,FALSE()))</f>
        <v/>
      </c>
      <c r="AO127" s="0" t="str">
        <f aca="false">IF(AN127="","",VLOOKUP($W127,$C$4:$U$203,18,FALSE()))</f>
        <v/>
      </c>
      <c r="AP127" s="92" t="str">
        <f aca="false">IF(X127="","",X127)</f>
        <v/>
      </c>
      <c r="AQ127" s="65"/>
    </row>
    <row r="128" customFormat="false" ht="15" hidden="false" customHeight="false" outlineLevel="0" collapsed="false">
      <c r="A128" s="0" t="n">
        <v>125</v>
      </c>
      <c r="B128" s="0" t="str">
        <f aca="false">IF(PLAYER!B128="","",PLAYER!B128)</f>
        <v/>
      </c>
      <c r="C128" s="0" t="str">
        <f aca="false">IF(T128="","",T128)</f>
        <v/>
      </c>
      <c r="D128" s="88" t="str">
        <f aca="false">IF('ADJ-CLICK'!H128="","",AVERAGE('ADJ-CLICK'!H128,'ADJ-CLICK'!J128,'ADJ-CLICK'!L128,'ADJ-CLICK'!N128,'ADJ-CLICK'!P128,'ADJ-CLICK'!R128))</f>
        <v/>
      </c>
      <c r="E128" s="88" t="str">
        <f aca="false">IF('ADJ-GIVEN'!C128="","",'ADJ-GIVEN'!C128/2)</f>
        <v/>
      </c>
      <c r="F128" s="88" t="str">
        <f aca="false">IF('ADJ-GIVEN'!D128="","",'ADJ-GIVEN'!D128/2)</f>
        <v/>
      </c>
      <c r="G128" s="88" t="str">
        <f aca="false">IF('ADJ-GIVEN'!E128="","",'ADJ-GIVEN'!E128/2)</f>
        <v/>
      </c>
      <c r="H128" s="88" t="str">
        <f aca="false">IF('ADJ-GIVEN'!F128="","",'ADJ-GIVEN'!F128/2)</f>
        <v/>
      </c>
      <c r="I128" s="0" t="str">
        <f aca="false">IF(E128="","",SUM(E128:H128))</f>
        <v/>
      </c>
      <c r="J128" s="88" t="str">
        <f aca="false">IF('ADJ-GIVEN'!G128="","",'ADJ-GIVEN'!G128/2)</f>
        <v/>
      </c>
      <c r="K128" s="88" t="str">
        <f aca="false">IF('ADJ-GIVEN'!H128="","",'ADJ-GIVEN'!H128/2)</f>
        <v/>
      </c>
      <c r="L128" s="88" t="str">
        <f aca="false">IF('ADJ-GIVEN'!I128="","",'ADJ-GIVEN'!I128/2)</f>
        <v/>
      </c>
      <c r="M128" s="88" t="str">
        <f aca="false">IF('ADJ-GIVEN'!J128="","",'ADJ-GIVEN'!J128/2)</f>
        <v/>
      </c>
      <c r="N128" s="89" t="str">
        <f aca="false">IF(J128="","",SUM(J128:M128))</f>
        <v/>
      </c>
      <c r="O128" s="92" t="str">
        <f aca="false">IF(D128="","",SUM(D128,I128,N128))</f>
        <v/>
      </c>
      <c r="P128" s="92" t="str">
        <f aca="false">IF('ADJ-CLICK'!C128="","",'ADJ-CLICK'!C128*-1)</f>
        <v/>
      </c>
      <c r="Q128" s="92" t="str">
        <f aca="false">IF('ADJ-CLICK'!D128="","",'ADJ-CLICK'!D128*-1)</f>
        <v/>
      </c>
      <c r="R128" s="92" t="str">
        <f aca="false">IF('ADJ-CLICK'!E128="","",'ADJ-CLICK'!E128*-1)</f>
        <v/>
      </c>
      <c r="S128" s="92" t="str">
        <f aca="false">IF(O128="","",SUM(O128:R128))</f>
        <v/>
      </c>
      <c r="T128" s="92" t="str">
        <f aca="false">IF(S128="","",RANK(S128,S$4:S$203,0))</f>
        <v/>
      </c>
      <c r="U128" s="92" t="str">
        <f aca="false">IF(B128="","",B128)</f>
        <v/>
      </c>
      <c r="V128" s="65"/>
      <c r="W128" s="0" t="str">
        <f aca="false">IF(A128&lt;=COUNT(C$4:C$203),A128,"")</f>
        <v/>
      </c>
      <c r="X128" s="0" t="str">
        <f aca="false">IF(W128="","",VLOOKUP($W128,$C$4:$U$203,19,FALSE()))</f>
        <v/>
      </c>
      <c r="Y128" s="88" t="str">
        <f aca="false">IF(X128="","",VLOOKUP($W128,$C$4:$U$203,2,FALSE()))</f>
        <v/>
      </c>
      <c r="Z128" s="88" t="str">
        <f aca="false">IF(Y128="","",VLOOKUP($W128,$C$4:$U$203,3,FALSE()))</f>
        <v/>
      </c>
      <c r="AA128" s="88" t="str">
        <f aca="false">IF(Z128="","",VLOOKUP($W128,$C$4:$U$203,4,FALSE()))</f>
        <v/>
      </c>
      <c r="AB128" s="88" t="str">
        <f aca="false">IF(AA128="","",VLOOKUP($W128,$C$4:$U$203,5,FALSE()))</f>
        <v/>
      </c>
      <c r="AC128" s="88" t="str">
        <f aca="false">IF(AB128="","",VLOOKUP($W128,$C$4:$U$203,6,FALSE()))</f>
        <v/>
      </c>
      <c r="AD128" s="89" t="str">
        <f aca="false">IF(AC128="","",VLOOKUP($W128,$C$4:$U$203,7,FALSE()))</f>
        <v/>
      </c>
      <c r="AE128" s="88" t="str">
        <f aca="false">IF(AD128="","",VLOOKUP($W128,$C$4:$U$203,8,FALSE()))</f>
        <v/>
      </c>
      <c r="AF128" s="88" t="str">
        <f aca="false">IF(AE128="","",VLOOKUP($W128,$C$4:$U$203,9,FALSE()))</f>
        <v/>
      </c>
      <c r="AG128" s="88" t="str">
        <f aca="false">IF(AF128="","",VLOOKUP($W128,$C$4:$U$203,10,FALSE()))</f>
        <v/>
      </c>
      <c r="AH128" s="88" t="str">
        <f aca="false">IF(AG128="","",VLOOKUP($W128,$C$4:$U$203,11,FALSE()))</f>
        <v/>
      </c>
      <c r="AI128" s="89" t="str">
        <f aca="false">IF(AH128="","",VLOOKUP($W128,$C$4:$U$203,12,FALSE()))</f>
        <v/>
      </c>
      <c r="AJ128" s="89" t="str">
        <f aca="false">IF(AI128="","",VLOOKUP($W128,$C$4:$U$203,13,FALSE()))</f>
        <v/>
      </c>
      <c r="AK128" s="90" t="str">
        <f aca="false">IF(AJ128="","",VLOOKUP($W128,$C$4:$U$203,14,FALSE()))</f>
        <v/>
      </c>
      <c r="AL128" s="90" t="str">
        <f aca="false">IF(AK128="","",VLOOKUP($W128,$C$4:$U$203,15,FALSE()))</f>
        <v/>
      </c>
      <c r="AM128" s="90" t="str">
        <f aca="false">IF(AL128="","",VLOOKUP($W128,$C$4:$U$203,16,FALSE()))</f>
        <v/>
      </c>
      <c r="AN128" s="91" t="str">
        <f aca="false">IF(AM128="","",VLOOKUP($W128,$C$4:$U$203,17,FALSE()))</f>
        <v/>
      </c>
      <c r="AO128" s="0" t="str">
        <f aca="false">IF(AN128="","",VLOOKUP($W128,$C$4:$U$203,18,FALSE()))</f>
        <v/>
      </c>
      <c r="AP128" s="92" t="str">
        <f aca="false">IF(X128="","",X128)</f>
        <v/>
      </c>
      <c r="AQ128" s="65"/>
    </row>
    <row r="129" customFormat="false" ht="15" hidden="false" customHeight="false" outlineLevel="0" collapsed="false">
      <c r="A129" s="0" t="n">
        <v>126</v>
      </c>
      <c r="B129" s="0" t="str">
        <f aca="false">IF(PLAYER!B129="","",PLAYER!B129)</f>
        <v/>
      </c>
      <c r="C129" s="0" t="str">
        <f aca="false">IF(T129="","",T129)</f>
        <v/>
      </c>
      <c r="D129" s="88" t="str">
        <f aca="false">IF('ADJ-CLICK'!H129="","",AVERAGE('ADJ-CLICK'!H129,'ADJ-CLICK'!J129,'ADJ-CLICK'!L129,'ADJ-CLICK'!N129,'ADJ-CLICK'!P129,'ADJ-CLICK'!R129))</f>
        <v/>
      </c>
      <c r="E129" s="88" t="str">
        <f aca="false">IF('ADJ-GIVEN'!C129="","",'ADJ-GIVEN'!C129/2)</f>
        <v/>
      </c>
      <c r="F129" s="88" t="str">
        <f aca="false">IF('ADJ-GIVEN'!D129="","",'ADJ-GIVEN'!D129/2)</f>
        <v/>
      </c>
      <c r="G129" s="88" t="str">
        <f aca="false">IF('ADJ-GIVEN'!E129="","",'ADJ-GIVEN'!E129/2)</f>
        <v/>
      </c>
      <c r="H129" s="88" t="str">
        <f aca="false">IF('ADJ-GIVEN'!F129="","",'ADJ-GIVEN'!F129/2)</f>
        <v/>
      </c>
      <c r="I129" s="0" t="str">
        <f aca="false">IF(E129="","",SUM(E129:H129))</f>
        <v/>
      </c>
      <c r="J129" s="88" t="str">
        <f aca="false">IF('ADJ-GIVEN'!G129="","",'ADJ-GIVEN'!G129/2)</f>
        <v/>
      </c>
      <c r="K129" s="88" t="str">
        <f aca="false">IF('ADJ-GIVEN'!H129="","",'ADJ-GIVEN'!H129/2)</f>
        <v/>
      </c>
      <c r="L129" s="88" t="str">
        <f aca="false">IF('ADJ-GIVEN'!I129="","",'ADJ-GIVEN'!I129/2)</f>
        <v/>
      </c>
      <c r="M129" s="88" t="str">
        <f aca="false">IF('ADJ-GIVEN'!J129="","",'ADJ-GIVEN'!J129/2)</f>
        <v/>
      </c>
      <c r="N129" s="89" t="str">
        <f aca="false">IF(J129="","",SUM(J129:M129))</f>
        <v/>
      </c>
      <c r="O129" s="92" t="str">
        <f aca="false">IF(D129="","",SUM(D129,I129,N129))</f>
        <v/>
      </c>
      <c r="P129" s="92" t="str">
        <f aca="false">IF('ADJ-CLICK'!C129="","",'ADJ-CLICK'!C129*-1)</f>
        <v/>
      </c>
      <c r="Q129" s="92" t="str">
        <f aca="false">IF('ADJ-CLICK'!D129="","",'ADJ-CLICK'!D129*-1)</f>
        <v/>
      </c>
      <c r="R129" s="92" t="str">
        <f aca="false">IF('ADJ-CLICK'!E129="","",'ADJ-CLICK'!E129*-1)</f>
        <v/>
      </c>
      <c r="S129" s="92" t="str">
        <f aca="false">IF(O129="","",SUM(O129:R129))</f>
        <v/>
      </c>
      <c r="T129" s="92" t="str">
        <f aca="false">IF(S129="","",RANK(S129,S$4:S$203,0))</f>
        <v/>
      </c>
      <c r="U129" s="92" t="str">
        <f aca="false">IF(B129="","",B129)</f>
        <v/>
      </c>
      <c r="V129" s="65"/>
      <c r="W129" s="0" t="str">
        <f aca="false">IF(A129&lt;=COUNT(C$4:C$203),A129,"")</f>
        <v/>
      </c>
      <c r="X129" s="0" t="str">
        <f aca="false">IF(W129="","",VLOOKUP($W129,$C$4:$U$203,19,FALSE()))</f>
        <v/>
      </c>
      <c r="Y129" s="88" t="str">
        <f aca="false">IF(X129="","",VLOOKUP($W129,$C$4:$U$203,2,FALSE()))</f>
        <v/>
      </c>
      <c r="Z129" s="88" t="str">
        <f aca="false">IF(Y129="","",VLOOKUP($W129,$C$4:$U$203,3,FALSE()))</f>
        <v/>
      </c>
      <c r="AA129" s="88" t="str">
        <f aca="false">IF(Z129="","",VLOOKUP($W129,$C$4:$U$203,4,FALSE()))</f>
        <v/>
      </c>
      <c r="AB129" s="88" t="str">
        <f aca="false">IF(AA129="","",VLOOKUP($W129,$C$4:$U$203,5,FALSE()))</f>
        <v/>
      </c>
      <c r="AC129" s="88" t="str">
        <f aca="false">IF(AB129="","",VLOOKUP($W129,$C$4:$U$203,6,FALSE()))</f>
        <v/>
      </c>
      <c r="AD129" s="89" t="str">
        <f aca="false">IF(AC129="","",VLOOKUP($W129,$C$4:$U$203,7,FALSE()))</f>
        <v/>
      </c>
      <c r="AE129" s="88" t="str">
        <f aca="false">IF(AD129="","",VLOOKUP($W129,$C$4:$U$203,8,FALSE()))</f>
        <v/>
      </c>
      <c r="AF129" s="88" t="str">
        <f aca="false">IF(AE129="","",VLOOKUP($W129,$C$4:$U$203,9,FALSE()))</f>
        <v/>
      </c>
      <c r="AG129" s="88" t="str">
        <f aca="false">IF(AF129="","",VLOOKUP($W129,$C$4:$U$203,10,FALSE()))</f>
        <v/>
      </c>
      <c r="AH129" s="88" t="str">
        <f aca="false">IF(AG129="","",VLOOKUP($W129,$C$4:$U$203,11,FALSE()))</f>
        <v/>
      </c>
      <c r="AI129" s="89" t="str">
        <f aca="false">IF(AH129="","",VLOOKUP($W129,$C$4:$U$203,12,FALSE()))</f>
        <v/>
      </c>
      <c r="AJ129" s="89" t="str">
        <f aca="false">IF(AI129="","",VLOOKUP($W129,$C$4:$U$203,13,FALSE()))</f>
        <v/>
      </c>
      <c r="AK129" s="90" t="str">
        <f aca="false">IF(AJ129="","",VLOOKUP($W129,$C$4:$U$203,14,FALSE()))</f>
        <v/>
      </c>
      <c r="AL129" s="90" t="str">
        <f aca="false">IF(AK129="","",VLOOKUP($W129,$C$4:$U$203,15,FALSE()))</f>
        <v/>
      </c>
      <c r="AM129" s="90" t="str">
        <f aca="false">IF(AL129="","",VLOOKUP($W129,$C$4:$U$203,16,FALSE()))</f>
        <v/>
      </c>
      <c r="AN129" s="91" t="str">
        <f aca="false">IF(AM129="","",VLOOKUP($W129,$C$4:$U$203,17,FALSE()))</f>
        <v/>
      </c>
      <c r="AO129" s="0" t="str">
        <f aca="false">IF(AN129="","",VLOOKUP($W129,$C$4:$U$203,18,FALSE()))</f>
        <v/>
      </c>
      <c r="AP129" s="92" t="str">
        <f aca="false">IF(X129="","",X129)</f>
        <v/>
      </c>
      <c r="AQ129" s="65"/>
    </row>
    <row r="130" customFormat="false" ht="15" hidden="false" customHeight="false" outlineLevel="0" collapsed="false">
      <c r="A130" s="0" t="n">
        <v>127</v>
      </c>
      <c r="B130" s="0" t="str">
        <f aca="false">IF(PLAYER!B130="","",PLAYER!B130)</f>
        <v/>
      </c>
      <c r="C130" s="0" t="str">
        <f aca="false">IF(T130="","",T130)</f>
        <v/>
      </c>
      <c r="D130" s="88" t="str">
        <f aca="false">IF('ADJ-CLICK'!H130="","",AVERAGE('ADJ-CLICK'!H130,'ADJ-CLICK'!J130,'ADJ-CLICK'!L130,'ADJ-CLICK'!N130,'ADJ-CLICK'!P130,'ADJ-CLICK'!R130))</f>
        <v/>
      </c>
      <c r="E130" s="88" t="str">
        <f aca="false">IF('ADJ-GIVEN'!C130="","",'ADJ-GIVEN'!C130/2)</f>
        <v/>
      </c>
      <c r="F130" s="88" t="str">
        <f aca="false">IF('ADJ-GIVEN'!D130="","",'ADJ-GIVEN'!D130/2)</f>
        <v/>
      </c>
      <c r="G130" s="88" t="str">
        <f aca="false">IF('ADJ-GIVEN'!E130="","",'ADJ-GIVEN'!E130/2)</f>
        <v/>
      </c>
      <c r="H130" s="88" t="str">
        <f aca="false">IF('ADJ-GIVEN'!F130="","",'ADJ-GIVEN'!F130/2)</f>
        <v/>
      </c>
      <c r="I130" s="0" t="str">
        <f aca="false">IF(E130="","",SUM(E130:H130))</f>
        <v/>
      </c>
      <c r="J130" s="88" t="str">
        <f aca="false">IF('ADJ-GIVEN'!G130="","",'ADJ-GIVEN'!G130/2)</f>
        <v/>
      </c>
      <c r="K130" s="88" t="str">
        <f aca="false">IF('ADJ-GIVEN'!H130="","",'ADJ-GIVEN'!H130/2)</f>
        <v/>
      </c>
      <c r="L130" s="88" t="str">
        <f aca="false">IF('ADJ-GIVEN'!I130="","",'ADJ-GIVEN'!I130/2)</f>
        <v/>
      </c>
      <c r="M130" s="88" t="str">
        <f aca="false">IF('ADJ-GIVEN'!J130="","",'ADJ-GIVEN'!J130/2)</f>
        <v/>
      </c>
      <c r="N130" s="89" t="str">
        <f aca="false">IF(J130="","",SUM(J130:M130))</f>
        <v/>
      </c>
      <c r="O130" s="92" t="str">
        <f aca="false">IF(D130="","",SUM(D130,I130,N130))</f>
        <v/>
      </c>
      <c r="P130" s="92" t="str">
        <f aca="false">IF('ADJ-CLICK'!C130="","",'ADJ-CLICK'!C130*-1)</f>
        <v/>
      </c>
      <c r="Q130" s="92" t="str">
        <f aca="false">IF('ADJ-CLICK'!D130="","",'ADJ-CLICK'!D130*-1)</f>
        <v/>
      </c>
      <c r="R130" s="92" t="str">
        <f aca="false">IF('ADJ-CLICK'!E130="","",'ADJ-CLICK'!E130*-1)</f>
        <v/>
      </c>
      <c r="S130" s="92" t="str">
        <f aca="false">IF(O130="","",SUM(O130:R130))</f>
        <v/>
      </c>
      <c r="T130" s="92" t="str">
        <f aca="false">IF(S130="","",RANK(S130,S$4:S$203,0))</f>
        <v/>
      </c>
      <c r="U130" s="92" t="str">
        <f aca="false">IF(B130="","",B130)</f>
        <v/>
      </c>
      <c r="V130" s="65"/>
      <c r="W130" s="0" t="str">
        <f aca="false">IF(A130&lt;=COUNT(C$4:C$203),A130,"")</f>
        <v/>
      </c>
      <c r="X130" s="0" t="str">
        <f aca="false">IF(W130="","",VLOOKUP($W130,$C$4:$U$203,19,FALSE()))</f>
        <v/>
      </c>
      <c r="Y130" s="88" t="str">
        <f aca="false">IF(X130="","",VLOOKUP($W130,$C$4:$U$203,2,FALSE()))</f>
        <v/>
      </c>
      <c r="Z130" s="88" t="str">
        <f aca="false">IF(Y130="","",VLOOKUP($W130,$C$4:$U$203,3,FALSE()))</f>
        <v/>
      </c>
      <c r="AA130" s="88" t="str">
        <f aca="false">IF(Z130="","",VLOOKUP($W130,$C$4:$U$203,4,FALSE()))</f>
        <v/>
      </c>
      <c r="AB130" s="88" t="str">
        <f aca="false">IF(AA130="","",VLOOKUP($W130,$C$4:$U$203,5,FALSE()))</f>
        <v/>
      </c>
      <c r="AC130" s="88" t="str">
        <f aca="false">IF(AB130="","",VLOOKUP($W130,$C$4:$U$203,6,FALSE()))</f>
        <v/>
      </c>
      <c r="AD130" s="89" t="str">
        <f aca="false">IF(AC130="","",VLOOKUP($W130,$C$4:$U$203,7,FALSE()))</f>
        <v/>
      </c>
      <c r="AE130" s="88" t="str">
        <f aca="false">IF(AD130="","",VLOOKUP($W130,$C$4:$U$203,8,FALSE()))</f>
        <v/>
      </c>
      <c r="AF130" s="88" t="str">
        <f aca="false">IF(AE130="","",VLOOKUP($W130,$C$4:$U$203,9,FALSE()))</f>
        <v/>
      </c>
      <c r="AG130" s="88" t="str">
        <f aca="false">IF(AF130="","",VLOOKUP($W130,$C$4:$U$203,10,FALSE()))</f>
        <v/>
      </c>
      <c r="AH130" s="88" t="str">
        <f aca="false">IF(AG130="","",VLOOKUP($W130,$C$4:$U$203,11,FALSE()))</f>
        <v/>
      </c>
      <c r="AI130" s="89" t="str">
        <f aca="false">IF(AH130="","",VLOOKUP($W130,$C$4:$U$203,12,FALSE()))</f>
        <v/>
      </c>
      <c r="AJ130" s="89" t="str">
        <f aca="false">IF(AI130="","",VLOOKUP($W130,$C$4:$U$203,13,FALSE()))</f>
        <v/>
      </c>
      <c r="AK130" s="90" t="str">
        <f aca="false">IF(AJ130="","",VLOOKUP($W130,$C$4:$U$203,14,FALSE()))</f>
        <v/>
      </c>
      <c r="AL130" s="90" t="str">
        <f aca="false">IF(AK130="","",VLOOKUP($W130,$C$4:$U$203,15,FALSE()))</f>
        <v/>
      </c>
      <c r="AM130" s="90" t="str">
        <f aca="false">IF(AL130="","",VLOOKUP($W130,$C$4:$U$203,16,FALSE()))</f>
        <v/>
      </c>
      <c r="AN130" s="91" t="str">
        <f aca="false">IF(AM130="","",VLOOKUP($W130,$C$4:$U$203,17,FALSE()))</f>
        <v/>
      </c>
      <c r="AO130" s="0" t="str">
        <f aca="false">IF(AN130="","",VLOOKUP($W130,$C$4:$U$203,18,FALSE()))</f>
        <v/>
      </c>
      <c r="AP130" s="92" t="str">
        <f aca="false">IF(X130="","",X130)</f>
        <v/>
      </c>
      <c r="AQ130" s="65"/>
    </row>
    <row r="131" customFormat="false" ht="15" hidden="false" customHeight="false" outlineLevel="0" collapsed="false">
      <c r="A131" s="0" t="n">
        <v>128</v>
      </c>
      <c r="B131" s="0" t="str">
        <f aca="false">IF(PLAYER!B131="","",PLAYER!B131)</f>
        <v/>
      </c>
      <c r="C131" s="0" t="str">
        <f aca="false">IF(T131="","",T131)</f>
        <v/>
      </c>
      <c r="D131" s="88" t="str">
        <f aca="false">IF('ADJ-CLICK'!H131="","",AVERAGE('ADJ-CLICK'!H131,'ADJ-CLICK'!J131,'ADJ-CLICK'!L131,'ADJ-CLICK'!N131,'ADJ-CLICK'!P131,'ADJ-CLICK'!R131))</f>
        <v/>
      </c>
      <c r="E131" s="88" t="str">
        <f aca="false">IF('ADJ-GIVEN'!C131="","",'ADJ-GIVEN'!C131/2)</f>
        <v/>
      </c>
      <c r="F131" s="88" t="str">
        <f aca="false">IF('ADJ-GIVEN'!D131="","",'ADJ-GIVEN'!D131/2)</f>
        <v/>
      </c>
      <c r="G131" s="88" t="str">
        <f aca="false">IF('ADJ-GIVEN'!E131="","",'ADJ-GIVEN'!E131/2)</f>
        <v/>
      </c>
      <c r="H131" s="88" t="str">
        <f aca="false">IF('ADJ-GIVEN'!F131="","",'ADJ-GIVEN'!F131/2)</f>
        <v/>
      </c>
      <c r="I131" s="0" t="str">
        <f aca="false">IF(E131="","",SUM(E131:H131))</f>
        <v/>
      </c>
      <c r="J131" s="88" t="str">
        <f aca="false">IF('ADJ-GIVEN'!G131="","",'ADJ-GIVEN'!G131/2)</f>
        <v/>
      </c>
      <c r="K131" s="88" t="str">
        <f aca="false">IF('ADJ-GIVEN'!H131="","",'ADJ-GIVEN'!H131/2)</f>
        <v/>
      </c>
      <c r="L131" s="88" t="str">
        <f aca="false">IF('ADJ-GIVEN'!I131="","",'ADJ-GIVEN'!I131/2)</f>
        <v/>
      </c>
      <c r="M131" s="88" t="str">
        <f aca="false">IF('ADJ-GIVEN'!J131="","",'ADJ-GIVEN'!J131/2)</f>
        <v/>
      </c>
      <c r="N131" s="89" t="str">
        <f aca="false">IF(J131="","",SUM(J131:M131))</f>
        <v/>
      </c>
      <c r="O131" s="92" t="str">
        <f aca="false">IF(D131="","",SUM(D131,I131,N131))</f>
        <v/>
      </c>
      <c r="P131" s="92" t="str">
        <f aca="false">IF('ADJ-CLICK'!C131="","",'ADJ-CLICK'!C131*-1)</f>
        <v/>
      </c>
      <c r="Q131" s="92" t="str">
        <f aca="false">IF('ADJ-CLICK'!D131="","",'ADJ-CLICK'!D131*-1)</f>
        <v/>
      </c>
      <c r="R131" s="92" t="str">
        <f aca="false">IF('ADJ-CLICK'!E131="","",'ADJ-CLICK'!E131*-1)</f>
        <v/>
      </c>
      <c r="S131" s="92" t="str">
        <f aca="false">IF(O131="","",SUM(O131:R131))</f>
        <v/>
      </c>
      <c r="T131" s="92" t="str">
        <f aca="false">IF(S131="","",RANK(S131,S$4:S$203,0))</f>
        <v/>
      </c>
      <c r="U131" s="92" t="str">
        <f aca="false">IF(B131="","",B131)</f>
        <v/>
      </c>
      <c r="V131" s="65"/>
      <c r="W131" s="0" t="str">
        <f aca="false">IF(A131&lt;=COUNT(C$4:C$203),A131,"")</f>
        <v/>
      </c>
      <c r="X131" s="0" t="str">
        <f aca="false">IF(W131="","",VLOOKUP($W131,$C$4:$U$203,19,FALSE()))</f>
        <v/>
      </c>
      <c r="Y131" s="88" t="str">
        <f aca="false">IF(X131="","",VLOOKUP($W131,$C$4:$U$203,2,FALSE()))</f>
        <v/>
      </c>
      <c r="Z131" s="88" t="str">
        <f aca="false">IF(Y131="","",VLOOKUP($W131,$C$4:$U$203,3,FALSE()))</f>
        <v/>
      </c>
      <c r="AA131" s="88" t="str">
        <f aca="false">IF(Z131="","",VLOOKUP($W131,$C$4:$U$203,4,FALSE()))</f>
        <v/>
      </c>
      <c r="AB131" s="88" t="str">
        <f aca="false">IF(AA131="","",VLOOKUP($W131,$C$4:$U$203,5,FALSE()))</f>
        <v/>
      </c>
      <c r="AC131" s="88" t="str">
        <f aca="false">IF(AB131="","",VLOOKUP($W131,$C$4:$U$203,6,FALSE()))</f>
        <v/>
      </c>
      <c r="AD131" s="89" t="str">
        <f aca="false">IF(AC131="","",VLOOKUP($W131,$C$4:$U$203,7,FALSE()))</f>
        <v/>
      </c>
      <c r="AE131" s="88" t="str">
        <f aca="false">IF(AD131="","",VLOOKUP($W131,$C$4:$U$203,8,FALSE()))</f>
        <v/>
      </c>
      <c r="AF131" s="88" t="str">
        <f aca="false">IF(AE131="","",VLOOKUP($W131,$C$4:$U$203,9,FALSE()))</f>
        <v/>
      </c>
      <c r="AG131" s="88" t="str">
        <f aca="false">IF(AF131="","",VLOOKUP($W131,$C$4:$U$203,10,FALSE()))</f>
        <v/>
      </c>
      <c r="AH131" s="88" t="str">
        <f aca="false">IF(AG131="","",VLOOKUP($W131,$C$4:$U$203,11,FALSE()))</f>
        <v/>
      </c>
      <c r="AI131" s="89" t="str">
        <f aca="false">IF(AH131="","",VLOOKUP($W131,$C$4:$U$203,12,FALSE()))</f>
        <v/>
      </c>
      <c r="AJ131" s="89" t="str">
        <f aca="false">IF(AI131="","",VLOOKUP($W131,$C$4:$U$203,13,FALSE()))</f>
        <v/>
      </c>
      <c r="AK131" s="90" t="str">
        <f aca="false">IF(AJ131="","",VLOOKUP($W131,$C$4:$U$203,14,FALSE()))</f>
        <v/>
      </c>
      <c r="AL131" s="90" t="str">
        <f aca="false">IF(AK131="","",VLOOKUP($W131,$C$4:$U$203,15,FALSE()))</f>
        <v/>
      </c>
      <c r="AM131" s="90" t="str">
        <f aca="false">IF(AL131="","",VLOOKUP($W131,$C$4:$U$203,16,FALSE()))</f>
        <v/>
      </c>
      <c r="AN131" s="91" t="str">
        <f aca="false">IF(AM131="","",VLOOKUP($W131,$C$4:$U$203,17,FALSE()))</f>
        <v/>
      </c>
      <c r="AO131" s="0" t="str">
        <f aca="false">IF(AN131="","",VLOOKUP($W131,$C$4:$U$203,18,FALSE()))</f>
        <v/>
      </c>
      <c r="AP131" s="92" t="str">
        <f aca="false">IF(X131="","",X131)</f>
        <v/>
      </c>
      <c r="AQ131" s="65"/>
    </row>
    <row r="132" customFormat="false" ht="15" hidden="false" customHeight="false" outlineLevel="0" collapsed="false">
      <c r="A132" s="0" t="n">
        <v>129</v>
      </c>
      <c r="B132" s="0" t="str">
        <f aca="false">IF(PLAYER!B132="","",PLAYER!B132)</f>
        <v/>
      </c>
      <c r="C132" s="0" t="str">
        <f aca="false">IF(T132="","",T132)</f>
        <v/>
      </c>
      <c r="D132" s="88" t="str">
        <f aca="false">IF('ADJ-CLICK'!H132="","",AVERAGE('ADJ-CLICK'!H132,'ADJ-CLICK'!J132,'ADJ-CLICK'!L132,'ADJ-CLICK'!N132,'ADJ-CLICK'!P132,'ADJ-CLICK'!R132))</f>
        <v/>
      </c>
      <c r="E132" s="88" t="str">
        <f aca="false">IF('ADJ-GIVEN'!C132="","",'ADJ-GIVEN'!C132/2)</f>
        <v/>
      </c>
      <c r="F132" s="88" t="str">
        <f aca="false">IF('ADJ-GIVEN'!D132="","",'ADJ-GIVEN'!D132/2)</f>
        <v/>
      </c>
      <c r="G132" s="88" t="str">
        <f aca="false">IF('ADJ-GIVEN'!E132="","",'ADJ-GIVEN'!E132/2)</f>
        <v/>
      </c>
      <c r="H132" s="88" t="str">
        <f aca="false">IF('ADJ-GIVEN'!F132="","",'ADJ-GIVEN'!F132/2)</f>
        <v/>
      </c>
      <c r="I132" s="0" t="str">
        <f aca="false">IF(E132="","",SUM(E132:H132))</f>
        <v/>
      </c>
      <c r="J132" s="88" t="str">
        <f aca="false">IF('ADJ-GIVEN'!G132="","",'ADJ-GIVEN'!G132/2)</f>
        <v/>
      </c>
      <c r="K132" s="88" t="str">
        <f aca="false">IF('ADJ-GIVEN'!H132="","",'ADJ-GIVEN'!H132/2)</f>
        <v/>
      </c>
      <c r="L132" s="88" t="str">
        <f aca="false">IF('ADJ-GIVEN'!I132="","",'ADJ-GIVEN'!I132/2)</f>
        <v/>
      </c>
      <c r="M132" s="88" t="str">
        <f aca="false">IF('ADJ-GIVEN'!J132="","",'ADJ-GIVEN'!J132/2)</f>
        <v/>
      </c>
      <c r="N132" s="89" t="str">
        <f aca="false">IF(J132="","",SUM(J132:M132))</f>
        <v/>
      </c>
      <c r="O132" s="92" t="str">
        <f aca="false">IF(D132="","",SUM(D132,I132,N132))</f>
        <v/>
      </c>
      <c r="P132" s="92" t="str">
        <f aca="false">IF('ADJ-CLICK'!C132="","",'ADJ-CLICK'!C132*-1)</f>
        <v/>
      </c>
      <c r="Q132" s="92" t="str">
        <f aca="false">IF('ADJ-CLICK'!D132="","",'ADJ-CLICK'!D132*-1)</f>
        <v/>
      </c>
      <c r="R132" s="92" t="str">
        <f aca="false">IF('ADJ-CLICK'!E132="","",'ADJ-CLICK'!E132*-1)</f>
        <v/>
      </c>
      <c r="S132" s="92" t="str">
        <f aca="false">IF(O132="","",SUM(O132:R132))</f>
        <v/>
      </c>
      <c r="T132" s="92" t="str">
        <f aca="false">IF(S132="","",RANK(S132,S$4:S$203,0))</f>
        <v/>
      </c>
      <c r="U132" s="92" t="str">
        <f aca="false">IF(B132="","",B132)</f>
        <v/>
      </c>
      <c r="V132" s="65"/>
      <c r="W132" s="0" t="str">
        <f aca="false">IF(A132&lt;=COUNT(C$4:C$203),A132,"")</f>
        <v/>
      </c>
      <c r="X132" s="0" t="str">
        <f aca="false">IF(W132="","",VLOOKUP($W132,$C$4:$U$203,19,FALSE()))</f>
        <v/>
      </c>
      <c r="Y132" s="88" t="str">
        <f aca="false">IF(X132="","",VLOOKUP($W132,$C$4:$U$203,2,FALSE()))</f>
        <v/>
      </c>
      <c r="Z132" s="88" t="str">
        <f aca="false">IF(Y132="","",VLOOKUP($W132,$C$4:$U$203,3,FALSE()))</f>
        <v/>
      </c>
      <c r="AA132" s="88" t="str">
        <f aca="false">IF(Z132="","",VLOOKUP($W132,$C$4:$U$203,4,FALSE()))</f>
        <v/>
      </c>
      <c r="AB132" s="88" t="str">
        <f aca="false">IF(AA132="","",VLOOKUP($W132,$C$4:$U$203,5,FALSE()))</f>
        <v/>
      </c>
      <c r="AC132" s="88" t="str">
        <f aca="false">IF(AB132="","",VLOOKUP($W132,$C$4:$U$203,6,FALSE()))</f>
        <v/>
      </c>
      <c r="AD132" s="89" t="str">
        <f aca="false">IF(AC132="","",VLOOKUP($W132,$C$4:$U$203,7,FALSE()))</f>
        <v/>
      </c>
      <c r="AE132" s="88" t="str">
        <f aca="false">IF(AD132="","",VLOOKUP($W132,$C$4:$U$203,8,FALSE()))</f>
        <v/>
      </c>
      <c r="AF132" s="88" t="str">
        <f aca="false">IF(AE132="","",VLOOKUP($W132,$C$4:$U$203,9,FALSE()))</f>
        <v/>
      </c>
      <c r="AG132" s="88" t="str">
        <f aca="false">IF(AF132="","",VLOOKUP($W132,$C$4:$U$203,10,FALSE()))</f>
        <v/>
      </c>
      <c r="AH132" s="88" t="str">
        <f aca="false">IF(AG132="","",VLOOKUP($W132,$C$4:$U$203,11,FALSE()))</f>
        <v/>
      </c>
      <c r="AI132" s="89" t="str">
        <f aca="false">IF(AH132="","",VLOOKUP($W132,$C$4:$U$203,12,FALSE()))</f>
        <v/>
      </c>
      <c r="AJ132" s="89" t="str">
        <f aca="false">IF(AI132="","",VLOOKUP($W132,$C$4:$U$203,13,FALSE()))</f>
        <v/>
      </c>
      <c r="AK132" s="90" t="str">
        <f aca="false">IF(AJ132="","",VLOOKUP($W132,$C$4:$U$203,14,FALSE()))</f>
        <v/>
      </c>
      <c r="AL132" s="90" t="str">
        <f aca="false">IF(AK132="","",VLOOKUP($W132,$C$4:$U$203,15,FALSE()))</f>
        <v/>
      </c>
      <c r="AM132" s="90" t="str">
        <f aca="false">IF(AL132="","",VLOOKUP($W132,$C$4:$U$203,16,FALSE()))</f>
        <v/>
      </c>
      <c r="AN132" s="91" t="str">
        <f aca="false">IF(AM132="","",VLOOKUP($W132,$C$4:$U$203,17,FALSE()))</f>
        <v/>
      </c>
      <c r="AO132" s="0" t="str">
        <f aca="false">IF(AN132="","",VLOOKUP($W132,$C$4:$U$203,18,FALSE()))</f>
        <v/>
      </c>
      <c r="AP132" s="92" t="str">
        <f aca="false">IF(X132="","",X132)</f>
        <v/>
      </c>
      <c r="AQ132" s="65"/>
    </row>
    <row r="133" customFormat="false" ht="15" hidden="false" customHeight="false" outlineLevel="0" collapsed="false">
      <c r="A133" s="0" t="n">
        <v>130</v>
      </c>
      <c r="B133" s="0" t="str">
        <f aca="false">IF(PLAYER!B133="","",PLAYER!B133)</f>
        <v/>
      </c>
      <c r="C133" s="0" t="str">
        <f aca="false">IF(T133="","",T133)</f>
        <v/>
      </c>
      <c r="D133" s="88" t="str">
        <f aca="false">IF('ADJ-CLICK'!H133="","",AVERAGE('ADJ-CLICK'!H133,'ADJ-CLICK'!J133,'ADJ-CLICK'!L133,'ADJ-CLICK'!N133,'ADJ-CLICK'!P133,'ADJ-CLICK'!R133))</f>
        <v/>
      </c>
      <c r="E133" s="88" t="str">
        <f aca="false">IF('ADJ-GIVEN'!C133="","",'ADJ-GIVEN'!C133/2)</f>
        <v/>
      </c>
      <c r="F133" s="88" t="str">
        <f aca="false">IF('ADJ-GIVEN'!D133="","",'ADJ-GIVEN'!D133/2)</f>
        <v/>
      </c>
      <c r="G133" s="88" t="str">
        <f aca="false">IF('ADJ-GIVEN'!E133="","",'ADJ-GIVEN'!E133/2)</f>
        <v/>
      </c>
      <c r="H133" s="88" t="str">
        <f aca="false">IF('ADJ-GIVEN'!F133="","",'ADJ-GIVEN'!F133/2)</f>
        <v/>
      </c>
      <c r="I133" s="0" t="str">
        <f aca="false">IF(E133="","",SUM(E133:H133))</f>
        <v/>
      </c>
      <c r="J133" s="88" t="str">
        <f aca="false">IF('ADJ-GIVEN'!G133="","",'ADJ-GIVEN'!G133/2)</f>
        <v/>
      </c>
      <c r="K133" s="88" t="str">
        <f aca="false">IF('ADJ-GIVEN'!H133="","",'ADJ-GIVEN'!H133/2)</f>
        <v/>
      </c>
      <c r="L133" s="88" t="str">
        <f aca="false">IF('ADJ-GIVEN'!I133="","",'ADJ-GIVEN'!I133/2)</f>
        <v/>
      </c>
      <c r="M133" s="88" t="str">
        <f aca="false">IF('ADJ-GIVEN'!J133="","",'ADJ-GIVEN'!J133/2)</f>
        <v/>
      </c>
      <c r="N133" s="89" t="str">
        <f aca="false">IF(J133="","",SUM(J133:M133))</f>
        <v/>
      </c>
      <c r="O133" s="92" t="str">
        <f aca="false">IF(D133="","",SUM(D133,I133,N133))</f>
        <v/>
      </c>
      <c r="P133" s="92" t="str">
        <f aca="false">IF('ADJ-CLICK'!C133="","",'ADJ-CLICK'!C133*-1)</f>
        <v/>
      </c>
      <c r="Q133" s="92" t="str">
        <f aca="false">IF('ADJ-CLICK'!D133="","",'ADJ-CLICK'!D133*-1)</f>
        <v/>
      </c>
      <c r="R133" s="92" t="str">
        <f aca="false">IF('ADJ-CLICK'!E133="","",'ADJ-CLICK'!E133*-1)</f>
        <v/>
      </c>
      <c r="S133" s="92" t="str">
        <f aca="false">IF(O133="","",SUM(O133:R133))</f>
        <v/>
      </c>
      <c r="T133" s="92" t="str">
        <f aca="false">IF(S133="","",RANK(S133,S$4:S$203,0))</f>
        <v/>
      </c>
      <c r="U133" s="92" t="str">
        <f aca="false">IF(B133="","",B133)</f>
        <v/>
      </c>
      <c r="V133" s="65"/>
      <c r="W133" s="0" t="str">
        <f aca="false">IF(A133&lt;=COUNT(C$4:C$203),A133,"")</f>
        <v/>
      </c>
      <c r="X133" s="0" t="str">
        <f aca="false">IF(W133="","",VLOOKUP($W133,$C$4:$U$203,19,FALSE()))</f>
        <v/>
      </c>
      <c r="Y133" s="88" t="str">
        <f aca="false">IF(X133="","",VLOOKUP($W133,$C$4:$U$203,2,FALSE()))</f>
        <v/>
      </c>
      <c r="Z133" s="88" t="str">
        <f aca="false">IF(Y133="","",VLOOKUP($W133,$C$4:$U$203,3,FALSE()))</f>
        <v/>
      </c>
      <c r="AA133" s="88" t="str">
        <f aca="false">IF(Z133="","",VLOOKUP($W133,$C$4:$U$203,4,FALSE()))</f>
        <v/>
      </c>
      <c r="AB133" s="88" t="str">
        <f aca="false">IF(AA133="","",VLOOKUP($W133,$C$4:$U$203,5,FALSE()))</f>
        <v/>
      </c>
      <c r="AC133" s="88" t="str">
        <f aca="false">IF(AB133="","",VLOOKUP($W133,$C$4:$U$203,6,FALSE()))</f>
        <v/>
      </c>
      <c r="AD133" s="89" t="str">
        <f aca="false">IF(AC133="","",VLOOKUP($W133,$C$4:$U$203,7,FALSE()))</f>
        <v/>
      </c>
      <c r="AE133" s="88" t="str">
        <f aca="false">IF(AD133="","",VLOOKUP($W133,$C$4:$U$203,8,FALSE()))</f>
        <v/>
      </c>
      <c r="AF133" s="88" t="str">
        <f aca="false">IF(AE133="","",VLOOKUP($W133,$C$4:$U$203,9,FALSE()))</f>
        <v/>
      </c>
      <c r="AG133" s="88" t="str">
        <f aca="false">IF(AF133="","",VLOOKUP($W133,$C$4:$U$203,10,FALSE()))</f>
        <v/>
      </c>
      <c r="AH133" s="88" t="str">
        <f aca="false">IF(AG133="","",VLOOKUP($W133,$C$4:$U$203,11,FALSE()))</f>
        <v/>
      </c>
      <c r="AI133" s="89" t="str">
        <f aca="false">IF(AH133="","",VLOOKUP($W133,$C$4:$U$203,12,FALSE()))</f>
        <v/>
      </c>
      <c r="AJ133" s="89" t="str">
        <f aca="false">IF(AI133="","",VLOOKUP($W133,$C$4:$U$203,13,FALSE()))</f>
        <v/>
      </c>
      <c r="AK133" s="90" t="str">
        <f aca="false">IF(AJ133="","",VLOOKUP($W133,$C$4:$U$203,14,FALSE()))</f>
        <v/>
      </c>
      <c r="AL133" s="90" t="str">
        <f aca="false">IF(AK133="","",VLOOKUP($W133,$C$4:$U$203,15,FALSE()))</f>
        <v/>
      </c>
      <c r="AM133" s="90" t="str">
        <f aca="false">IF(AL133="","",VLOOKUP($W133,$C$4:$U$203,16,FALSE()))</f>
        <v/>
      </c>
      <c r="AN133" s="91" t="str">
        <f aca="false">IF(AM133="","",VLOOKUP($W133,$C$4:$U$203,17,FALSE()))</f>
        <v/>
      </c>
      <c r="AO133" s="0" t="str">
        <f aca="false">IF(AN133="","",VLOOKUP($W133,$C$4:$U$203,18,FALSE()))</f>
        <v/>
      </c>
      <c r="AP133" s="92" t="str">
        <f aca="false">IF(X133="","",X133)</f>
        <v/>
      </c>
      <c r="AQ133" s="65"/>
    </row>
    <row r="134" customFormat="false" ht="15" hidden="false" customHeight="false" outlineLevel="0" collapsed="false">
      <c r="A134" s="0" t="n">
        <v>131</v>
      </c>
      <c r="B134" s="0" t="str">
        <f aca="false">IF(PLAYER!B134="","",PLAYER!B134)</f>
        <v/>
      </c>
      <c r="C134" s="0" t="str">
        <f aca="false">IF(T134="","",T134)</f>
        <v/>
      </c>
      <c r="D134" s="88" t="str">
        <f aca="false">IF('ADJ-CLICK'!H134="","",AVERAGE('ADJ-CLICK'!H134,'ADJ-CLICK'!J134,'ADJ-CLICK'!L134,'ADJ-CLICK'!N134,'ADJ-CLICK'!P134,'ADJ-CLICK'!R134))</f>
        <v/>
      </c>
      <c r="E134" s="88" t="str">
        <f aca="false">IF('ADJ-GIVEN'!C134="","",'ADJ-GIVEN'!C134/2)</f>
        <v/>
      </c>
      <c r="F134" s="88" t="str">
        <f aca="false">IF('ADJ-GIVEN'!D134="","",'ADJ-GIVEN'!D134/2)</f>
        <v/>
      </c>
      <c r="G134" s="88" t="str">
        <f aca="false">IF('ADJ-GIVEN'!E134="","",'ADJ-GIVEN'!E134/2)</f>
        <v/>
      </c>
      <c r="H134" s="88" t="str">
        <f aca="false">IF('ADJ-GIVEN'!F134="","",'ADJ-GIVEN'!F134/2)</f>
        <v/>
      </c>
      <c r="I134" s="0" t="str">
        <f aca="false">IF(E134="","",SUM(E134:H134))</f>
        <v/>
      </c>
      <c r="J134" s="88" t="str">
        <f aca="false">IF('ADJ-GIVEN'!G134="","",'ADJ-GIVEN'!G134/2)</f>
        <v/>
      </c>
      <c r="K134" s="88" t="str">
        <f aca="false">IF('ADJ-GIVEN'!H134="","",'ADJ-GIVEN'!H134/2)</f>
        <v/>
      </c>
      <c r="L134" s="88" t="str">
        <f aca="false">IF('ADJ-GIVEN'!I134="","",'ADJ-GIVEN'!I134/2)</f>
        <v/>
      </c>
      <c r="M134" s="88" t="str">
        <f aca="false">IF('ADJ-GIVEN'!J134="","",'ADJ-GIVEN'!J134/2)</f>
        <v/>
      </c>
      <c r="N134" s="89" t="str">
        <f aca="false">IF(J134="","",SUM(J134:M134))</f>
        <v/>
      </c>
      <c r="O134" s="92" t="str">
        <f aca="false">IF(D134="","",SUM(D134,I134,N134))</f>
        <v/>
      </c>
      <c r="P134" s="92" t="str">
        <f aca="false">IF('ADJ-CLICK'!C134="","",'ADJ-CLICK'!C134*-1)</f>
        <v/>
      </c>
      <c r="Q134" s="92" t="str">
        <f aca="false">IF('ADJ-CLICK'!D134="","",'ADJ-CLICK'!D134*-1)</f>
        <v/>
      </c>
      <c r="R134" s="92" t="str">
        <f aca="false">IF('ADJ-CLICK'!E134="","",'ADJ-CLICK'!E134*-1)</f>
        <v/>
      </c>
      <c r="S134" s="92" t="str">
        <f aca="false">IF(O134="","",SUM(O134:R134))</f>
        <v/>
      </c>
      <c r="T134" s="92" t="str">
        <f aca="false">IF(S134="","",RANK(S134,S$4:S$203,0))</f>
        <v/>
      </c>
      <c r="U134" s="92" t="str">
        <f aca="false">IF(B134="","",B134)</f>
        <v/>
      </c>
      <c r="V134" s="65"/>
      <c r="W134" s="0" t="str">
        <f aca="false">IF(A134&lt;=COUNT(C$4:C$203),A134,"")</f>
        <v/>
      </c>
      <c r="X134" s="0" t="str">
        <f aca="false">IF(W134="","",VLOOKUP($W134,$C$4:$U$203,19,FALSE()))</f>
        <v/>
      </c>
      <c r="Y134" s="88" t="str">
        <f aca="false">IF(X134="","",VLOOKUP($W134,$C$4:$U$203,2,FALSE()))</f>
        <v/>
      </c>
      <c r="Z134" s="88" t="str">
        <f aca="false">IF(Y134="","",VLOOKUP($W134,$C$4:$U$203,3,FALSE()))</f>
        <v/>
      </c>
      <c r="AA134" s="88" t="str">
        <f aca="false">IF(Z134="","",VLOOKUP($W134,$C$4:$U$203,4,FALSE()))</f>
        <v/>
      </c>
      <c r="AB134" s="88" t="str">
        <f aca="false">IF(AA134="","",VLOOKUP($W134,$C$4:$U$203,5,FALSE()))</f>
        <v/>
      </c>
      <c r="AC134" s="88" t="str">
        <f aca="false">IF(AB134="","",VLOOKUP($W134,$C$4:$U$203,6,FALSE()))</f>
        <v/>
      </c>
      <c r="AD134" s="89" t="str">
        <f aca="false">IF(AC134="","",VLOOKUP($W134,$C$4:$U$203,7,FALSE()))</f>
        <v/>
      </c>
      <c r="AE134" s="88" t="str">
        <f aca="false">IF(AD134="","",VLOOKUP($W134,$C$4:$U$203,8,FALSE()))</f>
        <v/>
      </c>
      <c r="AF134" s="88" t="str">
        <f aca="false">IF(AE134="","",VLOOKUP($W134,$C$4:$U$203,9,FALSE()))</f>
        <v/>
      </c>
      <c r="AG134" s="88" t="str">
        <f aca="false">IF(AF134="","",VLOOKUP($W134,$C$4:$U$203,10,FALSE()))</f>
        <v/>
      </c>
      <c r="AH134" s="88" t="str">
        <f aca="false">IF(AG134="","",VLOOKUP($W134,$C$4:$U$203,11,FALSE()))</f>
        <v/>
      </c>
      <c r="AI134" s="89" t="str">
        <f aca="false">IF(AH134="","",VLOOKUP($W134,$C$4:$U$203,12,FALSE()))</f>
        <v/>
      </c>
      <c r="AJ134" s="89" t="str">
        <f aca="false">IF(AI134="","",VLOOKUP($W134,$C$4:$U$203,13,FALSE()))</f>
        <v/>
      </c>
      <c r="AK134" s="90" t="str">
        <f aca="false">IF(AJ134="","",VLOOKUP($W134,$C$4:$U$203,14,FALSE()))</f>
        <v/>
      </c>
      <c r="AL134" s="90" t="str">
        <f aca="false">IF(AK134="","",VLOOKUP($W134,$C$4:$U$203,15,FALSE()))</f>
        <v/>
      </c>
      <c r="AM134" s="90" t="str">
        <f aca="false">IF(AL134="","",VLOOKUP($W134,$C$4:$U$203,16,FALSE()))</f>
        <v/>
      </c>
      <c r="AN134" s="91" t="str">
        <f aca="false">IF(AM134="","",VLOOKUP($W134,$C$4:$U$203,17,FALSE()))</f>
        <v/>
      </c>
      <c r="AO134" s="0" t="str">
        <f aca="false">IF(AN134="","",VLOOKUP($W134,$C$4:$U$203,18,FALSE()))</f>
        <v/>
      </c>
      <c r="AP134" s="92" t="str">
        <f aca="false">IF(X134="","",X134)</f>
        <v/>
      </c>
      <c r="AQ134" s="65"/>
    </row>
    <row r="135" customFormat="false" ht="15" hidden="false" customHeight="false" outlineLevel="0" collapsed="false">
      <c r="A135" s="0" t="n">
        <v>132</v>
      </c>
      <c r="B135" s="0" t="str">
        <f aca="false">IF(PLAYER!B135="","",PLAYER!B135)</f>
        <v/>
      </c>
      <c r="C135" s="0" t="str">
        <f aca="false">IF(T135="","",T135)</f>
        <v/>
      </c>
      <c r="D135" s="88" t="str">
        <f aca="false">IF('ADJ-CLICK'!H135="","",AVERAGE('ADJ-CLICK'!H135,'ADJ-CLICK'!J135,'ADJ-CLICK'!L135,'ADJ-CLICK'!N135,'ADJ-CLICK'!P135,'ADJ-CLICK'!R135))</f>
        <v/>
      </c>
      <c r="E135" s="88" t="str">
        <f aca="false">IF('ADJ-GIVEN'!C135="","",'ADJ-GIVEN'!C135/2)</f>
        <v/>
      </c>
      <c r="F135" s="88" t="str">
        <f aca="false">IF('ADJ-GIVEN'!D135="","",'ADJ-GIVEN'!D135/2)</f>
        <v/>
      </c>
      <c r="G135" s="88" t="str">
        <f aca="false">IF('ADJ-GIVEN'!E135="","",'ADJ-GIVEN'!E135/2)</f>
        <v/>
      </c>
      <c r="H135" s="88" t="str">
        <f aca="false">IF('ADJ-GIVEN'!F135="","",'ADJ-GIVEN'!F135/2)</f>
        <v/>
      </c>
      <c r="I135" s="0" t="str">
        <f aca="false">IF(E135="","",SUM(E135:H135))</f>
        <v/>
      </c>
      <c r="J135" s="88" t="str">
        <f aca="false">IF('ADJ-GIVEN'!G135="","",'ADJ-GIVEN'!G135/2)</f>
        <v/>
      </c>
      <c r="K135" s="88" t="str">
        <f aca="false">IF('ADJ-GIVEN'!H135="","",'ADJ-GIVEN'!H135/2)</f>
        <v/>
      </c>
      <c r="L135" s="88" t="str">
        <f aca="false">IF('ADJ-GIVEN'!I135="","",'ADJ-GIVEN'!I135/2)</f>
        <v/>
      </c>
      <c r="M135" s="88" t="str">
        <f aca="false">IF('ADJ-GIVEN'!J135="","",'ADJ-GIVEN'!J135/2)</f>
        <v/>
      </c>
      <c r="N135" s="89" t="str">
        <f aca="false">IF(J135="","",SUM(J135:M135))</f>
        <v/>
      </c>
      <c r="O135" s="92" t="str">
        <f aca="false">IF(D135="","",SUM(D135,I135,N135))</f>
        <v/>
      </c>
      <c r="P135" s="92" t="str">
        <f aca="false">IF('ADJ-CLICK'!C135="","",'ADJ-CLICK'!C135*-1)</f>
        <v/>
      </c>
      <c r="Q135" s="92" t="str">
        <f aca="false">IF('ADJ-CLICK'!D135="","",'ADJ-CLICK'!D135*-1)</f>
        <v/>
      </c>
      <c r="R135" s="92" t="str">
        <f aca="false">IF('ADJ-CLICK'!E135="","",'ADJ-CLICK'!E135*-1)</f>
        <v/>
      </c>
      <c r="S135" s="92" t="str">
        <f aca="false">IF(O135="","",SUM(O135:R135))</f>
        <v/>
      </c>
      <c r="T135" s="92" t="str">
        <f aca="false">IF(S135="","",RANK(S135,S$4:S$203,0))</f>
        <v/>
      </c>
      <c r="U135" s="92" t="str">
        <f aca="false">IF(B135="","",B135)</f>
        <v/>
      </c>
      <c r="V135" s="65"/>
      <c r="W135" s="0" t="str">
        <f aca="false">IF(A135&lt;=COUNT(C$4:C$203),A135,"")</f>
        <v/>
      </c>
      <c r="X135" s="0" t="str">
        <f aca="false">IF(W135="","",VLOOKUP($W135,$C$4:$U$203,19,FALSE()))</f>
        <v/>
      </c>
      <c r="Y135" s="88" t="str">
        <f aca="false">IF(X135="","",VLOOKUP($W135,$C$4:$U$203,2,FALSE()))</f>
        <v/>
      </c>
      <c r="Z135" s="88" t="str">
        <f aca="false">IF(Y135="","",VLOOKUP($W135,$C$4:$U$203,3,FALSE()))</f>
        <v/>
      </c>
      <c r="AA135" s="88" t="str">
        <f aca="false">IF(Z135="","",VLOOKUP($W135,$C$4:$U$203,4,FALSE()))</f>
        <v/>
      </c>
      <c r="AB135" s="88" t="str">
        <f aca="false">IF(AA135="","",VLOOKUP($W135,$C$4:$U$203,5,FALSE()))</f>
        <v/>
      </c>
      <c r="AC135" s="88" t="str">
        <f aca="false">IF(AB135="","",VLOOKUP($W135,$C$4:$U$203,6,FALSE()))</f>
        <v/>
      </c>
      <c r="AD135" s="89" t="str">
        <f aca="false">IF(AC135="","",VLOOKUP($W135,$C$4:$U$203,7,FALSE()))</f>
        <v/>
      </c>
      <c r="AE135" s="88" t="str">
        <f aca="false">IF(AD135="","",VLOOKUP($W135,$C$4:$U$203,8,FALSE()))</f>
        <v/>
      </c>
      <c r="AF135" s="88" t="str">
        <f aca="false">IF(AE135="","",VLOOKUP($W135,$C$4:$U$203,9,FALSE()))</f>
        <v/>
      </c>
      <c r="AG135" s="88" t="str">
        <f aca="false">IF(AF135="","",VLOOKUP($W135,$C$4:$U$203,10,FALSE()))</f>
        <v/>
      </c>
      <c r="AH135" s="88" t="str">
        <f aca="false">IF(AG135="","",VLOOKUP($W135,$C$4:$U$203,11,FALSE()))</f>
        <v/>
      </c>
      <c r="AI135" s="89" t="str">
        <f aca="false">IF(AH135="","",VLOOKUP($W135,$C$4:$U$203,12,FALSE()))</f>
        <v/>
      </c>
      <c r="AJ135" s="89" t="str">
        <f aca="false">IF(AI135="","",VLOOKUP($W135,$C$4:$U$203,13,FALSE()))</f>
        <v/>
      </c>
      <c r="AK135" s="90" t="str">
        <f aca="false">IF(AJ135="","",VLOOKUP($W135,$C$4:$U$203,14,FALSE()))</f>
        <v/>
      </c>
      <c r="AL135" s="90" t="str">
        <f aca="false">IF(AK135="","",VLOOKUP($W135,$C$4:$U$203,15,FALSE()))</f>
        <v/>
      </c>
      <c r="AM135" s="90" t="str">
        <f aca="false">IF(AL135="","",VLOOKUP($W135,$C$4:$U$203,16,FALSE()))</f>
        <v/>
      </c>
      <c r="AN135" s="91" t="str">
        <f aca="false">IF(AM135="","",VLOOKUP($W135,$C$4:$U$203,17,FALSE()))</f>
        <v/>
      </c>
      <c r="AO135" s="0" t="str">
        <f aca="false">IF(AN135="","",VLOOKUP($W135,$C$4:$U$203,18,FALSE()))</f>
        <v/>
      </c>
      <c r="AP135" s="92" t="str">
        <f aca="false">IF(X135="","",X135)</f>
        <v/>
      </c>
      <c r="AQ135" s="65"/>
    </row>
    <row r="136" customFormat="false" ht="15" hidden="false" customHeight="false" outlineLevel="0" collapsed="false">
      <c r="A136" s="0" t="n">
        <v>133</v>
      </c>
      <c r="B136" s="0" t="str">
        <f aca="false">IF(PLAYER!B136="","",PLAYER!B136)</f>
        <v/>
      </c>
      <c r="C136" s="0" t="str">
        <f aca="false">IF(T136="","",T136)</f>
        <v/>
      </c>
      <c r="D136" s="88" t="str">
        <f aca="false">IF('ADJ-CLICK'!H136="","",AVERAGE('ADJ-CLICK'!H136,'ADJ-CLICK'!J136,'ADJ-CLICK'!L136,'ADJ-CLICK'!N136,'ADJ-CLICK'!P136,'ADJ-CLICK'!R136))</f>
        <v/>
      </c>
      <c r="E136" s="88" t="str">
        <f aca="false">IF('ADJ-GIVEN'!C136="","",'ADJ-GIVEN'!C136/2)</f>
        <v/>
      </c>
      <c r="F136" s="88" t="str">
        <f aca="false">IF('ADJ-GIVEN'!D136="","",'ADJ-GIVEN'!D136/2)</f>
        <v/>
      </c>
      <c r="G136" s="88" t="str">
        <f aca="false">IF('ADJ-GIVEN'!E136="","",'ADJ-GIVEN'!E136/2)</f>
        <v/>
      </c>
      <c r="H136" s="88" t="str">
        <f aca="false">IF('ADJ-GIVEN'!F136="","",'ADJ-GIVEN'!F136/2)</f>
        <v/>
      </c>
      <c r="I136" s="0" t="str">
        <f aca="false">IF(E136="","",SUM(E136:H136))</f>
        <v/>
      </c>
      <c r="J136" s="88" t="str">
        <f aca="false">IF('ADJ-GIVEN'!G136="","",'ADJ-GIVEN'!G136/2)</f>
        <v/>
      </c>
      <c r="K136" s="88" t="str">
        <f aca="false">IF('ADJ-GIVEN'!H136="","",'ADJ-GIVEN'!H136/2)</f>
        <v/>
      </c>
      <c r="L136" s="88" t="str">
        <f aca="false">IF('ADJ-GIVEN'!I136="","",'ADJ-GIVEN'!I136/2)</f>
        <v/>
      </c>
      <c r="M136" s="88" t="str">
        <f aca="false">IF('ADJ-GIVEN'!J136="","",'ADJ-GIVEN'!J136/2)</f>
        <v/>
      </c>
      <c r="N136" s="89" t="str">
        <f aca="false">IF(J136="","",SUM(J136:M136))</f>
        <v/>
      </c>
      <c r="O136" s="92" t="str">
        <f aca="false">IF(D136="","",SUM(D136,I136,N136))</f>
        <v/>
      </c>
      <c r="P136" s="92" t="str">
        <f aca="false">IF('ADJ-CLICK'!C136="","",'ADJ-CLICK'!C136*-1)</f>
        <v/>
      </c>
      <c r="Q136" s="92" t="str">
        <f aca="false">IF('ADJ-CLICK'!D136="","",'ADJ-CLICK'!D136*-1)</f>
        <v/>
      </c>
      <c r="R136" s="92" t="str">
        <f aca="false">IF('ADJ-CLICK'!E136="","",'ADJ-CLICK'!E136*-1)</f>
        <v/>
      </c>
      <c r="S136" s="92" t="str">
        <f aca="false">IF(O136="","",SUM(O136:R136))</f>
        <v/>
      </c>
      <c r="T136" s="92" t="str">
        <f aca="false">IF(S136="","",RANK(S136,S$4:S$203,0))</f>
        <v/>
      </c>
      <c r="U136" s="92" t="str">
        <f aca="false">IF(B136="","",B136)</f>
        <v/>
      </c>
      <c r="V136" s="65"/>
      <c r="W136" s="0" t="str">
        <f aca="false">IF(A136&lt;=COUNT(C$4:C$203),A136,"")</f>
        <v/>
      </c>
      <c r="X136" s="0" t="str">
        <f aca="false">IF(W136="","",VLOOKUP($W136,$C$4:$U$203,19,FALSE()))</f>
        <v/>
      </c>
      <c r="Y136" s="88" t="str">
        <f aca="false">IF(X136="","",VLOOKUP($W136,$C$4:$U$203,2,FALSE()))</f>
        <v/>
      </c>
      <c r="Z136" s="88" t="str">
        <f aca="false">IF(Y136="","",VLOOKUP($W136,$C$4:$U$203,3,FALSE()))</f>
        <v/>
      </c>
      <c r="AA136" s="88" t="str">
        <f aca="false">IF(Z136="","",VLOOKUP($W136,$C$4:$U$203,4,FALSE()))</f>
        <v/>
      </c>
      <c r="AB136" s="88" t="str">
        <f aca="false">IF(AA136="","",VLOOKUP($W136,$C$4:$U$203,5,FALSE()))</f>
        <v/>
      </c>
      <c r="AC136" s="88" t="str">
        <f aca="false">IF(AB136="","",VLOOKUP($W136,$C$4:$U$203,6,FALSE()))</f>
        <v/>
      </c>
      <c r="AD136" s="89" t="str">
        <f aca="false">IF(AC136="","",VLOOKUP($W136,$C$4:$U$203,7,FALSE()))</f>
        <v/>
      </c>
      <c r="AE136" s="88" t="str">
        <f aca="false">IF(AD136="","",VLOOKUP($W136,$C$4:$U$203,8,FALSE()))</f>
        <v/>
      </c>
      <c r="AF136" s="88" t="str">
        <f aca="false">IF(AE136="","",VLOOKUP($W136,$C$4:$U$203,9,FALSE()))</f>
        <v/>
      </c>
      <c r="AG136" s="88" t="str">
        <f aca="false">IF(AF136="","",VLOOKUP($W136,$C$4:$U$203,10,FALSE()))</f>
        <v/>
      </c>
      <c r="AH136" s="88" t="str">
        <f aca="false">IF(AG136="","",VLOOKUP($W136,$C$4:$U$203,11,FALSE()))</f>
        <v/>
      </c>
      <c r="AI136" s="89" t="str">
        <f aca="false">IF(AH136="","",VLOOKUP($W136,$C$4:$U$203,12,FALSE()))</f>
        <v/>
      </c>
      <c r="AJ136" s="89" t="str">
        <f aca="false">IF(AI136="","",VLOOKUP($W136,$C$4:$U$203,13,FALSE()))</f>
        <v/>
      </c>
      <c r="AK136" s="90" t="str">
        <f aca="false">IF(AJ136="","",VLOOKUP($W136,$C$4:$U$203,14,FALSE()))</f>
        <v/>
      </c>
      <c r="AL136" s="90" t="str">
        <f aca="false">IF(AK136="","",VLOOKUP($W136,$C$4:$U$203,15,FALSE()))</f>
        <v/>
      </c>
      <c r="AM136" s="90" t="str">
        <f aca="false">IF(AL136="","",VLOOKUP($W136,$C$4:$U$203,16,FALSE()))</f>
        <v/>
      </c>
      <c r="AN136" s="91" t="str">
        <f aca="false">IF(AM136="","",VLOOKUP($W136,$C$4:$U$203,17,FALSE()))</f>
        <v/>
      </c>
      <c r="AO136" s="0" t="str">
        <f aca="false">IF(AN136="","",VLOOKUP($W136,$C$4:$U$203,18,FALSE()))</f>
        <v/>
      </c>
      <c r="AP136" s="92" t="str">
        <f aca="false">IF(X136="","",X136)</f>
        <v/>
      </c>
      <c r="AQ136" s="65"/>
    </row>
    <row r="137" customFormat="false" ht="15" hidden="false" customHeight="false" outlineLevel="0" collapsed="false">
      <c r="A137" s="0" t="n">
        <v>134</v>
      </c>
      <c r="B137" s="0" t="str">
        <f aca="false">IF(PLAYER!B137="","",PLAYER!B137)</f>
        <v/>
      </c>
      <c r="C137" s="0" t="str">
        <f aca="false">IF(T137="","",T137)</f>
        <v/>
      </c>
      <c r="D137" s="88" t="str">
        <f aca="false">IF('ADJ-CLICK'!H137="","",AVERAGE('ADJ-CLICK'!H137,'ADJ-CLICK'!J137,'ADJ-CLICK'!L137,'ADJ-CLICK'!N137,'ADJ-CLICK'!P137,'ADJ-CLICK'!R137))</f>
        <v/>
      </c>
      <c r="E137" s="88" t="str">
        <f aca="false">IF('ADJ-GIVEN'!C137="","",'ADJ-GIVEN'!C137/2)</f>
        <v/>
      </c>
      <c r="F137" s="88" t="str">
        <f aca="false">IF('ADJ-GIVEN'!D137="","",'ADJ-GIVEN'!D137/2)</f>
        <v/>
      </c>
      <c r="G137" s="88" t="str">
        <f aca="false">IF('ADJ-GIVEN'!E137="","",'ADJ-GIVEN'!E137/2)</f>
        <v/>
      </c>
      <c r="H137" s="88" t="str">
        <f aca="false">IF('ADJ-GIVEN'!F137="","",'ADJ-GIVEN'!F137/2)</f>
        <v/>
      </c>
      <c r="I137" s="0" t="str">
        <f aca="false">IF(E137="","",SUM(E137:H137))</f>
        <v/>
      </c>
      <c r="J137" s="88" t="str">
        <f aca="false">IF('ADJ-GIVEN'!G137="","",'ADJ-GIVEN'!G137/2)</f>
        <v/>
      </c>
      <c r="K137" s="88" t="str">
        <f aca="false">IF('ADJ-GIVEN'!H137="","",'ADJ-GIVEN'!H137/2)</f>
        <v/>
      </c>
      <c r="L137" s="88" t="str">
        <f aca="false">IF('ADJ-GIVEN'!I137="","",'ADJ-GIVEN'!I137/2)</f>
        <v/>
      </c>
      <c r="M137" s="88" t="str">
        <f aca="false">IF('ADJ-GIVEN'!J137="","",'ADJ-GIVEN'!J137/2)</f>
        <v/>
      </c>
      <c r="N137" s="89" t="str">
        <f aca="false">IF(J137="","",SUM(J137:M137))</f>
        <v/>
      </c>
      <c r="O137" s="92" t="str">
        <f aca="false">IF(D137="","",SUM(D137,I137,N137))</f>
        <v/>
      </c>
      <c r="P137" s="92" t="str">
        <f aca="false">IF('ADJ-CLICK'!C137="","",'ADJ-CLICK'!C137*-1)</f>
        <v/>
      </c>
      <c r="Q137" s="92" t="str">
        <f aca="false">IF('ADJ-CLICK'!D137="","",'ADJ-CLICK'!D137*-1)</f>
        <v/>
      </c>
      <c r="R137" s="92" t="str">
        <f aca="false">IF('ADJ-CLICK'!E137="","",'ADJ-CLICK'!E137*-1)</f>
        <v/>
      </c>
      <c r="S137" s="92" t="str">
        <f aca="false">IF(O137="","",SUM(O137:R137))</f>
        <v/>
      </c>
      <c r="T137" s="92" t="str">
        <f aca="false">IF(S137="","",RANK(S137,S$4:S$203,0))</f>
        <v/>
      </c>
      <c r="U137" s="92" t="str">
        <f aca="false">IF(B137="","",B137)</f>
        <v/>
      </c>
      <c r="V137" s="65"/>
      <c r="W137" s="0" t="str">
        <f aca="false">IF(A137&lt;=COUNT(C$4:C$203),A137,"")</f>
        <v/>
      </c>
      <c r="X137" s="0" t="str">
        <f aca="false">IF(W137="","",VLOOKUP($W137,$C$4:$U$203,19,FALSE()))</f>
        <v/>
      </c>
      <c r="Y137" s="88" t="str">
        <f aca="false">IF(X137="","",VLOOKUP($W137,$C$4:$U$203,2,FALSE()))</f>
        <v/>
      </c>
      <c r="Z137" s="88" t="str">
        <f aca="false">IF(Y137="","",VLOOKUP($W137,$C$4:$U$203,3,FALSE()))</f>
        <v/>
      </c>
      <c r="AA137" s="88" t="str">
        <f aca="false">IF(Z137="","",VLOOKUP($W137,$C$4:$U$203,4,FALSE()))</f>
        <v/>
      </c>
      <c r="AB137" s="88" t="str">
        <f aca="false">IF(AA137="","",VLOOKUP($W137,$C$4:$U$203,5,FALSE()))</f>
        <v/>
      </c>
      <c r="AC137" s="88" t="str">
        <f aca="false">IF(AB137="","",VLOOKUP($W137,$C$4:$U$203,6,FALSE()))</f>
        <v/>
      </c>
      <c r="AD137" s="89" t="str">
        <f aca="false">IF(AC137="","",VLOOKUP($W137,$C$4:$U$203,7,FALSE()))</f>
        <v/>
      </c>
      <c r="AE137" s="88" t="str">
        <f aca="false">IF(AD137="","",VLOOKUP($W137,$C$4:$U$203,8,FALSE()))</f>
        <v/>
      </c>
      <c r="AF137" s="88" t="str">
        <f aca="false">IF(AE137="","",VLOOKUP($W137,$C$4:$U$203,9,FALSE()))</f>
        <v/>
      </c>
      <c r="AG137" s="88" t="str">
        <f aca="false">IF(AF137="","",VLOOKUP($W137,$C$4:$U$203,10,FALSE()))</f>
        <v/>
      </c>
      <c r="AH137" s="88" t="str">
        <f aca="false">IF(AG137="","",VLOOKUP($W137,$C$4:$U$203,11,FALSE()))</f>
        <v/>
      </c>
      <c r="AI137" s="89" t="str">
        <f aca="false">IF(AH137="","",VLOOKUP($W137,$C$4:$U$203,12,FALSE()))</f>
        <v/>
      </c>
      <c r="AJ137" s="89" t="str">
        <f aca="false">IF(AI137="","",VLOOKUP($W137,$C$4:$U$203,13,FALSE()))</f>
        <v/>
      </c>
      <c r="AK137" s="90" t="str">
        <f aca="false">IF(AJ137="","",VLOOKUP($W137,$C$4:$U$203,14,FALSE()))</f>
        <v/>
      </c>
      <c r="AL137" s="90" t="str">
        <f aca="false">IF(AK137="","",VLOOKUP($W137,$C$4:$U$203,15,FALSE()))</f>
        <v/>
      </c>
      <c r="AM137" s="90" t="str">
        <f aca="false">IF(AL137="","",VLOOKUP($W137,$C$4:$U$203,16,FALSE()))</f>
        <v/>
      </c>
      <c r="AN137" s="91" t="str">
        <f aca="false">IF(AM137="","",VLOOKUP($W137,$C$4:$U$203,17,FALSE()))</f>
        <v/>
      </c>
      <c r="AO137" s="0" t="str">
        <f aca="false">IF(AN137="","",VLOOKUP($W137,$C$4:$U$203,18,FALSE()))</f>
        <v/>
      </c>
      <c r="AP137" s="92" t="str">
        <f aca="false">IF(X137="","",X137)</f>
        <v/>
      </c>
      <c r="AQ137" s="65"/>
    </row>
    <row r="138" customFormat="false" ht="15" hidden="false" customHeight="false" outlineLevel="0" collapsed="false">
      <c r="A138" s="0" t="n">
        <v>135</v>
      </c>
      <c r="B138" s="0" t="str">
        <f aca="false">IF(PLAYER!B138="","",PLAYER!B138)</f>
        <v/>
      </c>
      <c r="C138" s="0" t="str">
        <f aca="false">IF(T138="","",T138)</f>
        <v/>
      </c>
      <c r="D138" s="88" t="str">
        <f aca="false">IF('ADJ-CLICK'!H138="","",AVERAGE('ADJ-CLICK'!H138,'ADJ-CLICK'!J138,'ADJ-CLICK'!L138,'ADJ-CLICK'!N138,'ADJ-CLICK'!P138,'ADJ-CLICK'!R138))</f>
        <v/>
      </c>
      <c r="E138" s="88" t="str">
        <f aca="false">IF('ADJ-GIVEN'!C138="","",'ADJ-GIVEN'!C138/2)</f>
        <v/>
      </c>
      <c r="F138" s="88" t="str">
        <f aca="false">IF('ADJ-GIVEN'!D138="","",'ADJ-GIVEN'!D138/2)</f>
        <v/>
      </c>
      <c r="G138" s="88" t="str">
        <f aca="false">IF('ADJ-GIVEN'!E138="","",'ADJ-GIVEN'!E138/2)</f>
        <v/>
      </c>
      <c r="H138" s="88" t="str">
        <f aca="false">IF('ADJ-GIVEN'!F138="","",'ADJ-GIVEN'!F138/2)</f>
        <v/>
      </c>
      <c r="I138" s="0" t="str">
        <f aca="false">IF(E138="","",SUM(E138:H138))</f>
        <v/>
      </c>
      <c r="J138" s="88" t="str">
        <f aca="false">IF('ADJ-GIVEN'!G138="","",'ADJ-GIVEN'!G138/2)</f>
        <v/>
      </c>
      <c r="K138" s="88" t="str">
        <f aca="false">IF('ADJ-GIVEN'!H138="","",'ADJ-GIVEN'!H138/2)</f>
        <v/>
      </c>
      <c r="L138" s="88" t="str">
        <f aca="false">IF('ADJ-GIVEN'!I138="","",'ADJ-GIVEN'!I138/2)</f>
        <v/>
      </c>
      <c r="M138" s="88" t="str">
        <f aca="false">IF('ADJ-GIVEN'!J138="","",'ADJ-GIVEN'!J138/2)</f>
        <v/>
      </c>
      <c r="N138" s="89" t="str">
        <f aca="false">IF(J138="","",SUM(J138:M138))</f>
        <v/>
      </c>
      <c r="O138" s="92" t="str">
        <f aca="false">IF(D138="","",SUM(D138,I138,N138))</f>
        <v/>
      </c>
      <c r="P138" s="92" t="str">
        <f aca="false">IF('ADJ-CLICK'!C138="","",'ADJ-CLICK'!C138*-1)</f>
        <v/>
      </c>
      <c r="Q138" s="92" t="str">
        <f aca="false">IF('ADJ-CLICK'!D138="","",'ADJ-CLICK'!D138*-1)</f>
        <v/>
      </c>
      <c r="R138" s="92" t="str">
        <f aca="false">IF('ADJ-CLICK'!E138="","",'ADJ-CLICK'!E138*-1)</f>
        <v/>
      </c>
      <c r="S138" s="92" t="str">
        <f aca="false">IF(O138="","",SUM(O138:R138))</f>
        <v/>
      </c>
      <c r="T138" s="92" t="str">
        <f aca="false">IF(S138="","",RANK(S138,S$4:S$203,0))</f>
        <v/>
      </c>
      <c r="U138" s="92" t="str">
        <f aca="false">IF(B138="","",B138)</f>
        <v/>
      </c>
      <c r="V138" s="65"/>
      <c r="W138" s="0" t="str">
        <f aca="false">IF(A138&lt;=COUNT(C$4:C$203),A138,"")</f>
        <v/>
      </c>
      <c r="X138" s="0" t="str">
        <f aca="false">IF(W138="","",VLOOKUP($W138,$C$4:$U$203,19,FALSE()))</f>
        <v/>
      </c>
      <c r="Y138" s="88" t="str">
        <f aca="false">IF(X138="","",VLOOKUP($W138,$C$4:$U$203,2,FALSE()))</f>
        <v/>
      </c>
      <c r="Z138" s="88" t="str">
        <f aca="false">IF(Y138="","",VLOOKUP($W138,$C$4:$U$203,3,FALSE()))</f>
        <v/>
      </c>
      <c r="AA138" s="88" t="str">
        <f aca="false">IF(Z138="","",VLOOKUP($W138,$C$4:$U$203,4,FALSE()))</f>
        <v/>
      </c>
      <c r="AB138" s="88" t="str">
        <f aca="false">IF(AA138="","",VLOOKUP($W138,$C$4:$U$203,5,FALSE()))</f>
        <v/>
      </c>
      <c r="AC138" s="88" t="str">
        <f aca="false">IF(AB138="","",VLOOKUP($W138,$C$4:$U$203,6,FALSE()))</f>
        <v/>
      </c>
      <c r="AD138" s="89" t="str">
        <f aca="false">IF(AC138="","",VLOOKUP($W138,$C$4:$U$203,7,FALSE()))</f>
        <v/>
      </c>
      <c r="AE138" s="88" t="str">
        <f aca="false">IF(AD138="","",VLOOKUP($W138,$C$4:$U$203,8,FALSE()))</f>
        <v/>
      </c>
      <c r="AF138" s="88" t="str">
        <f aca="false">IF(AE138="","",VLOOKUP($W138,$C$4:$U$203,9,FALSE()))</f>
        <v/>
      </c>
      <c r="AG138" s="88" t="str">
        <f aca="false">IF(AF138="","",VLOOKUP($W138,$C$4:$U$203,10,FALSE()))</f>
        <v/>
      </c>
      <c r="AH138" s="88" t="str">
        <f aca="false">IF(AG138="","",VLOOKUP($W138,$C$4:$U$203,11,FALSE()))</f>
        <v/>
      </c>
      <c r="AI138" s="89" t="str">
        <f aca="false">IF(AH138="","",VLOOKUP($W138,$C$4:$U$203,12,FALSE()))</f>
        <v/>
      </c>
      <c r="AJ138" s="89" t="str">
        <f aca="false">IF(AI138="","",VLOOKUP($W138,$C$4:$U$203,13,FALSE()))</f>
        <v/>
      </c>
      <c r="AK138" s="90" t="str">
        <f aca="false">IF(AJ138="","",VLOOKUP($W138,$C$4:$U$203,14,FALSE()))</f>
        <v/>
      </c>
      <c r="AL138" s="90" t="str">
        <f aca="false">IF(AK138="","",VLOOKUP($W138,$C$4:$U$203,15,FALSE()))</f>
        <v/>
      </c>
      <c r="AM138" s="90" t="str">
        <f aca="false">IF(AL138="","",VLOOKUP($W138,$C$4:$U$203,16,FALSE()))</f>
        <v/>
      </c>
      <c r="AN138" s="91" t="str">
        <f aca="false">IF(AM138="","",VLOOKUP($W138,$C$4:$U$203,17,FALSE()))</f>
        <v/>
      </c>
      <c r="AO138" s="0" t="str">
        <f aca="false">IF(AN138="","",VLOOKUP($W138,$C$4:$U$203,18,FALSE()))</f>
        <v/>
      </c>
      <c r="AP138" s="92" t="str">
        <f aca="false">IF(X138="","",X138)</f>
        <v/>
      </c>
      <c r="AQ138" s="65"/>
    </row>
    <row r="139" customFormat="false" ht="15" hidden="false" customHeight="false" outlineLevel="0" collapsed="false">
      <c r="A139" s="0" t="n">
        <v>136</v>
      </c>
      <c r="B139" s="0" t="str">
        <f aca="false">IF(PLAYER!B139="","",PLAYER!B139)</f>
        <v/>
      </c>
      <c r="C139" s="0" t="str">
        <f aca="false">IF(T139="","",T139)</f>
        <v/>
      </c>
      <c r="D139" s="88" t="str">
        <f aca="false">IF('ADJ-CLICK'!H139="","",AVERAGE('ADJ-CLICK'!H139,'ADJ-CLICK'!J139,'ADJ-CLICK'!L139,'ADJ-CLICK'!N139,'ADJ-CLICK'!P139,'ADJ-CLICK'!R139))</f>
        <v/>
      </c>
      <c r="E139" s="88" t="str">
        <f aca="false">IF('ADJ-GIVEN'!C139="","",'ADJ-GIVEN'!C139/2)</f>
        <v/>
      </c>
      <c r="F139" s="88" t="str">
        <f aca="false">IF('ADJ-GIVEN'!D139="","",'ADJ-GIVEN'!D139/2)</f>
        <v/>
      </c>
      <c r="G139" s="88" t="str">
        <f aca="false">IF('ADJ-GIVEN'!E139="","",'ADJ-GIVEN'!E139/2)</f>
        <v/>
      </c>
      <c r="H139" s="88" t="str">
        <f aca="false">IF('ADJ-GIVEN'!F139="","",'ADJ-GIVEN'!F139/2)</f>
        <v/>
      </c>
      <c r="I139" s="0" t="str">
        <f aca="false">IF(E139="","",SUM(E139:H139))</f>
        <v/>
      </c>
      <c r="J139" s="88" t="str">
        <f aca="false">IF('ADJ-GIVEN'!G139="","",'ADJ-GIVEN'!G139/2)</f>
        <v/>
      </c>
      <c r="K139" s="88" t="str">
        <f aca="false">IF('ADJ-GIVEN'!H139="","",'ADJ-GIVEN'!H139/2)</f>
        <v/>
      </c>
      <c r="L139" s="88" t="str">
        <f aca="false">IF('ADJ-GIVEN'!I139="","",'ADJ-GIVEN'!I139/2)</f>
        <v/>
      </c>
      <c r="M139" s="88" t="str">
        <f aca="false">IF('ADJ-GIVEN'!J139="","",'ADJ-GIVEN'!J139/2)</f>
        <v/>
      </c>
      <c r="N139" s="89" t="str">
        <f aca="false">IF(J139="","",SUM(J139:M139))</f>
        <v/>
      </c>
      <c r="O139" s="92" t="str">
        <f aca="false">IF(D139="","",SUM(D139,I139,N139))</f>
        <v/>
      </c>
      <c r="P139" s="92" t="str">
        <f aca="false">IF('ADJ-CLICK'!C139="","",'ADJ-CLICK'!C139*-1)</f>
        <v/>
      </c>
      <c r="Q139" s="92" t="str">
        <f aca="false">IF('ADJ-CLICK'!D139="","",'ADJ-CLICK'!D139*-1)</f>
        <v/>
      </c>
      <c r="R139" s="92" t="str">
        <f aca="false">IF('ADJ-CLICK'!E139="","",'ADJ-CLICK'!E139*-1)</f>
        <v/>
      </c>
      <c r="S139" s="92" t="str">
        <f aca="false">IF(O139="","",SUM(O139:R139))</f>
        <v/>
      </c>
      <c r="T139" s="92" t="str">
        <f aca="false">IF(S139="","",RANK(S139,S$4:S$203,0))</f>
        <v/>
      </c>
      <c r="U139" s="92" t="str">
        <f aca="false">IF(B139="","",B139)</f>
        <v/>
      </c>
      <c r="V139" s="65"/>
      <c r="W139" s="0" t="str">
        <f aca="false">IF(A139&lt;=COUNT(C$4:C$203),A139,"")</f>
        <v/>
      </c>
      <c r="X139" s="0" t="str">
        <f aca="false">IF(W139="","",VLOOKUP($W139,$C$4:$U$203,19,FALSE()))</f>
        <v/>
      </c>
      <c r="Y139" s="88" t="str">
        <f aca="false">IF(X139="","",VLOOKUP($W139,$C$4:$U$203,2,FALSE()))</f>
        <v/>
      </c>
      <c r="Z139" s="88" t="str">
        <f aca="false">IF(Y139="","",VLOOKUP($W139,$C$4:$U$203,3,FALSE()))</f>
        <v/>
      </c>
      <c r="AA139" s="88" t="str">
        <f aca="false">IF(Z139="","",VLOOKUP($W139,$C$4:$U$203,4,FALSE()))</f>
        <v/>
      </c>
      <c r="AB139" s="88" t="str">
        <f aca="false">IF(AA139="","",VLOOKUP($W139,$C$4:$U$203,5,FALSE()))</f>
        <v/>
      </c>
      <c r="AC139" s="88" t="str">
        <f aca="false">IF(AB139="","",VLOOKUP($W139,$C$4:$U$203,6,FALSE()))</f>
        <v/>
      </c>
      <c r="AD139" s="89" t="str">
        <f aca="false">IF(AC139="","",VLOOKUP($W139,$C$4:$U$203,7,FALSE()))</f>
        <v/>
      </c>
      <c r="AE139" s="88" t="str">
        <f aca="false">IF(AD139="","",VLOOKUP($W139,$C$4:$U$203,8,FALSE()))</f>
        <v/>
      </c>
      <c r="AF139" s="88" t="str">
        <f aca="false">IF(AE139="","",VLOOKUP($W139,$C$4:$U$203,9,FALSE()))</f>
        <v/>
      </c>
      <c r="AG139" s="88" t="str">
        <f aca="false">IF(AF139="","",VLOOKUP($W139,$C$4:$U$203,10,FALSE()))</f>
        <v/>
      </c>
      <c r="AH139" s="88" t="str">
        <f aca="false">IF(AG139="","",VLOOKUP($W139,$C$4:$U$203,11,FALSE()))</f>
        <v/>
      </c>
      <c r="AI139" s="89" t="str">
        <f aca="false">IF(AH139="","",VLOOKUP($W139,$C$4:$U$203,12,FALSE()))</f>
        <v/>
      </c>
      <c r="AJ139" s="89" t="str">
        <f aca="false">IF(AI139="","",VLOOKUP($W139,$C$4:$U$203,13,FALSE()))</f>
        <v/>
      </c>
      <c r="AK139" s="90" t="str">
        <f aca="false">IF(AJ139="","",VLOOKUP($W139,$C$4:$U$203,14,FALSE()))</f>
        <v/>
      </c>
      <c r="AL139" s="90" t="str">
        <f aca="false">IF(AK139="","",VLOOKUP($W139,$C$4:$U$203,15,FALSE()))</f>
        <v/>
      </c>
      <c r="AM139" s="90" t="str">
        <f aca="false">IF(AL139="","",VLOOKUP($W139,$C$4:$U$203,16,FALSE()))</f>
        <v/>
      </c>
      <c r="AN139" s="91" t="str">
        <f aca="false">IF(AM139="","",VLOOKUP($W139,$C$4:$U$203,17,FALSE()))</f>
        <v/>
      </c>
      <c r="AO139" s="0" t="str">
        <f aca="false">IF(AN139="","",VLOOKUP($W139,$C$4:$U$203,18,FALSE()))</f>
        <v/>
      </c>
      <c r="AP139" s="92" t="str">
        <f aca="false">IF(X139="","",X139)</f>
        <v/>
      </c>
      <c r="AQ139" s="65"/>
    </row>
    <row r="140" customFormat="false" ht="15" hidden="false" customHeight="false" outlineLevel="0" collapsed="false">
      <c r="A140" s="0" t="n">
        <v>137</v>
      </c>
      <c r="B140" s="0" t="str">
        <f aca="false">IF(PLAYER!B140="","",PLAYER!B140)</f>
        <v/>
      </c>
      <c r="C140" s="0" t="str">
        <f aca="false">IF(T140="","",T140)</f>
        <v/>
      </c>
      <c r="D140" s="88" t="str">
        <f aca="false">IF('ADJ-CLICK'!H140="","",AVERAGE('ADJ-CLICK'!H140,'ADJ-CLICK'!J140,'ADJ-CLICK'!L140,'ADJ-CLICK'!N140,'ADJ-CLICK'!P140,'ADJ-CLICK'!R140))</f>
        <v/>
      </c>
      <c r="E140" s="88" t="str">
        <f aca="false">IF('ADJ-GIVEN'!C140="","",'ADJ-GIVEN'!C140/2)</f>
        <v/>
      </c>
      <c r="F140" s="88" t="str">
        <f aca="false">IF('ADJ-GIVEN'!D140="","",'ADJ-GIVEN'!D140/2)</f>
        <v/>
      </c>
      <c r="G140" s="88" t="str">
        <f aca="false">IF('ADJ-GIVEN'!E140="","",'ADJ-GIVEN'!E140/2)</f>
        <v/>
      </c>
      <c r="H140" s="88" t="str">
        <f aca="false">IF('ADJ-GIVEN'!F140="","",'ADJ-GIVEN'!F140/2)</f>
        <v/>
      </c>
      <c r="I140" s="0" t="str">
        <f aca="false">IF(E140="","",SUM(E140:H140))</f>
        <v/>
      </c>
      <c r="J140" s="88" t="str">
        <f aca="false">IF('ADJ-GIVEN'!G140="","",'ADJ-GIVEN'!G140/2)</f>
        <v/>
      </c>
      <c r="K140" s="88" t="str">
        <f aca="false">IF('ADJ-GIVEN'!H140="","",'ADJ-GIVEN'!H140/2)</f>
        <v/>
      </c>
      <c r="L140" s="88" t="str">
        <f aca="false">IF('ADJ-GIVEN'!I140="","",'ADJ-GIVEN'!I140/2)</f>
        <v/>
      </c>
      <c r="M140" s="88" t="str">
        <f aca="false">IF('ADJ-GIVEN'!J140="","",'ADJ-GIVEN'!J140/2)</f>
        <v/>
      </c>
      <c r="N140" s="89" t="str">
        <f aca="false">IF(J140="","",SUM(J140:M140))</f>
        <v/>
      </c>
      <c r="O140" s="92" t="str">
        <f aca="false">IF(D140="","",SUM(D140,I140,N140))</f>
        <v/>
      </c>
      <c r="P140" s="92" t="str">
        <f aca="false">IF('ADJ-CLICK'!C140="","",'ADJ-CLICK'!C140*-1)</f>
        <v/>
      </c>
      <c r="Q140" s="92" t="str">
        <f aca="false">IF('ADJ-CLICK'!D140="","",'ADJ-CLICK'!D140*-1)</f>
        <v/>
      </c>
      <c r="R140" s="92" t="str">
        <f aca="false">IF('ADJ-CLICK'!E140="","",'ADJ-CLICK'!E140*-1)</f>
        <v/>
      </c>
      <c r="S140" s="92" t="str">
        <f aca="false">IF(O140="","",SUM(O140:R140))</f>
        <v/>
      </c>
      <c r="T140" s="92" t="str">
        <f aca="false">IF(S140="","",RANK(S140,S$4:S$203,0))</f>
        <v/>
      </c>
      <c r="U140" s="92" t="str">
        <f aca="false">IF(B140="","",B140)</f>
        <v/>
      </c>
      <c r="V140" s="65"/>
      <c r="W140" s="0" t="str">
        <f aca="false">IF(A140&lt;=COUNT(C$4:C$203),A140,"")</f>
        <v/>
      </c>
      <c r="X140" s="0" t="str">
        <f aca="false">IF(W140="","",VLOOKUP($W140,$C$4:$U$203,19,FALSE()))</f>
        <v/>
      </c>
      <c r="Y140" s="88" t="str">
        <f aca="false">IF(X140="","",VLOOKUP($W140,$C$4:$U$203,2,FALSE()))</f>
        <v/>
      </c>
      <c r="Z140" s="88" t="str">
        <f aca="false">IF(Y140="","",VLOOKUP($W140,$C$4:$U$203,3,FALSE()))</f>
        <v/>
      </c>
      <c r="AA140" s="88" t="str">
        <f aca="false">IF(Z140="","",VLOOKUP($W140,$C$4:$U$203,4,FALSE()))</f>
        <v/>
      </c>
      <c r="AB140" s="88" t="str">
        <f aca="false">IF(AA140="","",VLOOKUP($W140,$C$4:$U$203,5,FALSE()))</f>
        <v/>
      </c>
      <c r="AC140" s="88" t="str">
        <f aca="false">IF(AB140="","",VLOOKUP($W140,$C$4:$U$203,6,FALSE()))</f>
        <v/>
      </c>
      <c r="AD140" s="89" t="str">
        <f aca="false">IF(AC140="","",VLOOKUP($W140,$C$4:$U$203,7,FALSE()))</f>
        <v/>
      </c>
      <c r="AE140" s="88" t="str">
        <f aca="false">IF(AD140="","",VLOOKUP($W140,$C$4:$U$203,8,FALSE()))</f>
        <v/>
      </c>
      <c r="AF140" s="88" t="str">
        <f aca="false">IF(AE140="","",VLOOKUP($W140,$C$4:$U$203,9,FALSE()))</f>
        <v/>
      </c>
      <c r="AG140" s="88" t="str">
        <f aca="false">IF(AF140="","",VLOOKUP($W140,$C$4:$U$203,10,FALSE()))</f>
        <v/>
      </c>
      <c r="AH140" s="88" t="str">
        <f aca="false">IF(AG140="","",VLOOKUP($W140,$C$4:$U$203,11,FALSE()))</f>
        <v/>
      </c>
      <c r="AI140" s="89" t="str">
        <f aca="false">IF(AH140="","",VLOOKUP($W140,$C$4:$U$203,12,FALSE()))</f>
        <v/>
      </c>
      <c r="AJ140" s="89" t="str">
        <f aca="false">IF(AI140="","",VLOOKUP($W140,$C$4:$U$203,13,FALSE()))</f>
        <v/>
      </c>
      <c r="AK140" s="90" t="str">
        <f aca="false">IF(AJ140="","",VLOOKUP($W140,$C$4:$U$203,14,FALSE()))</f>
        <v/>
      </c>
      <c r="AL140" s="90" t="str">
        <f aca="false">IF(AK140="","",VLOOKUP($W140,$C$4:$U$203,15,FALSE()))</f>
        <v/>
      </c>
      <c r="AM140" s="90" t="str">
        <f aca="false">IF(AL140="","",VLOOKUP($W140,$C$4:$U$203,16,FALSE()))</f>
        <v/>
      </c>
      <c r="AN140" s="91" t="str">
        <f aca="false">IF(AM140="","",VLOOKUP($W140,$C$4:$U$203,17,FALSE()))</f>
        <v/>
      </c>
      <c r="AO140" s="0" t="str">
        <f aca="false">IF(AN140="","",VLOOKUP($W140,$C$4:$U$203,18,FALSE()))</f>
        <v/>
      </c>
      <c r="AP140" s="92" t="str">
        <f aca="false">IF(X140="","",X140)</f>
        <v/>
      </c>
      <c r="AQ140" s="65"/>
    </row>
    <row r="141" customFormat="false" ht="15" hidden="false" customHeight="false" outlineLevel="0" collapsed="false">
      <c r="A141" s="0" t="n">
        <v>138</v>
      </c>
      <c r="B141" s="0" t="str">
        <f aca="false">IF(PLAYER!B141="","",PLAYER!B141)</f>
        <v/>
      </c>
      <c r="C141" s="0" t="str">
        <f aca="false">IF(T141="","",T141)</f>
        <v/>
      </c>
      <c r="D141" s="88" t="str">
        <f aca="false">IF('ADJ-CLICK'!H141="","",AVERAGE('ADJ-CLICK'!H141,'ADJ-CLICK'!J141,'ADJ-CLICK'!L141,'ADJ-CLICK'!N141,'ADJ-CLICK'!P141,'ADJ-CLICK'!R141))</f>
        <v/>
      </c>
      <c r="E141" s="88" t="str">
        <f aca="false">IF('ADJ-GIVEN'!C141="","",'ADJ-GIVEN'!C141/2)</f>
        <v/>
      </c>
      <c r="F141" s="88" t="str">
        <f aca="false">IF('ADJ-GIVEN'!D141="","",'ADJ-GIVEN'!D141/2)</f>
        <v/>
      </c>
      <c r="G141" s="88" t="str">
        <f aca="false">IF('ADJ-GIVEN'!E141="","",'ADJ-GIVEN'!E141/2)</f>
        <v/>
      </c>
      <c r="H141" s="88" t="str">
        <f aca="false">IF('ADJ-GIVEN'!F141="","",'ADJ-GIVEN'!F141/2)</f>
        <v/>
      </c>
      <c r="I141" s="0" t="str">
        <f aca="false">IF(E141="","",SUM(E141:H141))</f>
        <v/>
      </c>
      <c r="J141" s="88" t="str">
        <f aca="false">IF('ADJ-GIVEN'!G141="","",'ADJ-GIVEN'!G141/2)</f>
        <v/>
      </c>
      <c r="K141" s="88" t="str">
        <f aca="false">IF('ADJ-GIVEN'!H141="","",'ADJ-GIVEN'!H141/2)</f>
        <v/>
      </c>
      <c r="L141" s="88" t="str">
        <f aca="false">IF('ADJ-GIVEN'!I141="","",'ADJ-GIVEN'!I141/2)</f>
        <v/>
      </c>
      <c r="M141" s="88" t="str">
        <f aca="false">IF('ADJ-GIVEN'!J141="","",'ADJ-GIVEN'!J141/2)</f>
        <v/>
      </c>
      <c r="N141" s="89" t="str">
        <f aca="false">IF(J141="","",SUM(J141:M141))</f>
        <v/>
      </c>
      <c r="O141" s="92" t="str">
        <f aca="false">IF(D141="","",SUM(D141,I141,N141))</f>
        <v/>
      </c>
      <c r="P141" s="92" t="str">
        <f aca="false">IF('ADJ-CLICK'!C141="","",'ADJ-CLICK'!C141*-1)</f>
        <v/>
      </c>
      <c r="Q141" s="92" t="str">
        <f aca="false">IF('ADJ-CLICK'!D141="","",'ADJ-CLICK'!D141*-1)</f>
        <v/>
      </c>
      <c r="R141" s="92" t="str">
        <f aca="false">IF('ADJ-CLICK'!E141="","",'ADJ-CLICK'!E141*-1)</f>
        <v/>
      </c>
      <c r="S141" s="92" t="str">
        <f aca="false">IF(O141="","",SUM(O141:R141))</f>
        <v/>
      </c>
      <c r="T141" s="92" t="str">
        <f aca="false">IF(S141="","",RANK(S141,S$4:S$203,0))</f>
        <v/>
      </c>
      <c r="U141" s="92" t="str">
        <f aca="false">IF(B141="","",B141)</f>
        <v/>
      </c>
      <c r="V141" s="65"/>
      <c r="W141" s="0" t="str">
        <f aca="false">IF(A141&lt;=COUNT(C$4:C$203),A141,"")</f>
        <v/>
      </c>
      <c r="X141" s="0" t="str">
        <f aca="false">IF(W141="","",VLOOKUP($W141,$C$4:$U$203,19,FALSE()))</f>
        <v/>
      </c>
      <c r="Y141" s="88" t="str">
        <f aca="false">IF(X141="","",VLOOKUP($W141,$C$4:$U$203,2,FALSE()))</f>
        <v/>
      </c>
      <c r="Z141" s="88" t="str">
        <f aca="false">IF(Y141="","",VLOOKUP($W141,$C$4:$U$203,3,FALSE()))</f>
        <v/>
      </c>
      <c r="AA141" s="88" t="str">
        <f aca="false">IF(Z141="","",VLOOKUP($W141,$C$4:$U$203,4,FALSE()))</f>
        <v/>
      </c>
      <c r="AB141" s="88" t="str">
        <f aca="false">IF(AA141="","",VLOOKUP($W141,$C$4:$U$203,5,FALSE()))</f>
        <v/>
      </c>
      <c r="AC141" s="88" t="str">
        <f aca="false">IF(AB141="","",VLOOKUP($W141,$C$4:$U$203,6,FALSE()))</f>
        <v/>
      </c>
      <c r="AD141" s="89" t="str">
        <f aca="false">IF(AC141="","",VLOOKUP($W141,$C$4:$U$203,7,FALSE()))</f>
        <v/>
      </c>
      <c r="AE141" s="88" t="str">
        <f aca="false">IF(AD141="","",VLOOKUP($W141,$C$4:$U$203,8,FALSE()))</f>
        <v/>
      </c>
      <c r="AF141" s="88" t="str">
        <f aca="false">IF(AE141="","",VLOOKUP($W141,$C$4:$U$203,9,FALSE()))</f>
        <v/>
      </c>
      <c r="AG141" s="88" t="str">
        <f aca="false">IF(AF141="","",VLOOKUP($W141,$C$4:$U$203,10,FALSE()))</f>
        <v/>
      </c>
      <c r="AH141" s="88" t="str">
        <f aca="false">IF(AG141="","",VLOOKUP($W141,$C$4:$U$203,11,FALSE()))</f>
        <v/>
      </c>
      <c r="AI141" s="89" t="str">
        <f aca="false">IF(AH141="","",VLOOKUP($W141,$C$4:$U$203,12,FALSE()))</f>
        <v/>
      </c>
      <c r="AJ141" s="89" t="str">
        <f aca="false">IF(AI141="","",VLOOKUP($W141,$C$4:$U$203,13,FALSE()))</f>
        <v/>
      </c>
      <c r="AK141" s="90" t="str">
        <f aca="false">IF(AJ141="","",VLOOKUP($W141,$C$4:$U$203,14,FALSE()))</f>
        <v/>
      </c>
      <c r="AL141" s="90" t="str">
        <f aca="false">IF(AK141="","",VLOOKUP($W141,$C$4:$U$203,15,FALSE()))</f>
        <v/>
      </c>
      <c r="AM141" s="90" t="str">
        <f aca="false">IF(AL141="","",VLOOKUP($W141,$C$4:$U$203,16,FALSE()))</f>
        <v/>
      </c>
      <c r="AN141" s="91" t="str">
        <f aca="false">IF(AM141="","",VLOOKUP($W141,$C$4:$U$203,17,FALSE()))</f>
        <v/>
      </c>
      <c r="AO141" s="0" t="str">
        <f aca="false">IF(AN141="","",VLOOKUP($W141,$C$4:$U$203,18,FALSE()))</f>
        <v/>
      </c>
      <c r="AP141" s="92" t="str">
        <f aca="false">IF(X141="","",X141)</f>
        <v/>
      </c>
      <c r="AQ141" s="65"/>
    </row>
    <row r="142" customFormat="false" ht="15" hidden="false" customHeight="false" outlineLevel="0" collapsed="false">
      <c r="A142" s="0" t="n">
        <v>139</v>
      </c>
      <c r="B142" s="0" t="str">
        <f aca="false">IF(PLAYER!B142="","",PLAYER!B142)</f>
        <v/>
      </c>
      <c r="C142" s="0" t="str">
        <f aca="false">IF(T142="","",T142)</f>
        <v/>
      </c>
      <c r="D142" s="88" t="str">
        <f aca="false">IF('ADJ-CLICK'!H142="","",AVERAGE('ADJ-CLICK'!H142,'ADJ-CLICK'!J142,'ADJ-CLICK'!L142,'ADJ-CLICK'!N142,'ADJ-CLICK'!P142,'ADJ-CLICK'!R142))</f>
        <v/>
      </c>
      <c r="E142" s="88" t="str">
        <f aca="false">IF('ADJ-GIVEN'!C142="","",'ADJ-GIVEN'!C142/2)</f>
        <v/>
      </c>
      <c r="F142" s="88" t="str">
        <f aca="false">IF('ADJ-GIVEN'!D142="","",'ADJ-GIVEN'!D142/2)</f>
        <v/>
      </c>
      <c r="G142" s="88" t="str">
        <f aca="false">IF('ADJ-GIVEN'!E142="","",'ADJ-GIVEN'!E142/2)</f>
        <v/>
      </c>
      <c r="H142" s="88" t="str">
        <f aca="false">IF('ADJ-GIVEN'!F142="","",'ADJ-GIVEN'!F142/2)</f>
        <v/>
      </c>
      <c r="I142" s="0" t="str">
        <f aca="false">IF(E142="","",SUM(E142:H142))</f>
        <v/>
      </c>
      <c r="J142" s="88" t="str">
        <f aca="false">IF('ADJ-GIVEN'!G142="","",'ADJ-GIVEN'!G142/2)</f>
        <v/>
      </c>
      <c r="K142" s="88" t="str">
        <f aca="false">IF('ADJ-GIVEN'!H142="","",'ADJ-GIVEN'!H142/2)</f>
        <v/>
      </c>
      <c r="L142" s="88" t="str">
        <f aca="false">IF('ADJ-GIVEN'!I142="","",'ADJ-GIVEN'!I142/2)</f>
        <v/>
      </c>
      <c r="M142" s="88" t="str">
        <f aca="false">IF('ADJ-GIVEN'!J142="","",'ADJ-GIVEN'!J142/2)</f>
        <v/>
      </c>
      <c r="N142" s="89" t="str">
        <f aca="false">IF(J142="","",SUM(J142:M142))</f>
        <v/>
      </c>
      <c r="O142" s="92" t="str">
        <f aca="false">IF(D142="","",SUM(D142,I142,N142))</f>
        <v/>
      </c>
      <c r="P142" s="92" t="str">
        <f aca="false">IF('ADJ-CLICK'!C142="","",'ADJ-CLICK'!C142*-1)</f>
        <v/>
      </c>
      <c r="Q142" s="92" t="str">
        <f aca="false">IF('ADJ-CLICK'!D142="","",'ADJ-CLICK'!D142*-1)</f>
        <v/>
      </c>
      <c r="R142" s="92" t="str">
        <f aca="false">IF('ADJ-CLICK'!E142="","",'ADJ-CLICK'!E142*-1)</f>
        <v/>
      </c>
      <c r="S142" s="92" t="str">
        <f aca="false">IF(O142="","",SUM(O142:R142))</f>
        <v/>
      </c>
      <c r="T142" s="92" t="str">
        <f aca="false">IF(S142="","",RANK(S142,S$4:S$203,0))</f>
        <v/>
      </c>
      <c r="U142" s="92" t="str">
        <f aca="false">IF(B142="","",B142)</f>
        <v/>
      </c>
      <c r="V142" s="65"/>
      <c r="W142" s="0" t="str">
        <f aca="false">IF(A142&lt;=COUNT(C$4:C$203),A142,"")</f>
        <v/>
      </c>
      <c r="X142" s="0" t="str">
        <f aca="false">IF(W142="","",VLOOKUP($W142,$C$4:$U$203,19,FALSE()))</f>
        <v/>
      </c>
      <c r="Y142" s="88" t="str">
        <f aca="false">IF(X142="","",VLOOKUP($W142,$C$4:$U$203,2,FALSE()))</f>
        <v/>
      </c>
      <c r="Z142" s="88" t="str">
        <f aca="false">IF(Y142="","",VLOOKUP($W142,$C$4:$U$203,3,FALSE()))</f>
        <v/>
      </c>
      <c r="AA142" s="88" t="str">
        <f aca="false">IF(Z142="","",VLOOKUP($W142,$C$4:$U$203,4,FALSE()))</f>
        <v/>
      </c>
      <c r="AB142" s="88" t="str">
        <f aca="false">IF(AA142="","",VLOOKUP($W142,$C$4:$U$203,5,FALSE()))</f>
        <v/>
      </c>
      <c r="AC142" s="88" t="str">
        <f aca="false">IF(AB142="","",VLOOKUP($W142,$C$4:$U$203,6,FALSE()))</f>
        <v/>
      </c>
      <c r="AD142" s="89" t="str">
        <f aca="false">IF(AC142="","",VLOOKUP($W142,$C$4:$U$203,7,FALSE()))</f>
        <v/>
      </c>
      <c r="AE142" s="88" t="str">
        <f aca="false">IF(AD142="","",VLOOKUP($W142,$C$4:$U$203,8,FALSE()))</f>
        <v/>
      </c>
      <c r="AF142" s="88" t="str">
        <f aca="false">IF(AE142="","",VLOOKUP($W142,$C$4:$U$203,9,FALSE()))</f>
        <v/>
      </c>
      <c r="AG142" s="88" t="str">
        <f aca="false">IF(AF142="","",VLOOKUP($W142,$C$4:$U$203,10,FALSE()))</f>
        <v/>
      </c>
      <c r="AH142" s="88" t="str">
        <f aca="false">IF(AG142="","",VLOOKUP($W142,$C$4:$U$203,11,FALSE()))</f>
        <v/>
      </c>
      <c r="AI142" s="89" t="str">
        <f aca="false">IF(AH142="","",VLOOKUP($W142,$C$4:$U$203,12,FALSE()))</f>
        <v/>
      </c>
      <c r="AJ142" s="89" t="str">
        <f aca="false">IF(AI142="","",VLOOKUP($W142,$C$4:$U$203,13,FALSE()))</f>
        <v/>
      </c>
      <c r="AK142" s="90" t="str">
        <f aca="false">IF(AJ142="","",VLOOKUP($W142,$C$4:$U$203,14,FALSE()))</f>
        <v/>
      </c>
      <c r="AL142" s="90" t="str">
        <f aca="false">IF(AK142="","",VLOOKUP($W142,$C$4:$U$203,15,FALSE()))</f>
        <v/>
      </c>
      <c r="AM142" s="90" t="str">
        <f aca="false">IF(AL142="","",VLOOKUP($W142,$C$4:$U$203,16,FALSE()))</f>
        <v/>
      </c>
      <c r="AN142" s="91" t="str">
        <f aca="false">IF(AM142="","",VLOOKUP($W142,$C$4:$U$203,17,FALSE()))</f>
        <v/>
      </c>
      <c r="AO142" s="0" t="str">
        <f aca="false">IF(AN142="","",VLOOKUP($W142,$C$4:$U$203,18,FALSE()))</f>
        <v/>
      </c>
      <c r="AP142" s="92" t="str">
        <f aca="false">IF(X142="","",X142)</f>
        <v/>
      </c>
      <c r="AQ142" s="65"/>
    </row>
    <row r="143" customFormat="false" ht="15" hidden="false" customHeight="false" outlineLevel="0" collapsed="false">
      <c r="A143" s="0" t="n">
        <v>140</v>
      </c>
      <c r="B143" s="0" t="str">
        <f aca="false">IF(PLAYER!B143="","",PLAYER!B143)</f>
        <v/>
      </c>
      <c r="C143" s="0" t="str">
        <f aca="false">IF(T143="","",T143)</f>
        <v/>
      </c>
      <c r="D143" s="88" t="str">
        <f aca="false">IF('ADJ-CLICK'!H143="","",AVERAGE('ADJ-CLICK'!H143,'ADJ-CLICK'!J143,'ADJ-CLICK'!L143,'ADJ-CLICK'!N143,'ADJ-CLICK'!P143,'ADJ-CLICK'!R143))</f>
        <v/>
      </c>
      <c r="E143" s="88" t="str">
        <f aca="false">IF('ADJ-GIVEN'!C143="","",'ADJ-GIVEN'!C143/2)</f>
        <v/>
      </c>
      <c r="F143" s="88" t="str">
        <f aca="false">IF('ADJ-GIVEN'!D143="","",'ADJ-GIVEN'!D143/2)</f>
        <v/>
      </c>
      <c r="G143" s="88" t="str">
        <f aca="false">IF('ADJ-GIVEN'!E143="","",'ADJ-GIVEN'!E143/2)</f>
        <v/>
      </c>
      <c r="H143" s="88" t="str">
        <f aca="false">IF('ADJ-GIVEN'!F143="","",'ADJ-GIVEN'!F143/2)</f>
        <v/>
      </c>
      <c r="I143" s="0" t="str">
        <f aca="false">IF(E143="","",SUM(E143:H143))</f>
        <v/>
      </c>
      <c r="J143" s="88" t="str">
        <f aca="false">IF('ADJ-GIVEN'!G143="","",'ADJ-GIVEN'!G143/2)</f>
        <v/>
      </c>
      <c r="K143" s="88" t="str">
        <f aca="false">IF('ADJ-GIVEN'!H143="","",'ADJ-GIVEN'!H143/2)</f>
        <v/>
      </c>
      <c r="L143" s="88" t="str">
        <f aca="false">IF('ADJ-GIVEN'!I143="","",'ADJ-GIVEN'!I143/2)</f>
        <v/>
      </c>
      <c r="M143" s="88" t="str">
        <f aca="false">IF('ADJ-GIVEN'!J143="","",'ADJ-GIVEN'!J143/2)</f>
        <v/>
      </c>
      <c r="N143" s="89" t="str">
        <f aca="false">IF(J143="","",SUM(J143:M143))</f>
        <v/>
      </c>
      <c r="O143" s="92" t="str">
        <f aca="false">IF(D143="","",SUM(D143,I143,N143))</f>
        <v/>
      </c>
      <c r="P143" s="92" t="str">
        <f aca="false">IF('ADJ-CLICK'!C143="","",'ADJ-CLICK'!C143*-1)</f>
        <v/>
      </c>
      <c r="Q143" s="92" t="str">
        <f aca="false">IF('ADJ-CLICK'!D143="","",'ADJ-CLICK'!D143*-1)</f>
        <v/>
      </c>
      <c r="R143" s="92" t="str">
        <f aca="false">IF('ADJ-CLICK'!E143="","",'ADJ-CLICK'!E143*-1)</f>
        <v/>
      </c>
      <c r="S143" s="92" t="str">
        <f aca="false">IF(O143="","",SUM(O143:R143))</f>
        <v/>
      </c>
      <c r="T143" s="92" t="str">
        <f aca="false">IF(S143="","",RANK(S143,S$4:S$203,0))</f>
        <v/>
      </c>
      <c r="U143" s="92" t="str">
        <f aca="false">IF(B143="","",B143)</f>
        <v/>
      </c>
      <c r="V143" s="65"/>
      <c r="W143" s="0" t="str">
        <f aca="false">IF(A143&lt;=COUNT(C$4:C$203),A143,"")</f>
        <v/>
      </c>
      <c r="X143" s="0" t="str">
        <f aca="false">IF(W143="","",VLOOKUP($W143,$C$4:$U$203,19,FALSE()))</f>
        <v/>
      </c>
      <c r="Y143" s="88" t="str">
        <f aca="false">IF(X143="","",VLOOKUP($W143,$C$4:$U$203,2,FALSE()))</f>
        <v/>
      </c>
      <c r="Z143" s="88" t="str">
        <f aca="false">IF(Y143="","",VLOOKUP($W143,$C$4:$U$203,3,FALSE()))</f>
        <v/>
      </c>
      <c r="AA143" s="88" t="str">
        <f aca="false">IF(Z143="","",VLOOKUP($W143,$C$4:$U$203,4,FALSE()))</f>
        <v/>
      </c>
      <c r="AB143" s="88" t="str">
        <f aca="false">IF(AA143="","",VLOOKUP($W143,$C$4:$U$203,5,FALSE()))</f>
        <v/>
      </c>
      <c r="AC143" s="88" t="str">
        <f aca="false">IF(AB143="","",VLOOKUP($W143,$C$4:$U$203,6,FALSE()))</f>
        <v/>
      </c>
      <c r="AD143" s="89" t="str">
        <f aca="false">IF(AC143="","",VLOOKUP($W143,$C$4:$U$203,7,FALSE()))</f>
        <v/>
      </c>
      <c r="AE143" s="88" t="str">
        <f aca="false">IF(AD143="","",VLOOKUP($W143,$C$4:$U$203,8,FALSE()))</f>
        <v/>
      </c>
      <c r="AF143" s="88" t="str">
        <f aca="false">IF(AE143="","",VLOOKUP($W143,$C$4:$U$203,9,FALSE()))</f>
        <v/>
      </c>
      <c r="AG143" s="88" t="str">
        <f aca="false">IF(AF143="","",VLOOKUP($W143,$C$4:$U$203,10,FALSE()))</f>
        <v/>
      </c>
      <c r="AH143" s="88" t="str">
        <f aca="false">IF(AG143="","",VLOOKUP($W143,$C$4:$U$203,11,FALSE()))</f>
        <v/>
      </c>
      <c r="AI143" s="89" t="str">
        <f aca="false">IF(AH143="","",VLOOKUP($W143,$C$4:$U$203,12,FALSE()))</f>
        <v/>
      </c>
      <c r="AJ143" s="89" t="str">
        <f aca="false">IF(AI143="","",VLOOKUP($W143,$C$4:$U$203,13,FALSE()))</f>
        <v/>
      </c>
      <c r="AK143" s="90" t="str">
        <f aca="false">IF(AJ143="","",VLOOKUP($W143,$C$4:$U$203,14,FALSE()))</f>
        <v/>
      </c>
      <c r="AL143" s="90" t="str">
        <f aca="false">IF(AK143="","",VLOOKUP($W143,$C$4:$U$203,15,FALSE()))</f>
        <v/>
      </c>
      <c r="AM143" s="90" t="str">
        <f aca="false">IF(AL143="","",VLOOKUP($W143,$C$4:$U$203,16,FALSE()))</f>
        <v/>
      </c>
      <c r="AN143" s="91" t="str">
        <f aca="false">IF(AM143="","",VLOOKUP($W143,$C$4:$U$203,17,FALSE()))</f>
        <v/>
      </c>
      <c r="AO143" s="0" t="str">
        <f aca="false">IF(AN143="","",VLOOKUP($W143,$C$4:$U$203,18,FALSE()))</f>
        <v/>
      </c>
      <c r="AP143" s="92" t="str">
        <f aca="false">IF(X143="","",X143)</f>
        <v/>
      </c>
      <c r="AQ143" s="65"/>
    </row>
    <row r="144" customFormat="false" ht="15" hidden="false" customHeight="false" outlineLevel="0" collapsed="false">
      <c r="A144" s="0" t="n">
        <v>141</v>
      </c>
      <c r="B144" s="0" t="str">
        <f aca="false">IF(PLAYER!B144="","",PLAYER!B144)</f>
        <v/>
      </c>
      <c r="C144" s="0" t="str">
        <f aca="false">IF(T144="","",T144)</f>
        <v/>
      </c>
      <c r="D144" s="88" t="str">
        <f aca="false">IF('ADJ-CLICK'!H144="","",AVERAGE('ADJ-CLICK'!H144,'ADJ-CLICK'!J144,'ADJ-CLICK'!L144,'ADJ-CLICK'!N144,'ADJ-CLICK'!P144,'ADJ-CLICK'!R144))</f>
        <v/>
      </c>
      <c r="E144" s="88" t="str">
        <f aca="false">IF('ADJ-GIVEN'!C144="","",'ADJ-GIVEN'!C144/2)</f>
        <v/>
      </c>
      <c r="F144" s="88" t="str">
        <f aca="false">IF('ADJ-GIVEN'!D144="","",'ADJ-GIVEN'!D144/2)</f>
        <v/>
      </c>
      <c r="G144" s="88" t="str">
        <f aca="false">IF('ADJ-GIVEN'!E144="","",'ADJ-GIVEN'!E144/2)</f>
        <v/>
      </c>
      <c r="H144" s="88" t="str">
        <f aca="false">IF('ADJ-GIVEN'!F144="","",'ADJ-GIVEN'!F144/2)</f>
        <v/>
      </c>
      <c r="I144" s="0" t="str">
        <f aca="false">IF(E144="","",SUM(E144:H144))</f>
        <v/>
      </c>
      <c r="J144" s="88" t="str">
        <f aca="false">IF('ADJ-GIVEN'!G144="","",'ADJ-GIVEN'!G144/2)</f>
        <v/>
      </c>
      <c r="K144" s="88" t="str">
        <f aca="false">IF('ADJ-GIVEN'!H144="","",'ADJ-GIVEN'!H144/2)</f>
        <v/>
      </c>
      <c r="L144" s="88" t="str">
        <f aca="false">IF('ADJ-GIVEN'!I144="","",'ADJ-GIVEN'!I144/2)</f>
        <v/>
      </c>
      <c r="M144" s="88" t="str">
        <f aca="false">IF('ADJ-GIVEN'!J144="","",'ADJ-GIVEN'!J144/2)</f>
        <v/>
      </c>
      <c r="N144" s="89" t="str">
        <f aca="false">IF(J144="","",SUM(J144:M144))</f>
        <v/>
      </c>
      <c r="O144" s="92" t="str">
        <f aca="false">IF(D144="","",SUM(D144,I144,N144))</f>
        <v/>
      </c>
      <c r="P144" s="92" t="str">
        <f aca="false">IF('ADJ-CLICK'!C144="","",'ADJ-CLICK'!C144*-1)</f>
        <v/>
      </c>
      <c r="Q144" s="92" t="str">
        <f aca="false">IF('ADJ-CLICK'!D144="","",'ADJ-CLICK'!D144*-1)</f>
        <v/>
      </c>
      <c r="R144" s="92" t="str">
        <f aca="false">IF('ADJ-CLICK'!E144="","",'ADJ-CLICK'!E144*-1)</f>
        <v/>
      </c>
      <c r="S144" s="92" t="str">
        <f aca="false">IF(O144="","",SUM(O144:R144))</f>
        <v/>
      </c>
      <c r="T144" s="92" t="str">
        <f aca="false">IF(S144="","",RANK(S144,S$4:S$203,0))</f>
        <v/>
      </c>
      <c r="U144" s="92" t="str">
        <f aca="false">IF(B144="","",B144)</f>
        <v/>
      </c>
      <c r="V144" s="65"/>
      <c r="W144" s="0" t="str">
        <f aca="false">IF(A144&lt;=COUNT(C$4:C$203),A144,"")</f>
        <v/>
      </c>
      <c r="X144" s="0" t="str">
        <f aca="false">IF(W144="","",VLOOKUP($W144,$C$4:$U$203,19,FALSE()))</f>
        <v/>
      </c>
      <c r="Y144" s="88" t="str">
        <f aca="false">IF(X144="","",VLOOKUP($W144,$C$4:$U$203,2,FALSE()))</f>
        <v/>
      </c>
      <c r="Z144" s="88" t="str">
        <f aca="false">IF(Y144="","",VLOOKUP($W144,$C$4:$U$203,3,FALSE()))</f>
        <v/>
      </c>
      <c r="AA144" s="88" t="str">
        <f aca="false">IF(Z144="","",VLOOKUP($W144,$C$4:$U$203,4,FALSE()))</f>
        <v/>
      </c>
      <c r="AB144" s="88" t="str">
        <f aca="false">IF(AA144="","",VLOOKUP($W144,$C$4:$U$203,5,FALSE()))</f>
        <v/>
      </c>
      <c r="AC144" s="88" t="str">
        <f aca="false">IF(AB144="","",VLOOKUP($W144,$C$4:$U$203,6,FALSE()))</f>
        <v/>
      </c>
      <c r="AD144" s="89" t="str">
        <f aca="false">IF(AC144="","",VLOOKUP($W144,$C$4:$U$203,7,FALSE()))</f>
        <v/>
      </c>
      <c r="AE144" s="88" t="str">
        <f aca="false">IF(AD144="","",VLOOKUP($W144,$C$4:$U$203,8,FALSE()))</f>
        <v/>
      </c>
      <c r="AF144" s="88" t="str">
        <f aca="false">IF(AE144="","",VLOOKUP($W144,$C$4:$U$203,9,FALSE()))</f>
        <v/>
      </c>
      <c r="AG144" s="88" t="str">
        <f aca="false">IF(AF144="","",VLOOKUP($W144,$C$4:$U$203,10,FALSE()))</f>
        <v/>
      </c>
      <c r="AH144" s="88" t="str">
        <f aca="false">IF(AG144="","",VLOOKUP($W144,$C$4:$U$203,11,FALSE()))</f>
        <v/>
      </c>
      <c r="AI144" s="89" t="str">
        <f aca="false">IF(AH144="","",VLOOKUP($W144,$C$4:$U$203,12,FALSE()))</f>
        <v/>
      </c>
      <c r="AJ144" s="89" t="str">
        <f aca="false">IF(AI144="","",VLOOKUP($W144,$C$4:$U$203,13,FALSE()))</f>
        <v/>
      </c>
      <c r="AK144" s="90" t="str">
        <f aca="false">IF(AJ144="","",VLOOKUP($W144,$C$4:$U$203,14,FALSE()))</f>
        <v/>
      </c>
      <c r="AL144" s="90" t="str">
        <f aca="false">IF(AK144="","",VLOOKUP($W144,$C$4:$U$203,15,FALSE()))</f>
        <v/>
      </c>
      <c r="AM144" s="90" t="str">
        <f aca="false">IF(AL144="","",VLOOKUP($W144,$C$4:$U$203,16,FALSE()))</f>
        <v/>
      </c>
      <c r="AN144" s="91" t="str">
        <f aca="false">IF(AM144="","",VLOOKUP($W144,$C$4:$U$203,17,FALSE()))</f>
        <v/>
      </c>
      <c r="AO144" s="0" t="str">
        <f aca="false">IF(AN144="","",VLOOKUP($W144,$C$4:$U$203,18,FALSE()))</f>
        <v/>
      </c>
      <c r="AP144" s="92" t="str">
        <f aca="false">IF(X144="","",X144)</f>
        <v/>
      </c>
      <c r="AQ144" s="65"/>
    </row>
    <row r="145" customFormat="false" ht="15" hidden="false" customHeight="false" outlineLevel="0" collapsed="false">
      <c r="A145" s="0" t="n">
        <v>142</v>
      </c>
      <c r="B145" s="0" t="str">
        <f aca="false">IF(PLAYER!B145="","",PLAYER!B145)</f>
        <v/>
      </c>
      <c r="C145" s="0" t="str">
        <f aca="false">IF(T145="","",T145)</f>
        <v/>
      </c>
      <c r="D145" s="88" t="str">
        <f aca="false">IF('ADJ-CLICK'!H145="","",AVERAGE('ADJ-CLICK'!H145,'ADJ-CLICK'!J145,'ADJ-CLICK'!L145,'ADJ-CLICK'!N145,'ADJ-CLICK'!P145,'ADJ-CLICK'!R145))</f>
        <v/>
      </c>
      <c r="E145" s="88" t="str">
        <f aca="false">IF('ADJ-GIVEN'!C145="","",'ADJ-GIVEN'!C145/2)</f>
        <v/>
      </c>
      <c r="F145" s="88" t="str">
        <f aca="false">IF('ADJ-GIVEN'!D145="","",'ADJ-GIVEN'!D145/2)</f>
        <v/>
      </c>
      <c r="G145" s="88" t="str">
        <f aca="false">IF('ADJ-GIVEN'!E145="","",'ADJ-GIVEN'!E145/2)</f>
        <v/>
      </c>
      <c r="H145" s="88" t="str">
        <f aca="false">IF('ADJ-GIVEN'!F145="","",'ADJ-GIVEN'!F145/2)</f>
        <v/>
      </c>
      <c r="I145" s="0" t="str">
        <f aca="false">IF(E145="","",SUM(E145:H145))</f>
        <v/>
      </c>
      <c r="J145" s="88" t="str">
        <f aca="false">IF('ADJ-GIVEN'!G145="","",'ADJ-GIVEN'!G145/2)</f>
        <v/>
      </c>
      <c r="K145" s="88" t="str">
        <f aca="false">IF('ADJ-GIVEN'!H145="","",'ADJ-GIVEN'!H145/2)</f>
        <v/>
      </c>
      <c r="L145" s="88" t="str">
        <f aca="false">IF('ADJ-GIVEN'!I145="","",'ADJ-GIVEN'!I145/2)</f>
        <v/>
      </c>
      <c r="M145" s="88" t="str">
        <f aca="false">IF('ADJ-GIVEN'!J145="","",'ADJ-GIVEN'!J145/2)</f>
        <v/>
      </c>
      <c r="N145" s="89" t="str">
        <f aca="false">IF(J145="","",SUM(J145:M145))</f>
        <v/>
      </c>
      <c r="O145" s="92" t="str">
        <f aca="false">IF(D145="","",SUM(D145,I145,N145))</f>
        <v/>
      </c>
      <c r="P145" s="92" t="str">
        <f aca="false">IF('ADJ-CLICK'!C145="","",'ADJ-CLICK'!C145*-1)</f>
        <v/>
      </c>
      <c r="Q145" s="92" t="str">
        <f aca="false">IF('ADJ-CLICK'!D145="","",'ADJ-CLICK'!D145*-1)</f>
        <v/>
      </c>
      <c r="R145" s="92" t="str">
        <f aca="false">IF('ADJ-CLICK'!E145="","",'ADJ-CLICK'!E145*-1)</f>
        <v/>
      </c>
      <c r="S145" s="92" t="str">
        <f aca="false">IF(O145="","",SUM(O145:R145))</f>
        <v/>
      </c>
      <c r="T145" s="92" t="str">
        <f aca="false">IF(S145="","",RANK(S145,S$4:S$203,0))</f>
        <v/>
      </c>
      <c r="U145" s="92" t="str">
        <f aca="false">IF(B145="","",B145)</f>
        <v/>
      </c>
      <c r="V145" s="65"/>
      <c r="W145" s="0" t="str">
        <f aca="false">IF(A145&lt;=COUNT(C$4:C$203),A145,"")</f>
        <v/>
      </c>
      <c r="X145" s="0" t="str">
        <f aca="false">IF(W145="","",VLOOKUP($W145,$C$4:$U$203,19,FALSE()))</f>
        <v/>
      </c>
      <c r="Y145" s="88" t="str">
        <f aca="false">IF(X145="","",VLOOKUP($W145,$C$4:$U$203,2,FALSE()))</f>
        <v/>
      </c>
      <c r="Z145" s="88" t="str">
        <f aca="false">IF(Y145="","",VLOOKUP($W145,$C$4:$U$203,3,FALSE()))</f>
        <v/>
      </c>
      <c r="AA145" s="88" t="str">
        <f aca="false">IF(Z145="","",VLOOKUP($W145,$C$4:$U$203,4,FALSE()))</f>
        <v/>
      </c>
      <c r="AB145" s="88" t="str">
        <f aca="false">IF(AA145="","",VLOOKUP($W145,$C$4:$U$203,5,FALSE()))</f>
        <v/>
      </c>
      <c r="AC145" s="88" t="str">
        <f aca="false">IF(AB145="","",VLOOKUP($W145,$C$4:$U$203,6,FALSE()))</f>
        <v/>
      </c>
      <c r="AD145" s="89" t="str">
        <f aca="false">IF(AC145="","",VLOOKUP($W145,$C$4:$U$203,7,FALSE()))</f>
        <v/>
      </c>
      <c r="AE145" s="88" t="str">
        <f aca="false">IF(AD145="","",VLOOKUP($W145,$C$4:$U$203,8,FALSE()))</f>
        <v/>
      </c>
      <c r="AF145" s="88" t="str">
        <f aca="false">IF(AE145="","",VLOOKUP($W145,$C$4:$U$203,9,FALSE()))</f>
        <v/>
      </c>
      <c r="AG145" s="88" t="str">
        <f aca="false">IF(AF145="","",VLOOKUP($W145,$C$4:$U$203,10,FALSE()))</f>
        <v/>
      </c>
      <c r="AH145" s="88" t="str">
        <f aca="false">IF(AG145="","",VLOOKUP($W145,$C$4:$U$203,11,FALSE()))</f>
        <v/>
      </c>
      <c r="AI145" s="89" t="str">
        <f aca="false">IF(AH145="","",VLOOKUP($W145,$C$4:$U$203,12,FALSE()))</f>
        <v/>
      </c>
      <c r="AJ145" s="89" t="str">
        <f aca="false">IF(AI145="","",VLOOKUP($W145,$C$4:$U$203,13,FALSE()))</f>
        <v/>
      </c>
      <c r="AK145" s="90" t="str">
        <f aca="false">IF(AJ145="","",VLOOKUP($W145,$C$4:$U$203,14,FALSE()))</f>
        <v/>
      </c>
      <c r="AL145" s="90" t="str">
        <f aca="false">IF(AK145="","",VLOOKUP($W145,$C$4:$U$203,15,FALSE()))</f>
        <v/>
      </c>
      <c r="AM145" s="90" t="str">
        <f aca="false">IF(AL145="","",VLOOKUP($W145,$C$4:$U$203,16,FALSE()))</f>
        <v/>
      </c>
      <c r="AN145" s="91" t="str">
        <f aca="false">IF(AM145="","",VLOOKUP($W145,$C$4:$U$203,17,FALSE()))</f>
        <v/>
      </c>
      <c r="AO145" s="0" t="str">
        <f aca="false">IF(AN145="","",VLOOKUP($W145,$C$4:$U$203,18,FALSE()))</f>
        <v/>
      </c>
      <c r="AP145" s="92" t="str">
        <f aca="false">IF(X145="","",X145)</f>
        <v/>
      </c>
      <c r="AQ145" s="65"/>
    </row>
    <row r="146" customFormat="false" ht="15" hidden="false" customHeight="false" outlineLevel="0" collapsed="false">
      <c r="A146" s="0" t="n">
        <v>143</v>
      </c>
      <c r="B146" s="0" t="str">
        <f aca="false">IF(PLAYER!B146="","",PLAYER!B146)</f>
        <v/>
      </c>
      <c r="C146" s="0" t="str">
        <f aca="false">IF(T146="","",T146)</f>
        <v/>
      </c>
      <c r="D146" s="88" t="str">
        <f aca="false">IF('ADJ-CLICK'!H146="","",AVERAGE('ADJ-CLICK'!H146,'ADJ-CLICK'!J146,'ADJ-CLICK'!L146,'ADJ-CLICK'!N146,'ADJ-CLICK'!P146,'ADJ-CLICK'!R146))</f>
        <v/>
      </c>
      <c r="E146" s="88" t="str">
        <f aca="false">IF('ADJ-GIVEN'!C146="","",'ADJ-GIVEN'!C146/2)</f>
        <v/>
      </c>
      <c r="F146" s="88" t="str">
        <f aca="false">IF('ADJ-GIVEN'!D146="","",'ADJ-GIVEN'!D146/2)</f>
        <v/>
      </c>
      <c r="G146" s="88" t="str">
        <f aca="false">IF('ADJ-GIVEN'!E146="","",'ADJ-GIVEN'!E146/2)</f>
        <v/>
      </c>
      <c r="H146" s="88" t="str">
        <f aca="false">IF('ADJ-GIVEN'!F146="","",'ADJ-GIVEN'!F146/2)</f>
        <v/>
      </c>
      <c r="I146" s="0" t="str">
        <f aca="false">IF(E146="","",SUM(E146:H146))</f>
        <v/>
      </c>
      <c r="J146" s="88" t="str">
        <f aca="false">IF('ADJ-GIVEN'!G146="","",'ADJ-GIVEN'!G146/2)</f>
        <v/>
      </c>
      <c r="K146" s="88" t="str">
        <f aca="false">IF('ADJ-GIVEN'!H146="","",'ADJ-GIVEN'!H146/2)</f>
        <v/>
      </c>
      <c r="L146" s="88" t="str">
        <f aca="false">IF('ADJ-GIVEN'!I146="","",'ADJ-GIVEN'!I146/2)</f>
        <v/>
      </c>
      <c r="M146" s="88" t="str">
        <f aca="false">IF('ADJ-GIVEN'!J146="","",'ADJ-GIVEN'!J146/2)</f>
        <v/>
      </c>
      <c r="N146" s="89" t="str">
        <f aca="false">IF(J146="","",SUM(J146:M146))</f>
        <v/>
      </c>
      <c r="O146" s="92" t="str">
        <f aca="false">IF(D146="","",SUM(D146,I146,N146))</f>
        <v/>
      </c>
      <c r="P146" s="92" t="str">
        <f aca="false">IF('ADJ-CLICK'!C146="","",'ADJ-CLICK'!C146*-1)</f>
        <v/>
      </c>
      <c r="Q146" s="92" t="str">
        <f aca="false">IF('ADJ-CLICK'!D146="","",'ADJ-CLICK'!D146*-1)</f>
        <v/>
      </c>
      <c r="R146" s="92" t="str">
        <f aca="false">IF('ADJ-CLICK'!E146="","",'ADJ-CLICK'!E146*-1)</f>
        <v/>
      </c>
      <c r="S146" s="92" t="str">
        <f aca="false">IF(O146="","",SUM(O146:R146))</f>
        <v/>
      </c>
      <c r="T146" s="92" t="str">
        <f aca="false">IF(S146="","",RANK(S146,S$4:S$203,0))</f>
        <v/>
      </c>
      <c r="U146" s="92" t="str">
        <f aca="false">IF(B146="","",B146)</f>
        <v/>
      </c>
      <c r="V146" s="65"/>
      <c r="W146" s="0" t="str">
        <f aca="false">IF(A146&lt;=COUNT(C$4:C$203),A146,"")</f>
        <v/>
      </c>
      <c r="X146" s="0" t="str">
        <f aca="false">IF(W146="","",VLOOKUP($W146,$C$4:$U$203,19,FALSE()))</f>
        <v/>
      </c>
      <c r="Y146" s="88" t="str">
        <f aca="false">IF(X146="","",VLOOKUP($W146,$C$4:$U$203,2,FALSE()))</f>
        <v/>
      </c>
      <c r="Z146" s="88" t="str">
        <f aca="false">IF(Y146="","",VLOOKUP($W146,$C$4:$U$203,3,FALSE()))</f>
        <v/>
      </c>
      <c r="AA146" s="88" t="str">
        <f aca="false">IF(Z146="","",VLOOKUP($W146,$C$4:$U$203,4,FALSE()))</f>
        <v/>
      </c>
      <c r="AB146" s="88" t="str">
        <f aca="false">IF(AA146="","",VLOOKUP($W146,$C$4:$U$203,5,FALSE()))</f>
        <v/>
      </c>
      <c r="AC146" s="88" t="str">
        <f aca="false">IF(AB146="","",VLOOKUP($W146,$C$4:$U$203,6,FALSE()))</f>
        <v/>
      </c>
      <c r="AD146" s="89" t="str">
        <f aca="false">IF(AC146="","",VLOOKUP($W146,$C$4:$U$203,7,FALSE()))</f>
        <v/>
      </c>
      <c r="AE146" s="88" t="str">
        <f aca="false">IF(AD146="","",VLOOKUP($W146,$C$4:$U$203,8,FALSE()))</f>
        <v/>
      </c>
      <c r="AF146" s="88" t="str">
        <f aca="false">IF(AE146="","",VLOOKUP($W146,$C$4:$U$203,9,FALSE()))</f>
        <v/>
      </c>
      <c r="AG146" s="88" t="str">
        <f aca="false">IF(AF146="","",VLOOKUP($W146,$C$4:$U$203,10,FALSE()))</f>
        <v/>
      </c>
      <c r="AH146" s="88" t="str">
        <f aca="false">IF(AG146="","",VLOOKUP($W146,$C$4:$U$203,11,FALSE()))</f>
        <v/>
      </c>
      <c r="AI146" s="89" t="str">
        <f aca="false">IF(AH146="","",VLOOKUP($W146,$C$4:$U$203,12,FALSE()))</f>
        <v/>
      </c>
      <c r="AJ146" s="89" t="str">
        <f aca="false">IF(AI146="","",VLOOKUP($W146,$C$4:$U$203,13,FALSE()))</f>
        <v/>
      </c>
      <c r="AK146" s="90" t="str">
        <f aca="false">IF(AJ146="","",VLOOKUP($W146,$C$4:$U$203,14,FALSE()))</f>
        <v/>
      </c>
      <c r="AL146" s="90" t="str">
        <f aca="false">IF(AK146="","",VLOOKUP($W146,$C$4:$U$203,15,FALSE()))</f>
        <v/>
      </c>
      <c r="AM146" s="90" t="str">
        <f aca="false">IF(AL146="","",VLOOKUP($W146,$C$4:$U$203,16,FALSE()))</f>
        <v/>
      </c>
      <c r="AN146" s="91" t="str">
        <f aca="false">IF(AM146="","",VLOOKUP($W146,$C$4:$U$203,17,FALSE()))</f>
        <v/>
      </c>
      <c r="AO146" s="0" t="str">
        <f aca="false">IF(AN146="","",VLOOKUP($W146,$C$4:$U$203,18,FALSE()))</f>
        <v/>
      </c>
      <c r="AP146" s="92" t="str">
        <f aca="false">IF(X146="","",X146)</f>
        <v/>
      </c>
      <c r="AQ146" s="65"/>
    </row>
    <row r="147" customFormat="false" ht="15" hidden="false" customHeight="false" outlineLevel="0" collapsed="false">
      <c r="A147" s="0" t="n">
        <v>144</v>
      </c>
      <c r="B147" s="0" t="str">
        <f aca="false">IF(PLAYER!B147="","",PLAYER!B147)</f>
        <v/>
      </c>
      <c r="C147" s="0" t="str">
        <f aca="false">IF(T147="","",T147)</f>
        <v/>
      </c>
      <c r="D147" s="88" t="str">
        <f aca="false">IF('ADJ-CLICK'!H147="","",AVERAGE('ADJ-CLICK'!H147,'ADJ-CLICK'!J147,'ADJ-CLICK'!L147,'ADJ-CLICK'!N147,'ADJ-CLICK'!P147,'ADJ-CLICK'!R147))</f>
        <v/>
      </c>
      <c r="E147" s="88" t="str">
        <f aca="false">IF('ADJ-GIVEN'!C147="","",'ADJ-GIVEN'!C147/2)</f>
        <v/>
      </c>
      <c r="F147" s="88" t="str">
        <f aca="false">IF('ADJ-GIVEN'!D147="","",'ADJ-GIVEN'!D147/2)</f>
        <v/>
      </c>
      <c r="G147" s="88" t="str">
        <f aca="false">IF('ADJ-GIVEN'!E147="","",'ADJ-GIVEN'!E147/2)</f>
        <v/>
      </c>
      <c r="H147" s="88" t="str">
        <f aca="false">IF('ADJ-GIVEN'!F147="","",'ADJ-GIVEN'!F147/2)</f>
        <v/>
      </c>
      <c r="I147" s="0" t="str">
        <f aca="false">IF(E147="","",SUM(E147:H147))</f>
        <v/>
      </c>
      <c r="J147" s="88" t="str">
        <f aca="false">IF('ADJ-GIVEN'!G147="","",'ADJ-GIVEN'!G147/2)</f>
        <v/>
      </c>
      <c r="K147" s="88" t="str">
        <f aca="false">IF('ADJ-GIVEN'!H147="","",'ADJ-GIVEN'!H147/2)</f>
        <v/>
      </c>
      <c r="L147" s="88" t="str">
        <f aca="false">IF('ADJ-GIVEN'!I147="","",'ADJ-GIVEN'!I147/2)</f>
        <v/>
      </c>
      <c r="M147" s="88" t="str">
        <f aca="false">IF('ADJ-GIVEN'!J147="","",'ADJ-GIVEN'!J147/2)</f>
        <v/>
      </c>
      <c r="N147" s="89" t="str">
        <f aca="false">IF(J147="","",SUM(J147:M147))</f>
        <v/>
      </c>
      <c r="O147" s="92" t="str">
        <f aca="false">IF(D147="","",SUM(D147,I147,N147))</f>
        <v/>
      </c>
      <c r="P147" s="92" t="str">
        <f aca="false">IF('ADJ-CLICK'!C147="","",'ADJ-CLICK'!C147*-1)</f>
        <v/>
      </c>
      <c r="Q147" s="92" t="str">
        <f aca="false">IF('ADJ-CLICK'!D147="","",'ADJ-CLICK'!D147*-1)</f>
        <v/>
      </c>
      <c r="R147" s="92" t="str">
        <f aca="false">IF('ADJ-CLICK'!E147="","",'ADJ-CLICK'!E147*-1)</f>
        <v/>
      </c>
      <c r="S147" s="92" t="str">
        <f aca="false">IF(O147="","",SUM(O147:R147))</f>
        <v/>
      </c>
      <c r="T147" s="92" t="str">
        <f aca="false">IF(S147="","",RANK(S147,S$4:S$203,0))</f>
        <v/>
      </c>
      <c r="U147" s="92" t="str">
        <f aca="false">IF(B147="","",B147)</f>
        <v/>
      </c>
      <c r="V147" s="65"/>
      <c r="W147" s="0" t="str">
        <f aca="false">IF(A147&lt;=COUNT(C$4:C$203),A147,"")</f>
        <v/>
      </c>
      <c r="X147" s="0" t="str">
        <f aca="false">IF(W147="","",VLOOKUP($W147,$C$4:$U$203,19,FALSE()))</f>
        <v/>
      </c>
      <c r="Y147" s="88" t="str">
        <f aca="false">IF(X147="","",VLOOKUP($W147,$C$4:$U$203,2,FALSE()))</f>
        <v/>
      </c>
      <c r="Z147" s="88" t="str">
        <f aca="false">IF(Y147="","",VLOOKUP($W147,$C$4:$U$203,3,FALSE()))</f>
        <v/>
      </c>
      <c r="AA147" s="88" t="str">
        <f aca="false">IF(Z147="","",VLOOKUP($W147,$C$4:$U$203,4,FALSE()))</f>
        <v/>
      </c>
      <c r="AB147" s="88" t="str">
        <f aca="false">IF(AA147="","",VLOOKUP($W147,$C$4:$U$203,5,FALSE()))</f>
        <v/>
      </c>
      <c r="AC147" s="88" t="str">
        <f aca="false">IF(AB147="","",VLOOKUP($W147,$C$4:$U$203,6,FALSE()))</f>
        <v/>
      </c>
      <c r="AD147" s="89" t="str">
        <f aca="false">IF(AC147="","",VLOOKUP($W147,$C$4:$U$203,7,FALSE()))</f>
        <v/>
      </c>
      <c r="AE147" s="88" t="str">
        <f aca="false">IF(AD147="","",VLOOKUP($W147,$C$4:$U$203,8,FALSE()))</f>
        <v/>
      </c>
      <c r="AF147" s="88" t="str">
        <f aca="false">IF(AE147="","",VLOOKUP($W147,$C$4:$U$203,9,FALSE()))</f>
        <v/>
      </c>
      <c r="AG147" s="88" t="str">
        <f aca="false">IF(AF147="","",VLOOKUP($W147,$C$4:$U$203,10,FALSE()))</f>
        <v/>
      </c>
      <c r="AH147" s="88" t="str">
        <f aca="false">IF(AG147="","",VLOOKUP($W147,$C$4:$U$203,11,FALSE()))</f>
        <v/>
      </c>
      <c r="AI147" s="89" t="str">
        <f aca="false">IF(AH147="","",VLOOKUP($W147,$C$4:$U$203,12,FALSE()))</f>
        <v/>
      </c>
      <c r="AJ147" s="89" t="str">
        <f aca="false">IF(AI147="","",VLOOKUP($W147,$C$4:$U$203,13,FALSE()))</f>
        <v/>
      </c>
      <c r="AK147" s="90" t="str">
        <f aca="false">IF(AJ147="","",VLOOKUP($W147,$C$4:$U$203,14,FALSE()))</f>
        <v/>
      </c>
      <c r="AL147" s="90" t="str">
        <f aca="false">IF(AK147="","",VLOOKUP($W147,$C$4:$U$203,15,FALSE()))</f>
        <v/>
      </c>
      <c r="AM147" s="90" t="str">
        <f aca="false">IF(AL147="","",VLOOKUP($W147,$C$4:$U$203,16,FALSE()))</f>
        <v/>
      </c>
      <c r="AN147" s="91" t="str">
        <f aca="false">IF(AM147="","",VLOOKUP($W147,$C$4:$U$203,17,FALSE()))</f>
        <v/>
      </c>
      <c r="AO147" s="0" t="str">
        <f aca="false">IF(AN147="","",VLOOKUP($W147,$C$4:$U$203,18,FALSE()))</f>
        <v/>
      </c>
      <c r="AP147" s="92" t="str">
        <f aca="false">IF(X147="","",X147)</f>
        <v/>
      </c>
      <c r="AQ147" s="65"/>
    </row>
    <row r="148" customFormat="false" ht="15" hidden="false" customHeight="false" outlineLevel="0" collapsed="false">
      <c r="A148" s="0" t="n">
        <v>145</v>
      </c>
      <c r="B148" s="0" t="str">
        <f aca="false">IF(PLAYER!B148="","",PLAYER!B148)</f>
        <v/>
      </c>
      <c r="C148" s="0" t="str">
        <f aca="false">IF(T148="","",T148)</f>
        <v/>
      </c>
      <c r="D148" s="88" t="str">
        <f aca="false">IF('ADJ-CLICK'!H148="","",AVERAGE('ADJ-CLICK'!H148,'ADJ-CLICK'!J148,'ADJ-CLICK'!L148,'ADJ-CLICK'!N148,'ADJ-CLICK'!P148,'ADJ-CLICK'!R148))</f>
        <v/>
      </c>
      <c r="E148" s="88" t="str">
        <f aca="false">IF('ADJ-GIVEN'!C148="","",'ADJ-GIVEN'!C148/2)</f>
        <v/>
      </c>
      <c r="F148" s="88" t="str">
        <f aca="false">IF('ADJ-GIVEN'!D148="","",'ADJ-GIVEN'!D148/2)</f>
        <v/>
      </c>
      <c r="G148" s="88" t="str">
        <f aca="false">IF('ADJ-GIVEN'!E148="","",'ADJ-GIVEN'!E148/2)</f>
        <v/>
      </c>
      <c r="H148" s="88" t="str">
        <f aca="false">IF('ADJ-GIVEN'!F148="","",'ADJ-GIVEN'!F148/2)</f>
        <v/>
      </c>
      <c r="I148" s="0" t="str">
        <f aca="false">IF(E148="","",SUM(E148:H148))</f>
        <v/>
      </c>
      <c r="J148" s="88" t="str">
        <f aca="false">IF('ADJ-GIVEN'!G148="","",'ADJ-GIVEN'!G148/2)</f>
        <v/>
      </c>
      <c r="K148" s="88" t="str">
        <f aca="false">IF('ADJ-GIVEN'!H148="","",'ADJ-GIVEN'!H148/2)</f>
        <v/>
      </c>
      <c r="L148" s="88" t="str">
        <f aca="false">IF('ADJ-GIVEN'!I148="","",'ADJ-GIVEN'!I148/2)</f>
        <v/>
      </c>
      <c r="M148" s="88" t="str">
        <f aca="false">IF('ADJ-GIVEN'!J148="","",'ADJ-GIVEN'!J148/2)</f>
        <v/>
      </c>
      <c r="N148" s="89" t="str">
        <f aca="false">IF(J148="","",SUM(J148:M148))</f>
        <v/>
      </c>
      <c r="O148" s="92" t="str">
        <f aca="false">IF(D148="","",SUM(D148,I148,N148))</f>
        <v/>
      </c>
      <c r="P148" s="92" t="str">
        <f aca="false">IF('ADJ-CLICK'!C148="","",'ADJ-CLICK'!C148*-1)</f>
        <v/>
      </c>
      <c r="Q148" s="92" t="str">
        <f aca="false">IF('ADJ-CLICK'!D148="","",'ADJ-CLICK'!D148*-1)</f>
        <v/>
      </c>
      <c r="R148" s="92" t="str">
        <f aca="false">IF('ADJ-CLICK'!E148="","",'ADJ-CLICK'!E148*-1)</f>
        <v/>
      </c>
      <c r="S148" s="92" t="str">
        <f aca="false">IF(O148="","",SUM(O148:R148))</f>
        <v/>
      </c>
      <c r="T148" s="92" t="str">
        <f aca="false">IF(S148="","",RANK(S148,S$4:S$203,0))</f>
        <v/>
      </c>
      <c r="U148" s="92" t="str">
        <f aca="false">IF(B148="","",B148)</f>
        <v/>
      </c>
      <c r="V148" s="65"/>
      <c r="W148" s="0" t="str">
        <f aca="false">IF(A148&lt;=COUNT(C$4:C$203),A148,"")</f>
        <v/>
      </c>
      <c r="X148" s="0" t="str">
        <f aca="false">IF(W148="","",VLOOKUP($W148,$C$4:$U$203,19,FALSE()))</f>
        <v/>
      </c>
      <c r="Y148" s="88" t="str">
        <f aca="false">IF(X148="","",VLOOKUP($W148,$C$4:$U$203,2,FALSE()))</f>
        <v/>
      </c>
      <c r="Z148" s="88" t="str">
        <f aca="false">IF(Y148="","",VLOOKUP($W148,$C$4:$U$203,3,FALSE()))</f>
        <v/>
      </c>
      <c r="AA148" s="88" t="str">
        <f aca="false">IF(Z148="","",VLOOKUP($W148,$C$4:$U$203,4,FALSE()))</f>
        <v/>
      </c>
      <c r="AB148" s="88" t="str">
        <f aca="false">IF(AA148="","",VLOOKUP($W148,$C$4:$U$203,5,FALSE()))</f>
        <v/>
      </c>
      <c r="AC148" s="88" t="str">
        <f aca="false">IF(AB148="","",VLOOKUP($W148,$C$4:$U$203,6,FALSE()))</f>
        <v/>
      </c>
      <c r="AD148" s="89" t="str">
        <f aca="false">IF(AC148="","",VLOOKUP($W148,$C$4:$U$203,7,FALSE()))</f>
        <v/>
      </c>
      <c r="AE148" s="88" t="str">
        <f aca="false">IF(AD148="","",VLOOKUP($W148,$C$4:$U$203,8,FALSE()))</f>
        <v/>
      </c>
      <c r="AF148" s="88" t="str">
        <f aca="false">IF(AE148="","",VLOOKUP($W148,$C$4:$U$203,9,FALSE()))</f>
        <v/>
      </c>
      <c r="AG148" s="88" t="str">
        <f aca="false">IF(AF148="","",VLOOKUP($W148,$C$4:$U$203,10,FALSE()))</f>
        <v/>
      </c>
      <c r="AH148" s="88" t="str">
        <f aca="false">IF(AG148="","",VLOOKUP($W148,$C$4:$U$203,11,FALSE()))</f>
        <v/>
      </c>
      <c r="AI148" s="89" t="str">
        <f aca="false">IF(AH148="","",VLOOKUP($W148,$C$4:$U$203,12,FALSE()))</f>
        <v/>
      </c>
      <c r="AJ148" s="89" t="str">
        <f aca="false">IF(AI148="","",VLOOKUP($W148,$C$4:$U$203,13,FALSE()))</f>
        <v/>
      </c>
      <c r="AK148" s="90" t="str">
        <f aca="false">IF(AJ148="","",VLOOKUP($W148,$C$4:$U$203,14,FALSE()))</f>
        <v/>
      </c>
      <c r="AL148" s="90" t="str">
        <f aca="false">IF(AK148="","",VLOOKUP($W148,$C$4:$U$203,15,FALSE()))</f>
        <v/>
      </c>
      <c r="AM148" s="90" t="str">
        <f aca="false">IF(AL148="","",VLOOKUP($W148,$C$4:$U$203,16,FALSE()))</f>
        <v/>
      </c>
      <c r="AN148" s="91" t="str">
        <f aca="false">IF(AM148="","",VLOOKUP($W148,$C$4:$U$203,17,FALSE()))</f>
        <v/>
      </c>
      <c r="AO148" s="0" t="str">
        <f aca="false">IF(AN148="","",VLOOKUP($W148,$C$4:$U$203,18,FALSE()))</f>
        <v/>
      </c>
      <c r="AP148" s="92" t="str">
        <f aca="false">IF(X148="","",X148)</f>
        <v/>
      </c>
      <c r="AQ148" s="65"/>
    </row>
    <row r="149" customFormat="false" ht="15" hidden="false" customHeight="false" outlineLevel="0" collapsed="false">
      <c r="A149" s="0" t="n">
        <v>146</v>
      </c>
      <c r="B149" s="0" t="str">
        <f aca="false">IF(PLAYER!B149="","",PLAYER!B149)</f>
        <v/>
      </c>
      <c r="C149" s="0" t="str">
        <f aca="false">IF(T149="","",T149)</f>
        <v/>
      </c>
      <c r="D149" s="88" t="str">
        <f aca="false">IF('ADJ-CLICK'!H149="","",AVERAGE('ADJ-CLICK'!H149,'ADJ-CLICK'!J149,'ADJ-CLICK'!L149,'ADJ-CLICK'!N149,'ADJ-CLICK'!P149,'ADJ-CLICK'!R149))</f>
        <v/>
      </c>
      <c r="E149" s="88" t="str">
        <f aca="false">IF('ADJ-GIVEN'!C149="","",'ADJ-GIVEN'!C149/2)</f>
        <v/>
      </c>
      <c r="F149" s="88" t="str">
        <f aca="false">IF('ADJ-GIVEN'!D149="","",'ADJ-GIVEN'!D149/2)</f>
        <v/>
      </c>
      <c r="G149" s="88" t="str">
        <f aca="false">IF('ADJ-GIVEN'!E149="","",'ADJ-GIVEN'!E149/2)</f>
        <v/>
      </c>
      <c r="H149" s="88" t="str">
        <f aca="false">IF('ADJ-GIVEN'!F149="","",'ADJ-GIVEN'!F149/2)</f>
        <v/>
      </c>
      <c r="I149" s="0" t="str">
        <f aca="false">IF(E149="","",SUM(E149:H149))</f>
        <v/>
      </c>
      <c r="J149" s="88" t="str">
        <f aca="false">IF('ADJ-GIVEN'!G149="","",'ADJ-GIVEN'!G149/2)</f>
        <v/>
      </c>
      <c r="K149" s="88" t="str">
        <f aca="false">IF('ADJ-GIVEN'!H149="","",'ADJ-GIVEN'!H149/2)</f>
        <v/>
      </c>
      <c r="L149" s="88" t="str">
        <f aca="false">IF('ADJ-GIVEN'!I149="","",'ADJ-GIVEN'!I149/2)</f>
        <v/>
      </c>
      <c r="M149" s="88" t="str">
        <f aca="false">IF('ADJ-GIVEN'!J149="","",'ADJ-GIVEN'!J149/2)</f>
        <v/>
      </c>
      <c r="N149" s="89" t="str">
        <f aca="false">IF(J149="","",SUM(J149:M149))</f>
        <v/>
      </c>
      <c r="O149" s="92" t="str">
        <f aca="false">IF(D149="","",SUM(D149,I149,N149))</f>
        <v/>
      </c>
      <c r="P149" s="92" t="str">
        <f aca="false">IF('ADJ-CLICK'!C149="","",'ADJ-CLICK'!C149*-1)</f>
        <v/>
      </c>
      <c r="Q149" s="92" t="str">
        <f aca="false">IF('ADJ-CLICK'!D149="","",'ADJ-CLICK'!D149*-1)</f>
        <v/>
      </c>
      <c r="R149" s="92" t="str">
        <f aca="false">IF('ADJ-CLICK'!E149="","",'ADJ-CLICK'!E149*-1)</f>
        <v/>
      </c>
      <c r="S149" s="92" t="str">
        <f aca="false">IF(O149="","",SUM(O149:R149))</f>
        <v/>
      </c>
      <c r="T149" s="92" t="str">
        <f aca="false">IF(S149="","",RANK(S149,S$4:S$203,0))</f>
        <v/>
      </c>
      <c r="U149" s="92" t="str">
        <f aca="false">IF(B149="","",B149)</f>
        <v/>
      </c>
      <c r="V149" s="65"/>
      <c r="W149" s="0" t="str">
        <f aca="false">IF(A149&lt;=COUNT(C$4:C$203),A149,"")</f>
        <v/>
      </c>
      <c r="X149" s="0" t="str">
        <f aca="false">IF(W149="","",VLOOKUP($W149,$C$4:$U$203,19,FALSE()))</f>
        <v/>
      </c>
      <c r="Y149" s="88" t="str">
        <f aca="false">IF(X149="","",VLOOKUP($W149,$C$4:$U$203,2,FALSE()))</f>
        <v/>
      </c>
      <c r="Z149" s="88" t="str">
        <f aca="false">IF(Y149="","",VLOOKUP($W149,$C$4:$U$203,3,FALSE()))</f>
        <v/>
      </c>
      <c r="AA149" s="88" t="str">
        <f aca="false">IF(Z149="","",VLOOKUP($W149,$C$4:$U$203,4,FALSE()))</f>
        <v/>
      </c>
      <c r="AB149" s="88" t="str">
        <f aca="false">IF(AA149="","",VLOOKUP($W149,$C$4:$U$203,5,FALSE()))</f>
        <v/>
      </c>
      <c r="AC149" s="88" t="str">
        <f aca="false">IF(AB149="","",VLOOKUP($W149,$C$4:$U$203,6,FALSE()))</f>
        <v/>
      </c>
      <c r="AD149" s="89" t="str">
        <f aca="false">IF(AC149="","",VLOOKUP($W149,$C$4:$U$203,7,FALSE()))</f>
        <v/>
      </c>
      <c r="AE149" s="88" t="str">
        <f aca="false">IF(AD149="","",VLOOKUP($W149,$C$4:$U$203,8,FALSE()))</f>
        <v/>
      </c>
      <c r="AF149" s="88" t="str">
        <f aca="false">IF(AE149="","",VLOOKUP($W149,$C$4:$U$203,9,FALSE()))</f>
        <v/>
      </c>
      <c r="AG149" s="88" t="str">
        <f aca="false">IF(AF149="","",VLOOKUP($W149,$C$4:$U$203,10,FALSE()))</f>
        <v/>
      </c>
      <c r="AH149" s="88" t="str">
        <f aca="false">IF(AG149="","",VLOOKUP($W149,$C$4:$U$203,11,FALSE()))</f>
        <v/>
      </c>
      <c r="AI149" s="89" t="str">
        <f aca="false">IF(AH149="","",VLOOKUP($W149,$C$4:$U$203,12,FALSE()))</f>
        <v/>
      </c>
      <c r="AJ149" s="89" t="str">
        <f aca="false">IF(AI149="","",VLOOKUP($W149,$C$4:$U$203,13,FALSE()))</f>
        <v/>
      </c>
      <c r="AK149" s="90" t="str">
        <f aca="false">IF(AJ149="","",VLOOKUP($W149,$C$4:$U$203,14,FALSE()))</f>
        <v/>
      </c>
      <c r="AL149" s="90" t="str">
        <f aca="false">IF(AK149="","",VLOOKUP($W149,$C$4:$U$203,15,FALSE()))</f>
        <v/>
      </c>
      <c r="AM149" s="90" t="str">
        <f aca="false">IF(AL149="","",VLOOKUP($W149,$C$4:$U$203,16,FALSE()))</f>
        <v/>
      </c>
      <c r="AN149" s="91" t="str">
        <f aca="false">IF(AM149="","",VLOOKUP($W149,$C$4:$U$203,17,FALSE()))</f>
        <v/>
      </c>
      <c r="AO149" s="0" t="str">
        <f aca="false">IF(AN149="","",VLOOKUP($W149,$C$4:$U$203,18,FALSE()))</f>
        <v/>
      </c>
      <c r="AP149" s="92" t="str">
        <f aca="false">IF(X149="","",X149)</f>
        <v/>
      </c>
      <c r="AQ149" s="65"/>
    </row>
    <row r="150" customFormat="false" ht="15" hidden="false" customHeight="false" outlineLevel="0" collapsed="false">
      <c r="A150" s="0" t="n">
        <v>147</v>
      </c>
      <c r="B150" s="0" t="str">
        <f aca="false">IF(PLAYER!B150="","",PLAYER!B150)</f>
        <v/>
      </c>
      <c r="C150" s="0" t="str">
        <f aca="false">IF(T150="","",T150)</f>
        <v/>
      </c>
      <c r="D150" s="88" t="str">
        <f aca="false">IF('ADJ-CLICK'!H150="","",AVERAGE('ADJ-CLICK'!H150,'ADJ-CLICK'!J150,'ADJ-CLICK'!L150,'ADJ-CLICK'!N150,'ADJ-CLICK'!P150,'ADJ-CLICK'!R150))</f>
        <v/>
      </c>
      <c r="E150" s="88" t="str">
        <f aca="false">IF('ADJ-GIVEN'!C150="","",'ADJ-GIVEN'!C150/2)</f>
        <v/>
      </c>
      <c r="F150" s="88" t="str">
        <f aca="false">IF('ADJ-GIVEN'!D150="","",'ADJ-GIVEN'!D150/2)</f>
        <v/>
      </c>
      <c r="G150" s="88" t="str">
        <f aca="false">IF('ADJ-GIVEN'!E150="","",'ADJ-GIVEN'!E150/2)</f>
        <v/>
      </c>
      <c r="H150" s="88" t="str">
        <f aca="false">IF('ADJ-GIVEN'!F150="","",'ADJ-GIVEN'!F150/2)</f>
        <v/>
      </c>
      <c r="I150" s="0" t="str">
        <f aca="false">IF(E150="","",SUM(E150:H150))</f>
        <v/>
      </c>
      <c r="J150" s="88" t="str">
        <f aca="false">IF('ADJ-GIVEN'!G150="","",'ADJ-GIVEN'!G150/2)</f>
        <v/>
      </c>
      <c r="K150" s="88" t="str">
        <f aca="false">IF('ADJ-GIVEN'!H150="","",'ADJ-GIVEN'!H150/2)</f>
        <v/>
      </c>
      <c r="L150" s="88" t="str">
        <f aca="false">IF('ADJ-GIVEN'!I150="","",'ADJ-GIVEN'!I150/2)</f>
        <v/>
      </c>
      <c r="M150" s="88" t="str">
        <f aca="false">IF('ADJ-GIVEN'!J150="","",'ADJ-GIVEN'!J150/2)</f>
        <v/>
      </c>
      <c r="N150" s="89" t="str">
        <f aca="false">IF(J150="","",SUM(J150:M150))</f>
        <v/>
      </c>
      <c r="O150" s="92" t="str">
        <f aca="false">IF(D150="","",SUM(D150,I150,N150))</f>
        <v/>
      </c>
      <c r="P150" s="92" t="str">
        <f aca="false">IF('ADJ-CLICK'!C150="","",'ADJ-CLICK'!C150*-1)</f>
        <v/>
      </c>
      <c r="Q150" s="92" t="str">
        <f aca="false">IF('ADJ-CLICK'!D150="","",'ADJ-CLICK'!D150*-1)</f>
        <v/>
      </c>
      <c r="R150" s="92" t="str">
        <f aca="false">IF('ADJ-CLICK'!E150="","",'ADJ-CLICK'!E150*-1)</f>
        <v/>
      </c>
      <c r="S150" s="92" t="str">
        <f aca="false">IF(O150="","",SUM(O150:R150))</f>
        <v/>
      </c>
      <c r="T150" s="92" t="str">
        <f aca="false">IF(S150="","",RANK(S150,S$4:S$203,0))</f>
        <v/>
      </c>
      <c r="U150" s="92" t="str">
        <f aca="false">IF(B150="","",B150)</f>
        <v/>
      </c>
      <c r="V150" s="65"/>
      <c r="W150" s="0" t="str">
        <f aca="false">IF(A150&lt;=COUNT(C$4:C$203),A150,"")</f>
        <v/>
      </c>
      <c r="X150" s="0" t="str">
        <f aca="false">IF(W150="","",VLOOKUP($W150,$C$4:$U$203,19,FALSE()))</f>
        <v/>
      </c>
      <c r="Y150" s="88" t="str">
        <f aca="false">IF(X150="","",VLOOKUP($W150,$C$4:$U$203,2,FALSE()))</f>
        <v/>
      </c>
      <c r="Z150" s="88" t="str">
        <f aca="false">IF(Y150="","",VLOOKUP($W150,$C$4:$U$203,3,FALSE()))</f>
        <v/>
      </c>
      <c r="AA150" s="88" t="str">
        <f aca="false">IF(Z150="","",VLOOKUP($W150,$C$4:$U$203,4,FALSE()))</f>
        <v/>
      </c>
      <c r="AB150" s="88" t="str">
        <f aca="false">IF(AA150="","",VLOOKUP($W150,$C$4:$U$203,5,FALSE()))</f>
        <v/>
      </c>
      <c r="AC150" s="88" t="str">
        <f aca="false">IF(AB150="","",VLOOKUP($W150,$C$4:$U$203,6,FALSE()))</f>
        <v/>
      </c>
      <c r="AD150" s="89" t="str">
        <f aca="false">IF(AC150="","",VLOOKUP($W150,$C$4:$U$203,7,FALSE()))</f>
        <v/>
      </c>
      <c r="AE150" s="88" t="str">
        <f aca="false">IF(AD150="","",VLOOKUP($W150,$C$4:$U$203,8,FALSE()))</f>
        <v/>
      </c>
      <c r="AF150" s="88" t="str">
        <f aca="false">IF(AE150="","",VLOOKUP($W150,$C$4:$U$203,9,FALSE()))</f>
        <v/>
      </c>
      <c r="AG150" s="88" t="str">
        <f aca="false">IF(AF150="","",VLOOKUP($W150,$C$4:$U$203,10,FALSE()))</f>
        <v/>
      </c>
      <c r="AH150" s="88" t="str">
        <f aca="false">IF(AG150="","",VLOOKUP($W150,$C$4:$U$203,11,FALSE()))</f>
        <v/>
      </c>
      <c r="AI150" s="89" t="str">
        <f aca="false">IF(AH150="","",VLOOKUP($W150,$C$4:$U$203,12,FALSE()))</f>
        <v/>
      </c>
      <c r="AJ150" s="89" t="str">
        <f aca="false">IF(AI150="","",VLOOKUP($W150,$C$4:$U$203,13,FALSE()))</f>
        <v/>
      </c>
      <c r="AK150" s="90" t="str">
        <f aca="false">IF(AJ150="","",VLOOKUP($W150,$C$4:$U$203,14,FALSE()))</f>
        <v/>
      </c>
      <c r="AL150" s="90" t="str">
        <f aca="false">IF(AK150="","",VLOOKUP($W150,$C$4:$U$203,15,FALSE()))</f>
        <v/>
      </c>
      <c r="AM150" s="90" t="str">
        <f aca="false">IF(AL150="","",VLOOKUP($W150,$C$4:$U$203,16,FALSE()))</f>
        <v/>
      </c>
      <c r="AN150" s="91" t="str">
        <f aca="false">IF(AM150="","",VLOOKUP($W150,$C$4:$U$203,17,FALSE()))</f>
        <v/>
      </c>
      <c r="AO150" s="0" t="str">
        <f aca="false">IF(AN150="","",VLOOKUP($W150,$C$4:$U$203,18,FALSE()))</f>
        <v/>
      </c>
      <c r="AP150" s="92" t="str">
        <f aca="false">IF(X150="","",X150)</f>
        <v/>
      </c>
      <c r="AQ150" s="65"/>
    </row>
    <row r="151" customFormat="false" ht="15" hidden="false" customHeight="false" outlineLevel="0" collapsed="false">
      <c r="A151" s="0" t="n">
        <v>148</v>
      </c>
      <c r="B151" s="0" t="str">
        <f aca="false">IF(PLAYER!B151="","",PLAYER!B151)</f>
        <v/>
      </c>
      <c r="C151" s="0" t="str">
        <f aca="false">IF(T151="","",T151)</f>
        <v/>
      </c>
      <c r="D151" s="88" t="str">
        <f aca="false">IF('ADJ-CLICK'!H151="","",AVERAGE('ADJ-CLICK'!H151,'ADJ-CLICK'!J151,'ADJ-CLICK'!L151,'ADJ-CLICK'!N151,'ADJ-CLICK'!P151,'ADJ-CLICK'!R151))</f>
        <v/>
      </c>
      <c r="E151" s="88" t="str">
        <f aca="false">IF('ADJ-GIVEN'!C151="","",'ADJ-GIVEN'!C151/2)</f>
        <v/>
      </c>
      <c r="F151" s="88" t="str">
        <f aca="false">IF('ADJ-GIVEN'!D151="","",'ADJ-GIVEN'!D151/2)</f>
        <v/>
      </c>
      <c r="G151" s="88" t="str">
        <f aca="false">IF('ADJ-GIVEN'!E151="","",'ADJ-GIVEN'!E151/2)</f>
        <v/>
      </c>
      <c r="H151" s="88" t="str">
        <f aca="false">IF('ADJ-GIVEN'!F151="","",'ADJ-GIVEN'!F151/2)</f>
        <v/>
      </c>
      <c r="I151" s="0" t="str">
        <f aca="false">IF(E151="","",SUM(E151:H151))</f>
        <v/>
      </c>
      <c r="J151" s="88" t="str">
        <f aca="false">IF('ADJ-GIVEN'!G151="","",'ADJ-GIVEN'!G151/2)</f>
        <v/>
      </c>
      <c r="K151" s="88" t="str">
        <f aca="false">IF('ADJ-GIVEN'!H151="","",'ADJ-GIVEN'!H151/2)</f>
        <v/>
      </c>
      <c r="L151" s="88" t="str">
        <f aca="false">IF('ADJ-GIVEN'!I151="","",'ADJ-GIVEN'!I151/2)</f>
        <v/>
      </c>
      <c r="M151" s="88" t="str">
        <f aca="false">IF('ADJ-GIVEN'!J151="","",'ADJ-GIVEN'!J151/2)</f>
        <v/>
      </c>
      <c r="N151" s="89" t="str">
        <f aca="false">IF(J151="","",SUM(J151:M151))</f>
        <v/>
      </c>
      <c r="O151" s="92" t="str">
        <f aca="false">IF(D151="","",SUM(D151,I151,N151))</f>
        <v/>
      </c>
      <c r="P151" s="92" t="str">
        <f aca="false">IF('ADJ-CLICK'!C151="","",'ADJ-CLICK'!C151*-1)</f>
        <v/>
      </c>
      <c r="Q151" s="92" t="str">
        <f aca="false">IF('ADJ-CLICK'!D151="","",'ADJ-CLICK'!D151*-1)</f>
        <v/>
      </c>
      <c r="R151" s="92" t="str">
        <f aca="false">IF('ADJ-CLICK'!E151="","",'ADJ-CLICK'!E151*-1)</f>
        <v/>
      </c>
      <c r="S151" s="92" t="str">
        <f aca="false">IF(O151="","",SUM(O151:R151))</f>
        <v/>
      </c>
      <c r="T151" s="92" t="str">
        <f aca="false">IF(S151="","",RANK(S151,S$4:S$203,0))</f>
        <v/>
      </c>
      <c r="U151" s="92" t="str">
        <f aca="false">IF(B151="","",B151)</f>
        <v/>
      </c>
      <c r="V151" s="65"/>
      <c r="W151" s="0" t="str">
        <f aca="false">IF(A151&lt;=COUNT(C$4:C$203),A151,"")</f>
        <v/>
      </c>
      <c r="X151" s="0" t="str">
        <f aca="false">IF(W151="","",VLOOKUP($W151,$C$4:$U$203,19,FALSE()))</f>
        <v/>
      </c>
      <c r="Y151" s="88" t="str">
        <f aca="false">IF(X151="","",VLOOKUP($W151,$C$4:$U$203,2,FALSE()))</f>
        <v/>
      </c>
      <c r="Z151" s="88" t="str">
        <f aca="false">IF(Y151="","",VLOOKUP($W151,$C$4:$U$203,3,FALSE()))</f>
        <v/>
      </c>
      <c r="AA151" s="88" t="str">
        <f aca="false">IF(Z151="","",VLOOKUP($W151,$C$4:$U$203,4,FALSE()))</f>
        <v/>
      </c>
      <c r="AB151" s="88" t="str">
        <f aca="false">IF(AA151="","",VLOOKUP($W151,$C$4:$U$203,5,FALSE()))</f>
        <v/>
      </c>
      <c r="AC151" s="88" t="str">
        <f aca="false">IF(AB151="","",VLOOKUP($W151,$C$4:$U$203,6,FALSE()))</f>
        <v/>
      </c>
      <c r="AD151" s="89" t="str">
        <f aca="false">IF(AC151="","",VLOOKUP($W151,$C$4:$U$203,7,FALSE()))</f>
        <v/>
      </c>
      <c r="AE151" s="88" t="str">
        <f aca="false">IF(AD151="","",VLOOKUP($W151,$C$4:$U$203,8,FALSE()))</f>
        <v/>
      </c>
      <c r="AF151" s="88" t="str">
        <f aca="false">IF(AE151="","",VLOOKUP($W151,$C$4:$U$203,9,FALSE()))</f>
        <v/>
      </c>
      <c r="AG151" s="88" t="str">
        <f aca="false">IF(AF151="","",VLOOKUP($W151,$C$4:$U$203,10,FALSE()))</f>
        <v/>
      </c>
      <c r="AH151" s="88" t="str">
        <f aca="false">IF(AG151="","",VLOOKUP($W151,$C$4:$U$203,11,FALSE()))</f>
        <v/>
      </c>
      <c r="AI151" s="89" t="str">
        <f aca="false">IF(AH151="","",VLOOKUP($W151,$C$4:$U$203,12,FALSE()))</f>
        <v/>
      </c>
      <c r="AJ151" s="89" t="str">
        <f aca="false">IF(AI151="","",VLOOKUP($W151,$C$4:$U$203,13,FALSE()))</f>
        <v/>
      </c>
      <c r="AK151" s="90" t="str">
        <f aca="false">IF(AJ151="","",VLOOKUP($W151,$C$4:$U$203,14,FALSE()))</f>
        <v/>
      </c>
      <c r="AL151" s="90" t="str">
        <f aca="false">IF(AK151="","",VLOOKUP($W151,$C$4:$U$203,15,FALSE()))</f>
        <v/>
      </c>
      <c r="AM151" s="90" t="str">
        <f aca="false">IF(AL151="","",VLOOKUP($W151,$C$4:$U$203,16,FALSE()))</f>
        <v/>
      </c>
      <c r="AN151" s="91" t="str">
        <f aca="false">IF(AM151="","",VLOOKUP($W151,$C$4:$U$203,17,FALSE()))</f>
        <v/>
      </c>
      <c r="AO151" s="0" t="str">
        <f aca="false">IF(AN151="","",VLOOKUP($W151,$C$4:$U$203,18,FALSE()))</f>
        <v/>
      </c>
      <c r="AP151" s="92" t="str">
        <f aca="false">IF(X151="","",X151)</f>
        <v/>
      </c>
      <c r="AQ151" s="65"/>
    </row>
    <row r="152" customFormat="false" ht="15" hidden="false" customHeight="false" outlineLevel="0" collapsed="false">
      <c r="A152" s="0" t="n">
        <v>149</v>
      </c>
      <c r="B152" s="0" t="str">
        <f aca="false">IF(PLAYER!B152="","",PLAYER!B152)</f>
        <v/>
      </c>
      <c r="C152" s="0" t="str">
        <f aca="false">IF(T152="","",T152)</f>
        <v/>
      </c>
      <c r="D152" s="88" t="str">
        <f aca="false">IF('ADJ-CLICK'!H152="","",AVERAGE('ADJ-CLICK'!H152,'ADJ-CLICK'!J152,'ADJ-CLICK'!L152,'ADJ-CLICK'!N152,'ADJ-CLICK'!P152,'ADJ-CLICK'!R152))</f>
        <v/>
      </c>
      <c r="E152" s="88" t="str">
        <f aca="false">IF('ADJ-GIVEN'!C152="","",'ADJ-GIVEN'!C152/2)</f>
        <v/>
      </c>
      <c r="F152" s="88" t="str">
        <f aca="false">IF('ADJ-GIVEN'!D152="","",'ADJ-GIVEN'!D152/2)</f>
        <v/>
      </c>
      <c r="G152" s="88" t="str">
        <f aca="false">IF('ADJ-GIVEN'!E152="","",'ADJ-GIVEN'!E152/2)</f>
        <v/>
      </c>
      <c r="H152" s="88" t="str">
        <f aca="false">IF('ADJ-GIVEN'!F152="","",'ADJ-GIVEN'!F152/2)</f>
        <v/>
      </c>
      <c r="I152" s="0" t="str">
        <f aca="false">IF(E152="","",SUM(E152:H152))</f>
        <v/>
      </c>
      <c r="J152" s="88" t="str">
        <f aca="false">IF('ADJ-GIVEN'!G152="","",'ADJ-GIVEN'!G152/2)</f>
        <v/>
      </c>
      <c r="K152" s="88" t="str">
        <f aca="false">IF('ADJ-GIVEN'!H152="","",'ADJ-GIVEN'!H152/2)</f>
        <v/>
      </c>
      <c r="L152" s="88" t="str">
        <f aca="false">IF('ADJ-GIVEN'!I152="","",'ADJ-GIVEN'!I152/2)</f>
        <v/>
      </c>
      <c r="M152" s="88" t="str">
        <f aca="false">IF('ADJ-GIVEN'!J152="","",'ADJ-GIVEN'!J152/2)</f>
        <v/>
      </c>
      <c r="N152" s="89" t="str">
        <f aca="false">IF(J152="","",SUM(J152:M152))</f>
        <v/>
      </c>
      <c r="O152" s="92" t="str">
        <f aca="false">IF(D152="","",SUM(D152,I152,N152))</f>
        <v/>
      </c>
      <c r="P152" s="92" t="str">
        <f aca="false">IF('ADJ-CLICK'!C152="","",'ADJ-CLICK'!C152*-1)</f>
        <v/>
      </c>
      <c r="Q152" s="92" t="str">
        <f aca="false">IF('ADJ-CLICK'!D152="","",'ADJ-CLICK'!D152*-1)</f>
        <v/>
      </c>
      <c r="R152" s="92" t="str">
        <f aca="false">IF('ADJ-CLICK'!E152="","",'ADJ-CLICK'!E152*-1)</f>
        <v/>
      </c>
      <c r="S152" s="92" t="str">
        <f aca="false">IF(O152="","",SUM(O152:R152))</f>
        <v/>
      </c>
      <c r="T152" s="92" t="str">
        <f aca="false">IF(S152="","",RANK(S152,S$4:S$203,0))</f>
        <v/>
      </c>
      <c r="U152" s="92" t="str">
        <f aca="false">IF(B152="","",B152)</f>
        <v/>
      </c>
      <c r="V152" s="65"/>
      <c r="W152" s="0" t="str">
        <f aca="false">IF(A152&lt;=COUNT(C$4:C$203),A152,"")</f>
        <v/>
      </c>
      <c r="X152" s="0" t="str">
        <f aca="false">IF(W152="","",VLOOKUP($W152,$C$4:$U$203,19,FALSE()))</f>
        <v/>
      </c>
      <c r="Y152" s="88" t="str">
        <f aca="false">IF(X152="","",VLOOKUP($W152,$C$4:$U$203,2,FALSE()))</f>
        <v/>
      </c>
      <c r="Z152" s="88" t="str">
        <f aca="false">IF(Y152="","",VLOOKUP($W152,$C$4:$U$203,3,FALSE()))</f>
        <v/>
      </c>
      <c r="AA152" s="88" t="str">
        <f aca="false">IF(Z152="","",VLOOKUP($W152,$C$4:$U$203,4,FALSE()))</f>
        <v/>
      </c>
      <c r="AB152" s="88" t="str">
        <f aca="false">IF(AA152="","",VLOOKUP($W152,$C$4:$U$203,5,FALSE()))</f>
        <v/>
      </c>
      <c r="AC152" s="88" t="str">
        <f aca="false">IF(AB152="","",VLOOKUP($W152,$C$4:$U$203,6,FALSE()))</f>
        <v/>
      </c>
      <c r="AD152" s="89" t="str">
        <f aca="false">IF(AC152="","",VLOOKUP($W152,$C$4:$U$203,7,FALSE()))</f>
        <v/>
      </c>
      <c r="AE152" s="88" t="str">
        <f aca="false">IF(AD152="","",VLOOKUP($W152,$C$4:$U$203,8,FALSE()))</f>
        <v/>
      </c>
      <c r="AF152" s="88" t="str">
        <f aca="false">IF(AE152="","",VLOOKUP($W152,$C$4:$U$203,9,FALSE()))</f>
        <v/>
      </c>
      <c r="AG152" s="88" t="str">
        <f aca="false">IF(AF152="","",VLOOKUP($W152,$C$4:$U$203,10,FALSE()))</f>
        <v/>
      </c>
      <c r="AH152" s="88" t="str">
        <f aca="false">IF(AG152="","",VLOOKUP($W152,$C$4:$U$203,11,FALSE()))</f>
        <v/>
      </c>
      <c r="AI152" s="89" t="str">
        <f aca="false">IF(AH152="","",VLOOKUP($W152,$C$4:$U$203,12,FALSE()))</f>
        <v/>
      </c>
      <c r="AJ152" s="89" t="str">
        <f aca="false">IF(AI152="","",VLOOKUP($W152,$C$4:$U$203,13,FALSE()))</f>
        <v/>
      </c>
      <c r="AK152" s="90" t="str">
        <f aca="false">IF(AJ152="","",VLOOKUP($W152,$C$4:$U$203,14,FALSE()))</f>
        <v/>
      </c>
      <c r="AL152" s="90" t="str">
        <f aca="false">IF(AK152="","",VLOOKUP($W152,$C$4:$U$203,15,FALSE()))</f>
        <v/>
      </c>
      <c r="AM152" s="90" t="str">
        <f aca="false">IF(AL152="","",VLOOKUP($W152,$C$4:$U$203,16,FALSE()))</f>
        <v/>
      </c>
      <c r="AN152" s="91" t="str">
        <f aca="false">IF(AM152="","",VLOOKUP($W152,$C$4:$U$203,17,FALSE()))</f>
        <v/>
      </c>
      <c r="AO152" s="0" t="str">
        <f aca="false">IF(AN152="","",VLOOKUP($W152,$C$4:$U$203,18,FALSE()))</f>
        <v/>
      </c>
      <c r="AP152" s="92" t="str">
        <f aca="false">IF(X152="","",X152)</f>
        <v/>
      </c>
      <c r="AQ152" s="65"/>
    </row>
    <row r="153" customFormat="false" ht="15" hidden="false" customHeight="false" outlineLevel="0" collapsed="false">
      <c r="A153" s="0" t="n">
        <v>150</v>
      </c>
      <c r="B153" s="0" t="str">
        <f aca="false">IF(PLAYER!B153="","",PLAYER!B153)</f>
        <v/>
      </c>
      <c r="C153" s="0" t="str">
        <f aca="false">IF(T153="","",T153)</f>
        <v/>
      </c>
      <c r="D153" s="88" t="str">
        <f aca="false">IF('ADJ-CLICK'!H153="","",AVERAGE('ADJ-CLICK'!H153,'ADJ-CLICK'!J153,'ADJ-CLICK'!L153,'ADJ-CLICK'!N153,'ADJ-CLICK'!P153,'ADJ-CLICK'!R153))</f>
        <v/>
      </c>
      <c r="E153" s="88" t="str">
        <f aca="false">IF('ADJ-GIVEN'!C153="","",'ADJ-GIVEN'!C153/2)</f>
        <v/>
      </c>
      <c r="F153" s="88" t="str">
        <f aca="false">IF('ADJ-GIVEN'!D153="","",'ADJ-GIVEN'!D153/2)</f>
        <v/>
      </c>
      <c r="G153" s="88" t="str">
        <f aca="false">IF('ADJ-GIVEN'!E153="","",'ADJ-GIVEN'!E153/2)</f>
        <v/>
      </c>
      <c r="H153" s="88" t="str">
        <f aca="false">IF('ADJ-GIVEN'!F153="","",'ADJ-GIVEN'!F153/2)</f>
        <v/>
      </c>
      <c r="I153" s="0" t="str">
        <f aca="false">IF(E153="","",SUM(E153:H153))</f>
        <v/>
      </c>
      <c r="J153" s="88" t="str">
        <f aca="false">IF('ADJ-GIVEN'!G153="","",'ADJ-GIVEN'!G153/2)</f>
        <v/>
      </c>
      <c r="K153" s="88" t="str">
        <f aca="false">IF('ADJ-GIVEN'!H153="","",'ADJ-GIVEN'!H153/2)</f>
        <v/>
      </c>
      <c r="L153" s="88" t="str">
        <f aca="false">IF('ADJ-GIVEN'!I153="","",'ADJ-GIVEN'!I153/2)</f>
        <v/>
      </c>
      <c r="M153" s="88" t="str">
        <f aca="false">IF('ADJ-GIVEN'!J153="","",'ADJ-GIVEN'!J153/2)</f>
        <v/>
      </c>
      <c r="N153" s="89" t="str">
        <f aca="false">IF(J153="","",SUM(J153:M153))</f>
        <v/>
      </c>
      <c r="O153" s="92" t="str">
        <f aca="false">IF(D153="","",SUM(D153,I153,N153))</f>
        <v/>
      </c>
      <c r="P153" s="92" t="str">
        <f aca="false">IF('ADJ-CLICK'!C153="","",'ADJ-CLICK'!C153*-1)</f>
        <v/>
      </c>
      <c r="Q153" s="92" t="str">
        <f aca="false">IF('ADJ-CLICK'!D153="","",'ADJ-CLICK'!D153*-1)</f>
        <v/>
      </c>
      <c r="R153" s="92" t="str">
        <f aca="false">IF('ADJ-CLICK'!E153="","",'ADJ-CLICK'!E153*-1)</f>
        <v/>
      </c>
      <c r="S153" s="92" t="str">
        <f aca="false">IF(O153="","",SUM(O153:R153))</f>
        <v/>
      </c>
      <c r="T153" s="92" t="str">
        <f aca="false">IF(S153="","",RANK(S153,S$4:S$203,0))</f>
        <v/>
      </c>
      <c r="U153" s="92" t="str">
        <f aca="false">IF(B153="","",B153)</f>
        <v/>
      </c>
      <c r="V153" s="65"/>
      <c r="W153" s="0" t="str">
        <f aca="false">IF(A153&lt;=COUNT(C$4:C$203),A153,"")</f>
        <v/>
      </c>
      <c r="X153" s="0" t="str">
        <f aca="false">IF(W153="","",VLOOKUP($W153,$C$4:$U$203,19,FALSE()))</f>
        <v/>
      </c>
      <c r="Y153" s="88" t="str">
        <f aca="false">IF(X153="","",VLOOKUP($W153,$C$4:$U$203,2,FALSE()))</f>
        <v/>
      </c>
      <c r="Z153" s="88" t="str">
        <f aca="false">IF(Y153="","",VLOOKUP($W153,$C$4:$U$203,3,FALSE()))</f>
        <v/>
      </c>
      <c r="AA153" s="88" t="str">
        <f aca="false">IF(Z153="","",VLOOKUP($W153,$C$4:$U$203,4,FALSE()))</f>
        <v/>
      </c>
      <c r="AB153" s="88" t="str">
        <f aca="false">IF(AA153="","",VLOOKUP($W153,$C$4:$U$203,5,FALSE()))</f>
        <v/>
      </c>
      <c r="AC153" s="88" t="str">
        <f aca="false">IF(AB153="","",VLOOKUP($W153,$C$4:$U$203,6,FALSE()))</f>
        <v/>
      </c>
      <c r="AD153" s="89" t="str">
        <f aca="false">IF(AC153="","",VLOOKUP($W153,$C$4:$U$203,7,FALSE()))</f>
        <v/>
      </c>
      <c r="AE153" s="88" t="str">
        <f aca="false">IF(AD153="","",VLOOKUP($W153,$C$4:$U$203,8,FALSE()))</f>
        <v/>
      </c>
      <c r="AF153" s="88" t="str">
        <f aca="false">IF(AE153="","",VLOOKUP($W153,$C$4:$U$203,9,FALSE()))</f>
        <v/>
      </c>
      <c r="AG153" s="88" t="str">
        <f aca="false">IF(AF153="","",VLOOKUP($W153,$C$4:$U$203,10,FALSE()))</f>
        <v/>
      </c>
      <c r="AH153" s="88" t="str">
        <f aca="false">IF(AG153="","",VLOOKUP($W153,$C$4:$U$203,11,FALSE()))</f>
        <v/>
      </c>
      <c r="AI153" s="89" t="str">
        <f aca="false">IF(AH153="","",VLOOKUP($W153,$C$4:$U$203,12,FALSE()))</f>
        <v/>
      </c>
      <c r="AJ153" s="89" t="str">
        <f aca="false">IF(AI153="","",VLOOKUP($W153,$C$4:$U$203,13,FALSE()))</f>
        <v/>
      </c>
      <c r="AK153" s="90" t="str">
        <f aca="false">IF(AJ153="","",VLOOKUP($W153,$C$4:$U$203,14,FALSE()))</f>
        <v/>
      </c>
      <c r="AL153" s="90" t="str">
        <f aca="false">IF(AK153="","",VLOOKUP($W153,$C$4:$U$203,15,FALSE()))</f>
        <v/>
      </c>
      <c r="AM153" s="90" t="str">
        <f aca="false">IF(AL153="","",VLOOKUP($W153,$C$4:$U$203,16,FALSE()))</f>
        <v/>
      </c>
      <c r="AN153" s="91" t="str">
        <f aca="false">IF(AM153="","",VLOOKUP($W153,$C$4:$U$203,17,FALSE()))</f>
        <v/>
      </c>
      <c r="AO153" s="0" t="str">
        <f aca="false">IF(AN153="","",VLOOKUP($W153,$C$4:$U$203,18,FALSE()))</f>
        <v/>
      </c>
      <c r="AP153" s="92" t="str">
        <f aca="false">IF(X153="","",X153)</f>
        <v/>
      </c>
      <c r="AQ153" s="65"/>
    </row>
    <row r="154" customFormat="false" ht="15" hidden="false" customHeight="false" outlineLevel="0" collapsed="false">
      <c r="A154" s="0" t="n">
        <v>151</v>
      </c>
      <c r="B154" s="0" t="str">
        <f aca="false">IF(PLAYER!B154="","",PLAYER!B154)</f>
        <v/>
      </c>
      <c r="C154" s="0" t="str">
        <f aca="false">IF(T154="","",T154)</f>
        <v/>
      </c>
      <c r="D154" s="88" t="str">
        <f aca="false">IF('ADJ-CLICK'!H154="","",AVERAGE('ADJ-CLICK'!H154,'ADJ-CLICK'!J154,'ADJ-CLICK'!L154,'ADJ-CLICK'!N154,'ADJ-CLICK'!P154,'ADJ-CLICK'!R154))</f>
        <v/>
      </c>
      <c r="E154" s="88" t="str">
        <f aca="false">IF('ADJ-GIVEN'!C154="","",'ADJ-GIVEN'!C154/2)</f>
        <v/>
      </c>
      <c r="F154" s="88" t="str">
        <f aca="false">IF('ADJ-GIVEN'!D154="","",'ADJ-GIVEN'!D154/2)</f>
        <v/>
      </c>
      <c r="G154" s="88" t="str">
        <f aca="false">IF('ADJ-GIVEN'!E154="","",'ADJ-GIVEN'!E154/2)</f>
        <v/>
      </c>
      <c r="H154" s="88" t="str">
        <f aca="false">IF('ADJ-GIVEN'!F154="","",'ADJ-GIVEN'!F154/2)</f>
        <v/>
      </c>
      <c r="I154" s="0" t="str">
        <f aca="false">IF(E154="","",SUM(E154:H154))</f>
        <v/>
      </c>
      <c r="J154" s="88" t="str">
        <f aca="false">IF('ADJ-GIVEN'!G154="","",'ADJ-GIVEN'!G154/2)</f>
        <v/>
      </c>
      <c r="K154" s="88" t="str">
        <f aca="false">IF('ADJ-GIVEN'!H154="","",'ADJ-GIVEN'!H154/2)</f>
        <v/>
      </c>
      <c r="L154" s="88" t="str">
        <f aca="false">IF('ADJ-GIVEN'!I154="","",'ADJ-GIVEN'!I154/2)</f>
        <v/>
      </c>
      <c r="M154" s="88" t="str">
        <f aca="false">IF('ADJ-GIVEN'!J154="","",'ADJ-GIVEN'!J154/2)</f>
        <v/>
      </c>
      <c r="N154" s="89" t="str">
        <f aca="false">IF(J154="","",SUM(J154:M154))</f>
        <v/>
      </c>
      <c r="O154" s="92" t="str">
        <f aca="false">IF(D154="","",SUM(D154,I154,N154))</f>
        <v/>
      </c>
      <c r="P154" s="92" t="str">
        <f aca="false">IF('ADJ-CLICK'!C154="","",'ADJ-CLICK'!C154*-1)</f>
        <v/>
      </c>
      <c r="Q154" s="92" t="str">
        <f aca="false">IF('ADJ-CLICK'!D154="","",'ADJ-CLICK'!D154*-1)</f>
        <v/>
      </c>
      <c r="R154" s="92" t="str">
        <f aca="false">IF('ADJ-CLICK'!E154="","",'ADJ-CLICK'!E154*-1)</f>
        <v/>
      </c>
      <c r="S154" s="92" t="str">
        <f aca="false">IF(O154="","",SUM(O154:R154))</f>
        <v/>
      </c>
      <c r="T154" s="92" t="str">
        <f aca="false">IF(S154="","",RANK(S154,S$4:S$203,0))</f>
        <v/>
      </c>
      <c r="U154" s="92" t="str">
        <f aca="false">IF(B154="","",B154)</f>
        <v/>
      </c>
      <c r="V154" s="65"/>
      <c r="W154" s="0" t="str">
        <f aca="false">IF(A154&lt;=COUNT(C$4:C$203),A154,"")</f>
        <v/>
      </c>
      <c r="X154" s="0" t="str">
        <f aca="false">IF(W154="","",VLOOKUP($W154,$C$4:$U$203,19,FALSE()))</f>
        <v/>
      </c>
      <c r="Y154" s="88" t="str">
        <f aca="false">IF(X154="","",VLOOKUP($W154,$C$4:$U$203,2,FALSE()))</f>
        <v/>
      </c>
      <c r="Z154" s="88" t="str">
        <f aca="false">IF(Y154="","",VLOOKUP($W154,$C$4:$U$203,3,FALSE()))</f>
        <v/>
      </c>
      <c r="AA154" s="88" t="str">
        <f aca="false">IF(Z154="","",VLOOKUP($W154,$C$4:$U$203,4,FALSE()))</f>
        <v/>
      </c>
      <c r="AB154" s="88" t="str">
        <f aca="false">IF(AA154="","",VLOOKUP($W154,$C$4:$U$203,5,FALSE()))</f>
        <v/>
      </c>
      <c r="AC154" s="88" t="str">
        <f aca="false">IF(AB154="","",VLOOKUP($W154,$C$4:$U$203,6,FALSE()))</f>
        <v/>
      </c>
      <c r="AD154" s="89" t="str">
        <f aca="false">IF(AC154="","",VLOOKUP($W154,$C$4:$U$203,7,FALSE()))</f>
        <v/>
      </c>
      <c r="AE154" s="88" t="str">
        <f aca="false">IF(AD154="","",VLOOKUP($W154,$C$4:$U$203,8,FALSE()))</f>
        <v/>
      </c>
      <c r="AF154" s="88" t="str">
        <f aca="false">IF(AE154="","",VLOOKUP($W154,$C$4:$U$203,9,FALSE()))</f>
        <v/>
      </c>
      <c r="AG154" s="88" t="str">
        <f aca="false">IF(AF154="","",VLOOKUP($W154,$C$4:$U$203,10,FALSE()))</f>
        <v/>
      </c>
      <c r="AH154" s="88" t="str">
        <f aca="false">IF(AG154="","",VLOOKUP($W154,$C$4:$U$203,11,FALSE()))</f>
        <v/>
      </c>
      <c r="AI154" s="89" t="str">
        <f aca="false">IF(AH154="","",VLOOKUP($W154,$C$4:$U$203,12,FALSE()))</f>
        <v/>
      </c>
      <c r="AJ154" s="89" t="str">
        <f aca="false">IF(AI154="","",VLOOKUP($W154,$C$4:$U$203,13,FALSE()))</f>
        <v/>
      </c>
      <c r="AK154" s="90" t="str">
        <f aca="false">IF(AJ154="","",VLOOKUP($W154,$C$4:$U$203,14,FALSE()))</f>
        <v/>
      </c>
      <c r="AL154" s="90" t="str">
        <f aca="false">IF(AK154="","",VLOOKUP($W154,$C$4:$U$203,15,FALSE()))</f>
        <v/>
      </c>
      <c r="AM154" s="90" t="str">
        <f aca="false">IF(AL154="","",VLOOKUP($W154,$C$4:$U$203,16,FALSE()))</f>
        <v/>
      </c>
      <c r="AN154" s="91" t="str">
        <f aca="false">IF(AM154="","",VLOOKUP($W154,$C$4:$U$203,17,FALSE()))</f>
        <v/>
      </c>
      <c r="AO154" s="0" t="str">
        <f aca="false">IF(AN154="","",VLOOKUP($W154,$C$4:$U$203,18,FALSE()))</f>
        <v/>
      </c>
      <c r="AP154" s="92" t="str">
        <f aca="false">IF(X154="","",X154)</f>
        <v/>
      </c>
      <c r="AQ154" s="65"/>
    </row>
    <row r="155" customFormat="false" ht="15" hidden="false" customHeight="false" outlineLevel="0" collapsed="false">
      <c r="A155" s="0" t="n">
        <v>152</v>
      </c>
      <c r="B155" s="0" t="str">
        <f aca="false">IF(PLAYER!B155="","",PLAYER!B155)</f>
        <v/>
      </c>
      <c r="C155" s="0" t="str">
        <f aca="false">IF(T155="","",T155)</f>
        <v/>
      </c>
      <c r="D155" s="88" t="str">
        <f aca="false">IF('ADJ-CLICK'!H155="","",AVERAGE('ADJ-CLICK'!H155,'ADJ-CLICK'!J155,'ADJ-CLICK'!L155,'ADJ-CLICK'!N155,'ADJ-CLICK'!P155,'ADJ-CLICK'!R155))</f>
        <v/>
      </c>
      <c r="E155" s="88" t="str">
        <f aca="false">IF('ADJ-GIVEN'!C155="","",'ADJ-GIVEN'!C155/2)</f>
        <v/>
      </c>
      <c r="F155" s="88" t="str">
        <f aca="false">IF('ADJ-GIVEN'!D155="","",'ADJ-GIVEN'!D155/2)</f>
        <v/>
      </c>
      <c r="G155" s="88" t="str">
        <f aca="false">IF('ADJ-GIVEN'!E155="","",'ADJ-GIVEN'!E155/2)</f>
        <v/>
      </c>
      <c r="H155" s="88" t="str">
        <f aca="false">IF('ADJ-GIVEN'!F155="","",'ADJ-GIVEN'!F155/2)</f>
        <v/>
      </c>
      <c r="I155" s="0" t="str">
        <f aca="false">IF(E155="","",SUM(E155:H155))</f>
        <v/>
      </c>
      <c r="J155" s="88" t="str">
        <f aca="false">IF('ADJ-GIVEN'!G155="","",'ADJ-GIVEN'!G155/2)</f>
        <v/>
      </c>
      <c r="K155" s="88" t="str">
        <f aca="false">IF('ADJ-GIVEN'!H155="","",'ADJ-GIVEN'!H155/2)</f>
        <v/>
      </c>
      <c r="L155" s="88" t="str">
        <f aca="false">IF('ADJ-GIVEN'!I155="","",'ADJ-GIVEN'!I155/2)</f>
        <v/>
      </c>
      <c r="M155" s="88" t="str">
        <f aca="false">IF('ADJ-GIVEN'!J155="","",'ADJ-GIVEN'!J155/2)</f>
        <v/>
      </c>
      <c r="N155" s="89" t="str">
        <f aca="false">IF(J155="","",SUM(J155:M155))</f>
        <v/>
      </c>
      <c r="O155" s="92" t="str">
        <f aca="false">IF(D155="","",SUM(D155,I155,N155))</f>
        <v/>
      </c>
      <c r="P155" s="92" t="str">
        <f aca="false">IF('ADJ-CLICK'!C155="","",'ADJ-CLICK'!C155*-1)</f>
        <v/>
      </c>
      <c r="Q155" s="92" t="str">
        <f aca="false">IF('ADJ-CLICK'!D155="","",'ADJ-CLICK'!D155*-1)</f>
        <v/>
      </c>
      <c r="R155" s="92" t="str">
        <f aca="false">IF('ADJ-CLICK'!E155="","",'ADJ-CLICK'!E155*-1)</f>
        <v/>
      </c>
      <c r="S155" s="92" t="str">
        <f aca="false">IF(O155="","",SUM(O155:R155))</f>
        <v/>
      </c>
      <c r="T155" s="92" t="str">
        <f aca="false">IF(S155="","",RANK(S155,S$4:S$203,0))</f>
        <v/>
      </c>
      <c r="U155" s="92" t="str">
        <f aca="false">IF(B155="","",B155)</f>
        <v/>
      </c>
      <c r="V155" s="65"/>
      <c r="W155" s="0" t="str">
        <f aca="false">IF(A155&lt;=COUNT(C$4:C$203),A155,"")</f>
        <v/>
      </c>
      <c r="X155" s="0" t="str">
        <f aca="false">IF(W155="","",VLOOKUP($W155,$C$4:$U$203,19,FALSE()))</f>
        <v/>
      </c>
      <c r="Y155" s="88" t="str">
        <f aca="false">IF(X155="","",VLOOKUP($W155,$C$4:$U$203,2,FALSE()))</f>
        <v/>
      </c>
      <c r="Z155" s="88" t="str">
        <f aca="false">IF(Y155="","",VLOOKUP($W155,$C$4:$U$203,3,FALSE()))</f>
        <v/>
      </c>
      <c r="AA155" s="88" t="str">
        <f aca="false">IF(Z155="","",VLOOKUP($W155,$C$4:$U$203,4,FALSE()))</f>
        <v/>
      </c>
      <c r="AB155" s="88" t="str">
        <f aca="false">IF(AA155="","",VLOOKUP($W155,$C$4:$U$203,5,FALSE()))</f>
        <v/>
      </c>
      <c r="AC155" s="88" t="str">
        <f aca="false">IF(AB155="","",VLOOKUP($W155,$C$4:$U$203,6,FALSE()))</f>
        <v/>
      </c>
      <c r="AD155" s="89" t="str">
        <f aca="false">IF(AC155="","",VLOOKUP($W155,$C$4:$U$203,7,FALSE()))</f>
        <v/>
      </c>
      <c r="AE155" s="88" t="str">
        <f aca="false">IF(AD155="","",VLOOKUP($W155,$C$4:$U$203,8,FALSE()))</f>
        <v/>
      </c>
      <c r="AF155" s="88" t="str">
        <f aca="false">IF(AE155="","",VLOOKUP($W155,$C$4:$U$203,9,FALSE()))</f>
        <v/>
      </c>
      <c r="AG155" s="88" t="str">
        <f aca="false">IF(AF155="","",VLOOKUP($W155,$C$4:$U$203,10,FALSE()))</f>
        <v/>
      </c>
      <c r="AH155" s="88" t="str">
        <f aca="false">IF(AG155="","",VLOOKUP($W155,$C$4:$U$203,11,FALSE()))</f>
        <v/>
      </c>
      <c r="AI155" s="89" t="str">
        <f aca="false">IF(AH155="","",VLOOKUP($W155,$C$4:$U$203,12,FALSE()))</f>
        <v/>
      </c>
      <c r="AJ155" s="89" t="str">
        <f aca="false">IF(AI155="","",VLOOKUP($W155,$C$4:$U$203,13,FALSE()))</f>
        <v/>
      </c>
      <c r="AK155" s="90" t="str">
        <f aca="false">IF(AJ155="","",VLOOKUP($W155,$C$4:$U$203,14,FALSE()))</f>
        <v/>
      </c>
      <c r="AL155" s="90" t="str">
        <f aca="false">IF(AK155="","",VLOOKUP($W155,$C$4:$U$203,15,FALSE()))</f>
        <v/>
      </c>
      <c r="AM155" s="90" t="str">
        <f aca="false">IF(AL155="","",VLOOKUP($W155,$C$4:$U$203,16,FALSE()))</f>
        <v/>
      </c>
      <c r="AN155" s="91" t="str">
        <f aca="false">IF(AM155="","",VLOOKUP($W155,$C$4:$U$203,17,FALSE()))</f>
        <v/>
      </c>
      <c r="AO155" s="0" t="str">
        <f aca="false">IF(AN155="","",VLOOKUP($W155,$C$4:$U$203,18,FALSE()))</f>
        <v/>
      </c>
      <c r="AP155" s="92" t="str">
        <f aca="false">IF(X155="","",X155)</f>
        <v/>
      </c>
      <c r="AQ155" s="65"/>
    </row>
    <row r="156" customFormat="false" ht="15" hidden="false" customHeight="false" outlineLevel="0" collapsed="false">
      <c r="A156" s="0" t="n">
        <v>153</v>
      </c>
      <c r="B156" s="0" t="str">
        <f aca="false">IF(PLAYER!B156="","",PLAYER!B156)</f>
        <v/>
      </c>
      <c r="C156" s="0" t="str">
        <f aca="false">IF(T156="","",T156)</f>
        <v/>
      </c>
      <c r="D156" s="88" t="str">
        <f aca="false">IF('ADJ-CLICK'!H156="","",AVERAGE('ADJ-CLICK'!H156,'ADJ-CLICK'!J156,'ADJ-CLICK'!L156,'ADJ-CLICK'!N156,'ADJ-CLICK'!P156,'ADJ-CLICK'!R156))</f>
        <v/>
      </c>
      <c r="E156" s="88" t="str">
        <f aca="false">IF('ADJ-GIVEN'!C156="","",'ADJ-GIVEN'!C156/2)</f>
        <v/>
      </c>
      <c r="F156" s="88" t="str">
        <f aca="false">IF('ADJ-GIVEN'!D156="","",'ADJ-GIVEN'!D156/2)</f>
        <v/>
      </c>
      <c r="G156" s="88" t="str">
        <f aca="false">IF('ADJ-GIVEN'!E156="","",'ADJ-GIVEN'!E156/2)</f>
        <v/>
      </c>
      <c r="H156" s="88" t="str">
        <f aca="false">IF('ADJ-GIVEN'!F156="","",'ADJ-GIVEN'!F156/2)</f>
        <v/>
      </c>
      <c r="I156" s="0" t="str">
        <f aca="false">IF(E156="","",SUM(E156:H156))</f>
        <v/>
      </c>
      <c r="J156" s="88" t="str">
        <f aca="false">IF('ADJ-GIVEN'!G156="","",'ADJ-GIVEN'!G156/2)</f>
        <v/>
      </c>
      <c r="K156" s="88" t="str">
        <f aca="false">IF('ADJ-GIVEN'!H156="","",'ADJ-GIVEN'!H156/2)</f>
        <v/>
      </c>
      <c r="L156" s="88" t="str">
        <f aca="false">IF('ADJ-GIVEN'!I156="","",'ADJ-GIVEN'!I156/2)</f>
        <v/>
      </c>
      <c r="M156" s="88" t="str">
        <f aca="false">IF('ADJ-GIVEN'!J156="","",'ADJ-GIVEN'!J156/2)</f>
        <v/>
      </c>
      <c r="N156" s="89" t="str">
        <f aca="false">IF(J156="","",SUM(J156:M156))</f>
        <v/>
      </c>
      <c r="O156" s="92" t="str">
        <f aca="false">IF(D156="","",SUM(D156,I156,N156))</f>
        <v/>
      </c>
      <c r="P156" s="92" t="str">
        <f aca="false">IF('ADJ-CLICK'!C156="","",'ADJ-CLICK'!C156*-1)</f>
        <v/>
      </c>
      <c r="Q156" s="92" t="str">
        <f aca="false">IF('ADJ-CLICK'!D156="","",'ADJ-CLICK'!D156*-1)</f>
        <v/>
      </c>
      <c r="R156" s="92" t="str">
        <f aca="false">IF('ADJ-CLICK'!E156="","",'ADJ-CLICK'!E156*-1)</f>
        <v/>
      </c>
      <c r="S156" s="92" t="str">
        <f aca="false">IF(O156="","",SUM(O156:R156))</f>
        <v/>
      </c>
      <c r="T156" s="92" t="str">
        <f aca="false">IF(S156="","",RANK(S156,S$4:S$203,0))</f>
        <v/>
      </c>
      <c r="U156" s="92" t="str">
        <f aca="false">IF(B156="","",B156)</f>
        <v/>
      </c>
      <c r="V156" s="65"/>
      <c r="W156" s="0" t="str">
        <f aca="false">IF(A156&lt;=COUNT(C$4:C$203),A156,"")</f>
        <v/>
      </c>
      <c r="X156" s="0" t="str">
        <f aca="false">IF(W156="","",VLOOKUP($W156,$C$4:$U$203,19,FALSE()))</f>
        <v/>
      </c>
      <c r="Y156" s="88" t="str">
        <f aca="false">IF(X156="","",VLOOKUP($W156,$C$4:$U$203,2,FALSE()))</f>
        <v/>
      </c>
      <c r="Z156" s="88" t="str">
        <f aca="false">IF(Y156="","",VLOOKUP($W156,$C$4:$U$203,3,FALSE()))</f>
        <v/>
      </c>
      <c r="AA156" s="88" t="str">
        <f aca="false">IF(Z156="","",VLOOKUP($W156,$C$4:$U$203,4,FALSE()))</f>
        <v/>
      </c>
      <c r="AB156" s="88" t="str">
        <f aca="false">IF(AA156="","",VLOOKUP($W156,$C$4:$U$203,5,FALSE()))</f>
        <v/>
      </c>
      <c r="AC156" s="88" t="str">
        <f aca="false">IF(AB156="","",VLOOKUP($W156,$C$4:$U$203,6,FALSE()))</f>
        <v/>
      </c>
      <c r="AD156" s="89" t="str">
        <f aca="false">IF(AC156="","",VLOOKUP($W156,$C$4:$U$203,7,FALSE()))</f>
        <v/>
      </c>
      <c r="AE156" s="88" t="str">
        <f aca="false">IF(AD156="","",VLOOKUP($W156,$C$4:$U$203,8,FALSE()))</f>
        <v/>
      </c>
      <c r="AF156" s="88" t="str">
        <f aca="false">IF(AE156="","",VLOOKUP($W156,$C$4:$U$203,9,FALSE()))</f>
        <v/>
      </c>
      <c r="AG156" s="88" t="str">
        <f aca="false">IF(AF156="","",VLOOKUP($W156,$C$4:$U$203,10,FALSE()))</f>
        <v/>
      </c>
      <c r="AH156" s="88" t="str">
        <f aca="false">IF(AG156="","",VLOOKUP($W156,$C$4:$U$203,11,FALSE()))</f>
        <v/>
      </c>
      <c r="AI156" s="89" t="str">
        <f aca="false">IF(AH156="","",VLOOKUP($W156,$C$4:$U$203,12,FALSE()))</f>
        <v/>
      </c>
      <c r="AJ156" s="89" t="str">
        <f aca="false">IF(AI156="","",VLOOKUP($W156,$C$4:$U$203,13,FALSE()))</f>
        <v/>
      </c>
      <c r="AK156" s="90" t="str">
        <f aca="false">IF(AJ156="","",VLOOKUP($W156,$C$4:$U$203,14,FALSE()))</f>
        <v/>
      </c>
      <c r="AL156" s="90" t="str">
        <f aca="false">IF(AK156="","",VLOOKUP($W156,$C$4:$U$203,15,FALSE()))</f>
        <v/>
      </c>
      <c r="AM156" s="90" t="str">
        <f aca="false">IF(AL156="","",VLOOKUP($W156,$C$4:$U$203,16,FALSE()))</f>
        <v/>
      </c>
      <c r="AN156" s="91" t="str">
        <f aca="false">IF(AM156="","",VLOOKUP($W156,$C$4:$U$203,17,FALSE()))</f>
        <v/>
      </c>
      <c r="AO156" s="0" t="str">
        <f aca="false">IF(AN156="","",VLOOKUP($W156,$C$4:$U$203,18,FALSE()))</f>
        <v/>
      </c>
      <c r="AP156" s="92" t="str">
        <f aca="false">IF(X156="","",X156)</f>
        <v/>
      </c>
      <c r="AQ156" s="65"/>
    </row>
    <row r="157" customFormat="false" ht="15" hidden="false" customHeight="false" outlineLevel="0" collapsed="false">
      <c r="A157" s="0" t="n">
        <v>154</v>
      </c>
      <c r="B157" s="0" t="str">
        <f aca="false">IF(PLAYER!B157="","",PLAYER!B157)</f>
        <v/>
      </c>
      <c r="C157" s="0" t="str">
        <f aca="false">IF(T157="","",T157)</f>
        <v/>
      </c>
      <c r="D157" s="88" t="str">
        <f aca="false">IF('ADJ-CLICK'!H157="","",AVERAGE('ADJ-CLICK'!H157,'ADJ-CLICK'!J157,'ADJ-CLICK'!L157,'ADJ-CLICK'!N157,'ADJ-CLICK'!P157,'ADJ-CLICK'!R157))</f>
        <v/>
      </c>
      <c r="E157" s="88" t="str">
        <f aca="false">IF('ADJ-GIVEN'!C157="","",'ADJ-GIVEN'!C157/2)</f>
        <v/>
      </c>
      <c r="F157" s="88" t="str">
        <f aca="false">IF('ADJ-GIVEN'!D157="","",'ADJ-GIVEN'!D157/2)</f>
        <v/>
      </c>
      <c r="G157" s="88" t="str">
        <f aca="false">IF('ADJ-GIVEN'!E157="","",'ADJ-GIVEN'!E157/2)</f>
        <v/>
      </c>
      <c r="H157" s="88" t="str">
        <f aca="false">IF('ADJ-GIVEN'!F157="","",'ADJ-GIVEN'!F157/2)</f>
        <v/>
      </c>
      <c r="I157" s="0" t="str">
        <f aca="false">IF(E157="","",SUM(E157:H157))</f>
        <v/>
      </c>
      <c r="J157" s="88" t="str">
        <f aca="false">IF('ADJ-GIVEN'!G157="","",'ADJ-GIVEN'!G157/2)</f>
        <v/>
      </c>
      <c r="K157" s="88" t="str">
        <f aca="false">IF('ADJ-GIVEN'!H157="","",'ADJ-GIVEN'!H157/2)</f>
        <v/>
      </c>
      <c r="L157" s="88" t="str">
        <f aca="false">IF('ADJ-GIVEN'!I157="","",'ADJ-GIVEN'!I157/2)</f>
        <v/>
      </c>
      <c r="M157" s="88" t="str">
        <f aca="false">IF('ADJ-GIVEN'!J157="","",'ADJ-GIVEN'!J157/2)</f>
        <v/>
      </c>
      <c r="N157" s="89" t="str">
        <f aca="false">IF(J157="","",SUM(J157:M157))</f>
        <v/>
      </c>
      <c r="O157" s="92" t="str">
        <f aca="false">IF(D157="","",SUM(D157,I157,N157))</f>
        <v/>
      </c>
      <c r="P157" s="92" t="str">
        <f aca="false">IF('ADJ-CLICK'!C157="","",'ADJ-CLICK'!C157*-1)</f>
        <v/>
      </c>
      <c r="Q157" s="92" t="str">
        <f aca="false">IF('ADJ-CLICK'!D157="","",'ADJ-CLICK'!D157*-1)</f>
        <v/>
      </c>
      <c r="R157" s="92" t="str">
        <f aca="false">IF('ADJ-CLICK'!E157="","",'ADJ-CLICK'!E157*-1)</f>
        <v/>
      </c>
      <c r="S157" s="92" t="str">
        <f aca="false">IF(O157="","",SUM(O157:R157))</f>
        <v/>
      </c>
      <c r="T157" s="92" t="str">
        <f aca="false">IF(S157="","",RANK(S157,S$4:S$203,0))</f>
        <v/>
      </c>
      <c r="U157" s="92" t="str">
        <f aca="false">IF(B157="","",B157)</f>
        <v/>
      </c>
      <c r="V157" s="65"/>
      <c r="W157" s="0" t="str">
        <f aca="false">IF(A157&lt;=COUNT(C$4:C$203),A157,"")</f>
        <v/>
      </c>
      <c r="X157" s="0" t="str">
        <f aca="false">IF(W157="","",VLOOKUP($W157,$C$4:$U$203,19,FALSE()))</f>
        <v/>
      </c>
      <c r="Y157" s="88" t="str">
        <f aca="false">IF(X157="","",VLOOKUP($W157,$C$4:$U$203,2,FALSE()))</f>
        <v/>
      </c>
      <c r="Z157" s="88" t="str">
        <f aca="false">IF(Y157="","",VLOOKUP($W157,$C$4:$U$203,3,FALSE()))</f>
        <v/>
      </c>
      <c r="AA157" s="88" t="str">
        <f aca="false">IF(Z157="","",VLOOKUP($W157,$C$4:$U$203,4,FALSE()))</f>
        <v/>
      </c>
      <c r="AB157" s="88" t="str">
        <f aca="false">IF(AA157="","",VLOOKUP($W157,$C$4:$U$203,5,FALSE()))</f>
        <v/>
      </c>
      <c r="AC157" s="88" t="str">
        <f aca="false">IF(AB157="","",VLOOKUP($W157,$C$4:$U$203,6,FALSE()))</f>
        <v/>
      </c>
      <c r="AD157" s="89" t="str">
        <f aca="false">IF(AC157="","",VLOOKUP($W157,$C$4:$U$203,7,FALSE()))</f>
        <v/>
      </c>
      <c r="AE157" s="88" t="str">
        <f aca="false">IF(AD157="","",VLOOKUP($W157,$C$4:$U$203,8,FALSE()))</f>
        <v/>
      </c>
      <c r="AF157" s="88" t="str">
        <f aca="false">IF(AE157="","",VLOOKUP($W157,$C$4:$U$203,9,FALSE()))</f>
        <v/>
      </c>
      <c r="AG157" s="88" t="str">
        <f aca="false">IF(AF157="","",VLOOKUP($W157,$C$4:$U$203,10,FALSE()))</f>
        <v/>
      </c>
      <c r="AH157" s="88" t="str">
        <f aca="false">IF(AG157="","",VLOOKUP($W157,$C$4:$U$203,11,FALSE()))</f>
        <v/>
      </c>
      <c r="AI157" s="89" t="str">
        <f aca="false">IF(AH157="","",VLOOKUP($W157,$C$4:$U$203,12,FALSE()))</f>
        <v/>
      </c>
      <c r="AJ157" s="89" t="str">
        <f aca="false">IF(AI157="","",VLOOKUP($W157,$C$4:$U$203,13,FALSE()))</f>
        <v/>
      </c>
      <c r="AK157" s="90" t="str">
        <f aca="false">IF(AJ157="","",VLOOKUP($W157,$C$4:$U$203,14,FALSE()))</f>
        <v/>
      </c>
      <c r="AL157" s="90" t="str">
        <f aca="false">IF(AK157="","",VLOOKUP($W157,$C$4:$U$203,15,FALSE()))</f>
        <v/>
      </c>
      <c r="AM157" s="90" t="str">
        <f aca="false">IF(AL157="","",VLOOKUP($W157,$C$4:$U$203,16,FALSE()))</f>
        <v/>
      </c>
      <c r="AN157" s="91" t="str">
        <f aca="false">IF(AM157="","",VLOOKUP($W157,$C$4:$U$203,17,FALSE()))</f>
        <v/>
      </c>
      <c r="AO157" s="0" t="str">
        <f aca="false">IF(AN157="","",VLOOKUP($W157,$C$4:$U$203,18,FALSE()))</f>
        <v/>
      </c>
      <c r="AP157" s="92" t="str">
        <f aca="false">IF(X157="","",X157)</f>
        <v/>
      </c>
      <c r="AQ157" s="65"/>
    </row>
    <row r="158" customFormat="false" ht="15" hidden="false" customHeight="false" outlineLevel="0" collapsed="false">
      <c r="A158" s="0" t="n">
        <v>155</v>
      </c>
      <c r="B158" s="0" t="str">
        <f aca="false">IF(PLAYER!B158="","",PLAYER!B158)</f>
        <v/>
      </c>
      <c r="C158" s="0" t="str">
        <f aca="false">IF(T158="","",T158)</f>
        <v/>
      </c>
      <c r="D158" s="88" t="str">
        <f aca="false">IF('ADJ-CLICK'!H158="","",AVERAGE('ADJ-CLICK'!H158,'ADJ-CLICK'!J158,'ADJ-CLICK'!L158,'ADJ-CLICK'!N158,'ADJ-CLICK'!P158,'ADJ-CLICK'!R158))</f>
        <v/>
      </c>
      <c r="E158" s="88" t="str">
        <f aca="false">IF('ADJ-GIVEN'!C158="","",'ADJ-GIVEN'!C158/2)</f>
        <v/>
      </c>
      <c r="F158" s="88" t="str">
        <f aca="false">IF('ADJ-GIVEN'!D158="","",'ADJ-GIVEN'!D158/2)</f>
        <v/>
      </c>
      <c r="G158" s="88" t="str">
        <f aca="false">IF('ADJ-GIVEN'!E158="","",'ADJ-GIVEN'!E158/2)</f>
        <v/>
      </c>
      <c r="H158" s="88" t="str">
        <f aca="false">IF('ADJ-GIVEN'!F158="","",'ADJ-GIVEN'!F158/2)</f>
        <v/>
      </c>
      <c r="I158" s="0" t="str">
        <f aca="false">IF(E158="","",SUM(E158:H158))</f>
        <v/>
      </c>
      <c r="J158" s="88" t="str">
        <f aca="false">IF('ADJ-GIVEN'!G158="","",'ADJ-GIVEN'!G158/2)</f>
        <v/>
      </c>
      <c r="K158" s="88" t="str">
        <f aca="false">IF('ADJ-GIVEN'!H158="","",'ADJ-GIVEN'!H158/2)</f>
        <v/>
      </c>
      <c r="L158" s="88" t="str">
        <f aca="false">IF('ADJ-GIVEN'!I158="","",'ADJ-GIVEN'!I158/2)</f>
        <v/>
      </c>
      <c r="M158" s="88" t="str">
        <f aca="false">IF('ADJ-GIVEN'!J158="","",'ADJ-GIVEN'!J158/2)</f>
        <v/>
      </c>
      <c r="N158" s="89" t="str">
        <f aca="false">IF(J158="","",SUM(J158:M158))</f>
        <v/>
      </c>
      <c r="O158" s="92" t="str">
        <f aca="false">IF(D158="","",SUM(D158,I158,N158))</f>
        <v/>
      </c>
      <c r="P158" s="92" t="str">
        <f aca="false">IF('ADJ-CLICK'!C158="","",'ADJ-CLICK'!C158*-1)</f>
        <v/>
      </c>
      <c r="Q158" s="92" t="str">
        <f aca="false">IF('ADJ-CLICK'!D158="","",'ADJ-CLICK'!D158*-1)</f>
        <v/>
      </c>
      <c r="R158" s="92" t="str">
        <f aca="false">IF('ADJ-CLICK'!E158="","",'ADJ-CLICK'!E158*-1)</f>
        <v/>
      </c>
      <c r="S158" s="92" t="str">
        <f aca="false">IF(O158="","",SUM(O158:R158))</f>
        <v/>
      </c>
      <c r="T158" s="92" t="str">
        <f aca="false">IF(S158="","",RANK(S158,S$4:S$203,0))</f>
        <v/>
      </c>
      <c r="U158" s="92" t="str">
        <f aca="false">IF(B158="","",B158)</f>
        <v/>
      </c>
      <c r="V158" s="65"/>
      <c r="W158" s="0" t="str">
        <f aca="false">IF(A158&lt;=COUNT(C$4:C$203),A158,"")</f>
        <v/>
      </c>
      <c r="X158" s="0" t="str">
        <f aca="false">IF(W158="","",VLOOKUP($W158,$C$4:$U$203,19,FALSE()))</f>
        <v/>
      </c>
      <c r="Y158" s="88" t="str">
        <f aca="false">IF(X158="","",VLOOKUP($W158,$C$4:$U$203,2,FALSE()))</f>
        <v/>
      </c>
      <c r="Z158" s="88" t="str">
        <f aca="false">IF(Y158="","",VLOOKUP($W158,$C$4:$U$203,3,FALSE()))</f>
        <v/>
      </c>
      <c r="AA158" s="88" t="str">
        <f aca="false">IF(Z158="","",VLOOKUP($W158,$C$4:$U$203,4,FALSE()))</f>
        <v/>
      </c>
      <c r="AB158" s="88" t="str">
        <f aca="false">IF(AA158="","",VLOOKUP($W158,$C$4:$U$203,5,FALSE()))</f>
        <v/>
      </c>
      <c r="AC158" s="88" t="str">
        <f aca="false">IF(AB158="","",VLOOKUP($W158,$C$4:$U$203,6,FALSE()))</f>
        <v/>
      </c>
      <c r="AD158" s="89" t="str">
        <f aca="false">IF(AC158="","",VLOOKUP($W158,$C$4:$U$203,7,FALSE()))</f>
        <v/>
      </c>
      <c r="AE158" s="88" t="str">
        <f aca="false">IF(AD158="","",VLOOKUP($W158,$C$4:$U$203,8,FALSE()))</f>
        <v/>
      </c>
      <c r="AF158" s="88" t="str">
        <f aca="false">IF(AE158="","",VLOOKUP($W158,$C$4:$U$203,9,FALSE()))</f>
        <v/>
      </c>
      <c r="AG158" s="88" t="str">
        <f aca="false">IF(AF158="","",VLOOKUP($W158,$C$4:$U$203,10,FALSE()))</f>
        <v/>
      </c>
      <c r="AH158" s="88" t="str">
        <f aca="false">IF(AG158="","",VLOOKUP($W158,$C$4:$U$203,11,FALSE()))</f>
        <v/>
      </c>
      <c r="AI158" s="89" t="str">
        <f aca="false">IF(AH158="","",VLOOKUP($W158,$C$4:$U$203,12,FALSE()))</f>
        <v/>
      </c>
      <c r="AJ158" s="89" t="str">
        <f aca="false">IF(AI158="","",VLOOKUP($W158,$C$4:$U$203,13,FALSE()))</f>
        <v/>
      </c>
      <c r="AK158" s="90" t="str">
        <f aca="false">IF(AJ158="","",VLOOKUP($W158,$C$4:$U$203,14,FALSE()))</f>
        <v/>
      </c>
      <c r="AL158" s="90" t="str">
        <f aca="false">IF(AK158="","",VLOOKUP($W158,$C$4:$U$203,15,FALSE()))</f>
        <v/>
      </c>
      <c r="AM158" s="90" t="str">
        <f aca="false">IF(AL158="","",VLOOKUP($W158,$C$4:$U$203,16,FALSE()))</f>
        <v/>
      </c>
      <c r="AN158" s="91" t="str">
        <f aca="false">IF(AM158="","",VLOOKUP($W158,$C$4:$U$203,17,FALSE()))</f>
        <v/>
      </c>
      <c r="AO158" s="0" t="str">
        <f aca="false">IF(AN158="","",VLOOKUP($W158,$C$4:$U$203,18,FALSE()))</f>
        <v/>
      </c>
      <c r="AP158" s="92" t="str">
        <f aca="false">IF(X158="","",X158)</f>
        <v/>
      </c>
      <c r="AQ158" s="65"/>
    </row>
    <row r="159" customFormat="false" ht="15" hidden="false" customHeight="false" outlineLevel="0" collapsed="false">
      <c r="A159" s="0" t="n">
        <v>156</v>
      </c>
      <c r="B159" s="0" t="str">
        <f aca="false">IF(PLAYER!B159="","",PLAYER!B159)</f>
        <v/>
      </c>
      <c r="C159" s="0" t="str">
        <f aca="false">IF(T159="","",T159)</f>
        <v/>
      </c>
      <c r="D159" s="88" t="str">
        <f aca="false">IF('ADJ-CLICK'!H159="","",AVERAGE('ADJ-CLICK'!H159,'ADJ-CLICK'!J159,'ADJ-CLICK'!L159,'ADJ-CLICK'!N159,'ADJ-CLICK'!P159,'ADJ-CLICK'!R159))</f>
        <v/>
      </c>
      <c r="E159" s="88" t="str">
        <f aca="false">IF('ADJ-GIVEN'!C159="","",'ADJ-GIVEN'!C159/2)</f>
        <v/>
      </c>
      <c r="F159" s="88" t="str">
        <f aca="false">IF('ADJ-GIVEN'!D159="","",'ADJ-GIVEN'!D159/2)</f>
        <v/>
      </c>
      <c r="G159" s="88" t="str">
        <f aca="false">IF('ADJ-GIVEN'!E159="","",'ADJ-GIVEN'!E159/2)</f>
        <v/>
      </c>
      <c r="H159" s="88" t="str">
        <f aca="false">IF('ADJ-GIVEN'!F159="","",'ADJ-GIVEN'!F159/2)</f>
        <v/>
      </c>
      <c r="I159" s="0" t="str">
        <f aca="false">IF(E159="","",SUM(E159:H159))</f>
        <v/>
      </c>
      <c r="J159" s="88" t="str">
        <f aca="false">IF('ADJ-GIVEN'!G159="","",'ADJ-GIVEN'!G159/2)</f>
        <v/>
      </c>
      <c r="K159" s="88" t="str">
        <f aca="false">IF('ADJ-GIVEN'!H159="","",'ADJ-GIVEN'!H159/2)</f>
        <v/>
      </c>
      <c r="L159" s="88" t="str">
        <f aca="false">IF('ADJ-GIVEN'!I159="","",'ADJ-GIVEN'!I159/2)</f>
        <v/>
      </c>
      <c r="M159" s="88" t="str">
        <f aca="false">IF('ADJ-GIVEN'!J159="","",'ADJ-GIVEN'!J159/2)</f>
        <v/>
      </c>
      <c r="N159" s="89" t="str">
        <f aca="false">IF(J159="","",SUM(J159:M159))</f>
        <v/>
      </c>
      <c r="O159" s="92" t="str">
        <f aca="false">IF(D159="","",SUM(D159,I159,N159))</f>
        <v/>
      </c>
      <c r="P159" s="92" t="str">
        <f aca="false">IF('ADJ-CLICK'!C159="","",'ADJ-CLICK'!C159*-1)</f>
        <v/>
      </c>
      <c r="Q159" s="92" t="str">
        <f aca="false">IF('ADJ-CLICK'!D159="","",'ADJ-CLICK'!D159*-1)</f>
        <v/>
      </c>
      <c r="R159" s="92" t="str">
        <f aca="false">IF('ADJ-CLICK'!E159="","",'ADJ-CLICK'!E159*-1)</f>
        <v/>
      </c>
      <c r="S159" s="92" t="str">
        <f aca="false">IF(O159="","",SUM(O159:R159))</f>
        <v/>
      </c>
      <c r="T159" s="92" t="str">
        <f aca="false">IF(S159="","",RANK(S159,S$4:S$203,0))</f>
        <v/>
      </c>
      <c r="U159" s="92" t="str">
        <f aca="false">IF(B159="","",B159)</f>
        <v/>
      </c>
      <c r="V159" s="65"/>
      <c r="W159" s="0" t="str">
        <f aca="false">IF(A159&lt;=COUNT(C$4:C$203),A159,"")</f>
        <v/>
      </c>
      <c r="X159" s="0" t="str">
        <f aca="false">IF(W159="","",VLOOKUP($W159,$C$4:$U$203,19,FALSE()))</f>
        <v/>
      </c>
      <c r="Y159" s="88" t="str">
        <f aca="false">IF(X159="","",VLOOKUP($W159,$C$4:$U$203,2,FALSE()))</f>
        <v/>
      </c>
      <c r="Z159" s="88" t="str">
        <f aca="false">IF(Y159="","",VLOOKUP($W159,$C$4:$U$203,3,FALSE()))</f>
        <v/>
      </c>
      <c r="AA159" s="88" t="str">
        <f aca="false">IF(Z159="","",VLOOKUP($W159,$C$4:$U$203,4,FALSE()))</f>
        <v/>
      </c>
      <c r="AB159" s="88" t="str">
        <f aca="false">IF(AA159="","",VLOOKUP($W159,$C$4:$U$203,5,FALSE()))</f>
        <v/>
      </c>
      <c r="AC159" s="88" t="str">
        <f aca="false">IF(AB159="","",VLOOKUP($W159,$C$4:$U$203,6,FALSE()))</f>
        <v/>
      </c>
      <c r="AD159" s="89" t="str">
        <f aca="false">IF(AC159="","",VLOOKUP($W159,$C$4:$U$203,7,FALSE()))</f>
        <v/>
      </c>
      <c r="AE159" s="88" t="str">
        <f aca="false">IF(AD159="","",VLOOKUP($W159,$C$4:$U$203,8,FALSE()))</f>
        <v/>
      </c>
      <c r="AF159" s="88" t="str">
        <f aca="false">IF(AE159="","",VLOOKUP($W159,$C$4:$U$203,9,FALSE()))</f>
        <v/>
      </c>
      <c r="AG159" s="88" t="str">
        <f aca="false">IF(AF159="","",VLOOKUP($W159,$C$4:$U$203,10,FALSE()))</f>
        <v/>
      </c>
      <c r="AH159" s="88" t="str">
        <f aca="false">IF(AG159="","",VLOOKUP($W159,$C$4:$U$203,11,FALSE()))</f>
        <v/>
      </c>
      <c r="AI159" s="89" t="str">
        <f aca="false">IF(AH159="","",VLOOKUP($W159,$C$4:$U$203,12,FALSE()))</f>
        <v/>
      </c>
      <c r="AJ159" s="89" t="str">
        <f aca="false">IF(AI159="","",VLOOKUP($W159,$C$4:$U$203,13,FALSE()))</f>
        <v/>
      </c>
      <c r="AK159" s="90" t="str">
        <f aca="false">IF(AJ159="","",VLOOKUP($W159,$C$4:$U$203,14,FALSE()))</f>
        <v/>
      </c>
      <c r="AL159" s="90" t="str">
        <f aca="false">IF(AK159="","",VLOOKUP($W159,$C$4:$U$203,15,FALSE()))</f>
        <v/>
      </c>
      <c r="AM159" s="90" t="str">
        <f aca="false">IF(AL159="","",VLOOKUP($W159,$C$4:$U$203,16,FALSE()))</f>
        <v/>
      </c>
      <c r="AN159" s="91" t="str">
        <f aca="false">IF(AM159="","",VLOOKUP($W159,$C$4:$U$203,17,FALSE()))</f>
        <v/>
      </c>
      <c r="AO159" s="0" t="str">
        <f aca="false">IF(AN159="","",VLOOKUP($W159,$C$4:$U$203,18,FALSE()))</f>
        <v/>
      </c>
      <c r="AP159" s="92" t="str">
        <f aca="false">IF(X159="","",X159)</f>
        <v/>
      </c>
      <c r="AQ159" s="65"/>
    </row>
    <row r="160" customFormat="false" ht="15" hidden="false" customHeight="false" outlineLevel="0" collapsed="false">
      <c r="A160" s="0" t="n">
        <v>157</v>
      </c>
      <c r="B160" s="0" t="str">
        <f aca="false">IF(PLAYER!B160="","",PLAYER!B160)</f>
        <v/>
      </c>
      <c r="C160" s="0" t="str">
        <f aca="false">IF(T160="","",T160)</f>
        <v/>
      </c>
      <c r="D160" s="88" t="str">
        <f aca="false">IF('ADJ-CLICK'!H160="","",AVERAGE('ADJ-CLICK'!H160,'ADJ-CLICK'!J160,'ADJ-CLICK'!L160,'ADJ-CLICK'!N160,'ADJ-CLICK'!P160,'ADJ-CLICK'!R160))</f>
        <v/>
      </c>
      <c r="E160" s="88" t="str">
        <f aca="false">IF('ADJ-GIVEN'!C160="","",'ADJ-GIVEN'!C160/2)</f>
        <v/>
      </c>
      <c r="F160" s="88" t="str">
        <f aca="false">IF('ADJ-GIVEN'!D160="","",'ADJ-GIVEN'!D160/2)</f>
        <v/>
      </c>
      <c r="G160" s="88" t="str">
        <f aca="false">IF('ADJ-GIVEN'!E160="","",'ADJ-GIVEN'!E160/2)</f>
        <v/>
      </c>
      <c r="H160" s="88" t="str">
        <f aca="false">IF('ADJ-GIVEN'!F160="","",'ADJ-GIVEN'!F160/2)</f>
        <v/>
      </c>
      <c r="I160" s="0" t="str">
        <f aca="false">IF(E160="","",SUM(E160:H160))</f>
        <v/>
      </c>
      <c r="J160" s="88" t="str">
        <f aca="false">IF('ADJ-GIVEN'!G160="","",'ADJ-GIVEN'!G160/2)</f>
        <v/>
      </c>
      <c r="K160" s="88" t="str">
        <f aca="false">IF('ADJ-GIVEN'!H160="","",'ADJ-GIVEN'!H160/2)</f>
        <v/>
      </c>
      <c r="L160" s="88" t="str">
        <f aca="false">IF('ADJ-GIVEN'!I160="","",'ADJ-GIVEN'!I160/2)</f>
        <v/>
      </c>
      <c r="M160" s="88" t="str">
        <f aca="false">IF('ADJ-GIVEN'!J160="","",'ADJ-GIVEN'!J160/2)</f>
        <v/>
      </c>
      <c r="N160" s="89" t="str">
        <f aca="false">IF(J160="","",SUM(J160:M160))</f>
        <v/>
      </c>
      <c r="O160" s="92" t="str">
        <f aca="false">IF(D160="","",SUM(D160,I160,N160))</f>
        <v/>
      </c>
      <c r="P160" s="92" t="str">
        <f aca="false">IF('ADJ-CLICK'!C160="","",'ADJ-CLICK'!C160*-1)</f>
        <v/>
      </c>
      <c r="Q160" s="92" t="str">
        <f aca="false">IF('ADJ-CLICK'!D160="","",'ADJ-CLICK'!D160*-1)</f>
        <v/>
      </c>
      <c r="R160" s="92" t="str">
        <f aca="false">IF('ADJ-CLICK'!E160="","",'ADJ-CLICK'!E160*-1)</f>
        <v/>
      </c>
      <c r="S160" s="92" t="str">
        <f aca="false">IF(O160="","",SUM(O160:R160))</f>
        <v/>
      </c>
      <c r="T160" s="92" t="str">
        <f aca="false">IF(S160="","",RANK(S160,S$4:S$203,0))</f>
        <v/>
      </c>
      <c r="U160" s="92" t="str">
        <f aca="false">IF(B160="","",B160)</f>
        <v/>
      </c>
      <c r="V160" s="65"/>
      <c r="W160" s="0" t="str">
        <f aca="false">IF(A160&lt;=COUNT(C$4:C$203),A160,"")</f>
        <v/>
      </c>
      <c r="X160" s="0" t="str">
        <f aca="false">IF(W160="","",VLOOKUP($W160,$C$4:$U$203,19,FALSE()))</f>
        <v/>
      </c>
      <c r="Y160" s="88" t="str">
        <f aca="false">IF(X160="","",VLOOKUP($W160,$C$4:$U$203,2,FALSE()))</f>
        <v/>
      </c>
      <c r="Z160" s="88" t="str">
        <f aca="false">IF(Y160="","",VLOOKUP($W160,$C$4:$U$203,3,FALSE()))</f>
        <v/>
      </c>
      <c r="AA160" s="88" t="str">
        <f aca="false">IF(Z160="","",VLOOKUP($W160,$C$4:$U$203,4,FALSE()))</f>
        <v/>
      </c>
      <c r="AB160" s="88" t="str">
        <f aca="false">IF(AA160="","",VLOOKUP($W160,$C$4:$U$203,5,FALSE()))</f>
        <v/>
      </c>
      <c r="AC160" s="88" t="str">
        <f aca="false">IF(AB160="","",VLOOKUP($W160,$C$4:$U$203,6,FALSE()))</f>
        <v/>
      </c>
      <c r="AD160" s="89" t="str">
        <f aca="false">IF(AC160="","",VLOOKUP($W160,$C$4:$U$203,7,FALSE()))</f>
        <v/>
      </c>
      <c r="AE160" s="88" t="str">
        <f aca="false">IF(AD160="","",VLOOKUP($W160,$C$4:$U$203,8,FALSE()))</f>
        <v/>
      </c>
      <c r="AF160" s="88" t="str">
        <f aca="false">IF(AE160="","",VLOOKUP($W160,$C$4:$U$203,9,FALSE()))</f>
        <v/>
      </c>
      <c r="AG160" s="88" t="str">
        <f aca="false">IF(AF160="","",VLOOKUP($W160,$C$4:$U$203,10,FALSE()))</f>
        <v/>
      </c>
      <c r="AH160" s="88" t="str">
        <f aca="false">IF(AG160="","",VLOOKUP($W160,$C$4:$U$203,11,FALSE()))</f>
        <v/>
      </c>
      <c r="AI160" s="89" t="str">
        <f aca="false">IF(AH160="","",VLOOKUP($W160,$C$4:$U$203,12,FALSE()))</f>
        <v/>
      </c>
      <c r="AJ160" s="89" t="str">
        <f aca="false">IF(AI160="","",VLOOKUP($W160,$C$4:$U$203,13,FALSE()))</f>
        <v/>
      </c>
      <c r="AK160" s="90" t="str">
        <f aca="false">IF(AJ160="","",VLOOKUP($W160,$C$4:$U$203,14,FALSE()))</f>
        <v/>
      </c>
      <c r="AL160" s="90" t="str">
        <f aca="false">IF(AK160="","",VLOOKUP($W160,$C$4:$U$203,15,FALSE()))</f>
        <v/>
      </c>
      <c r="AM160" s="90" t="str">
        <f aca="false">IF(AL160="","",VLOOKUP($W160,$C$4:$U$203,16,FALSE()))</f>
        <v/>
      </c>
      <c r="AN160" s="91" t="str">
        <f aca="false">IF(AM160="","",VLOOKUP($W160,$C$4:$U$203,17,FALSE()))</f>
        <v/>
      </c>
      <c r="AO160" s="0" t="str">
        <f aca="false">IF(AN160="","",VLOOKUP($W160,$C$4:$U$203,18,FALSE()))</f>
        <v/>
      </c>
      <c r="AP160" s="92" t="str">
        <f aca="false">IF(X160="","",X160)</f>
        <v/>
      </c>
      <c r="AQ160" s="65"/>
    </row>
    <row r="161" customFormat="false" ht="15" hidden="false" customHeight="false" outlineLevel="0" collapsed="false">
      <c r="A161" s="0" t="n">
        <v>158</v>
      </c>
      <c r="B161" s="0" t="str">
        <f aca="false">IF(PLAYER!B161="","",PLAYER!B161)</f>
        <v/>
      </c>
      <c r="C161" s="0" t="str">
        <f aca="false">IF(T161="","",T161)</f>
        <v/>
      </c>
      <c r="D161" s="88" t="str">
        <f aca="false">IF('ADJ-CLICK'!H161="","",AVERAGE('ADJ-CLICK'!H161,'ADJ-CLICK'!J161,'ADJ-CLICK'!L161,'ADJ-CLICK'!N161,'ADJ-CLICK'!P161,'ADJ-CLICK'!R161))</f>
        <v/>
      </c>
      <c r="E161" s="88" t="str">
        <f aca="false">IF('ADJ-GIVEN'!C161="","",'ADJ-GIVEN'!C161/2)</f>
        <v/>
      </c>
      <c r="F161" s="88" t="str">
        <f aca="false">IF('ADJ-GIVEN'!D161="","",'ADJ-GIVEN'!D161/2)</f>
        <v/>
      </c>
      <c r="G161" s="88" t="str">
        <f aca="false">IF('ADJ-GIVEN'!E161="","",'ADJ-GIVEN'!E161/2)</f>
        <v/>
      </c>
      <c r="H161" s="88" t="str">
        <f aca="false">IF('ADJ-GIVEN'!F161="","",'ADJ-GIVEN'!F161/2)</f>
        <v/>
      </c>
      <c r="I161" s="0" t="str">
        <f aca="false">IF(E161="","",SUM(E161:H161))</f>
        <v/>
      </c>
      <c r="J161" s="88" t="str">
        <f aca="false">IF('ADJ-GIVEN'!G161="","",'ADJ-GIVEN'!G161/2)</f>
        <v/>
      </c>
      <c r="K161" s="88" t="str">
        <f aca="false">IF('ADJ-GIVEN'!H161="","",'ADJ-GIVEN'!H161/2)</f>
        <v/>
      </c>
      <c r="L161" s="88" t="str">
        <f aca="false">IF('ADJ-GIVEN'!I161="","",'ADJ-GIVEN'!I161/2)</f>
        <v/>
      </c>
      <c r="M161" s="88" t="str">
        <f aca="false">IF('ADJ-GIVEN'!J161="","",'ADJ-GIVEN'!J161/2)</f>
        <v/>
      </c>
      <c r="N161" s="89" t="str">
        <f aca="false">IF(J161="","",SUM(J161:M161))</f>
        <v/>
      </c>
      <c r="O161" s="92" t="str">
        <f aca="false">IF(D161="","",SUM(D161,I161,N161))</f>
        <v/>
      </c>
      <c r="P161" s="92" t="str">
        <f aca="false">IF('ADJ-CLICK'!C161="","",'ADJ-CLICK'!C161*-1)</f>
        <v/>
      </c>
      <c r="Q161" s="92" t="str">
        <f aca="false">IF('ADJ-CLICK'!D161="","",'ADJ-CLICK'!D161*-1)</f>
        <v/>
      </c>
      <c r="R161" s="92" t="str">
        <f aca="false">IF('ADJ-CLICK'!E161="","",'ADJ-CLICK'!E161*-1)</f>
        <v/>
      </c>
      <c r="S161" s="92" t="str">
        <f aca="false">IF(O161="","",SUM(O161:R161))</f>
        <v/>
      </c>
      <c r="T161" s="92" t="str">
        <f aca="false">IF(S161="","",RANK(S161,S$4:S$203,0))</f>
        <v/>
      </c>
      <c r="U161" s="92" t="str">
        <f aca="false">IF(B161="","",B161)</f>
        <v/>
      </c>
      <c r="V161" s="65"/>
      <c r="W161" s="0" t="str">
        <f aca="false">IF(A161&lt;=COUNT(C$4:C$203),A161,"")</f>
        <v/>
      </c>
      <c r="X161" s="0" t="str">
        <f aca="false">IF(W161="","",VLOOKUP($W161,$C$4:$U$203,19,FALSE()))</f>
        <v/>
      </c>
      <c r="Y161" s="88" t="str">
        <f aca="false">IF(X161="","",VLOOKUP($W161,$C$4:$U$203,2,FALSE()))</f>
        <v/>
      </c>
      <c r="Z161" s="88" t="str">
        <f aca="false">IF(Y161="","",VLOOKUP($W161,$C$4:$U$203,3,FALSE()))</f>
        <v/>
      </c>
      <c r="AA161" s="88" t="str">
        <f aca="false">IF(Z161="","",VLOOKUP($W161,$C$4:$U$203,4,FALSE()))</f>
        <v/>
      </c>
      <c r="AB161" s="88" t="str">
        <f aca="false">IF(AA161="","",VLOOKUP($W161,$C$4:$U$203,5,FALSE()))</f>
        <v/>
      </c>
      <c r="AC161" s="88" t="str">
        <f aca="false">IF(AB161="","",VLOOKUP($W161,$C$4:$U$203,6,FALSE()))</f>
        <v/>
      </c>
      <c r="AD161" s="89" t="str">
        <f aca="false">IF(AC161="","",VLOOKUP($W161,$C$4:$U$203,7,FALSE()))</f>
        <v/>
      </c>
      <c r="AE161" s="88" t="str">
        <f aca="false">IF(AD161="","",VLOOKUP($W161,$C$4:$U$203,8,FALSE()))</f>
        <v/>
      </c>
      <c r="AF161" s="88" t="str">
        <f aca="false">IF(AE161="","",VLOOKUP($W161,$C$4:$U$203,9,FALSE()))</f>
        <v/>
      </c>
      <c r="AG161" s="88" t="str">
        <f aca="false">IF(AF161="","",VLOOKUP($W161,$C$4:$U$203,10,FALSE()))</f>
        <v/>
      </c>
      <c r="AH161" s="88" t="str">
        <f aca="false">IF(AG161="","",VLOOKUP($W161,$C$4:$U$203,11,FALSE()))</f>
        <v/>
      </c>
      <c r="AI161" s="89" t="str">
        <f aca="false">IF(AH161="","",VLOOKUP($W161,$C$4:$U$203,12,FALSE()))</f>
        <v/>
      </c>
      <c r="AJ161" s="89" t="str">
        <f aca="false">IF(AI161="","",VLOOKUP($W161,$C$4:$U$203,13,FALSE()))</f>
        <v/>
      </c>
      <c r="AK161" s="90" t="str">
        <f aca="false">IF(AJ161="","",VLOOKUP($W161,$C$4:$U$203,14,FALSE()))</f>
        <v/>
      </c>
      <c r="AL161" s="90" t="str">
        <f aca="false">IF(AK161="","",VLOOKUP($W161,$C$4:$U$203,15,FALSE()))</f>
        <v/>
      </c>
      <c r="AM161" s="90" t="str">
        <f aca="false">IF(AL161="","",VLOOKUP($W161,$C$4:$U$203,16,FALSE()))</f>
        <v/>
      </c>
      <c r="AN161" s="91" t="str">
        <f aca="false">IF(AM161="","",VLOOKUP($W161,$C$4:$U$203,17,FALSE()))</f>
        <v/>
      </c>
      <c r="AO161" s="0" t="str">
        <f aca="false">IF(AN161="","",VLOOKUP($W161,$C$4:$U$203,18,FALSE()))</f>
        <v/>
      </c>
      <c r="AP161" s="92" t="str">
        <f aca="false">IF(X161="","",X161)</f>
        <v/>
      </c>
      <c r="AQ161" s="65"/>
    </row>
    <row r="162" customFormat="false" ht="15" hidden="false" customHeight="false" outlineLevel="0" collapsed="false">
      <c r="A162" s="0" t="n">
        <v>159</v>
      </c>
      <c r="B162" s="0" t="str">
        <f aca="false">IF(PLAYER!B162="","",PLAYER!B162)</f>
        <v/>
      </c>
      <c r="C162" s="0" t="str">
        <f aca="false">IF(T162="","",T162)</f>
        <v/>
      </c>
      <c r="D162" s="88" t="str">
        <f aca="false">IF('ADJ-CLICK'!H162="","",AVERAGE('ADJ-CLICK'!H162,'ADJ-CLICK'!J162,'ADJ-CLICK'!L162,'ADJ-CLICK'!N162,'ADJ-CLICK'!P162,'ADJ-CLICK'!R162))</f>
        <v/>
      </c>
      <c r="E162" s="88" t="str">
        <f aca="false">IF('ADJ-GIVEN'!C162="","",'ADJ-GIVEN'!C162/2)</f>
        <v/>
      </c>
      <c r="F162" s="88" t="str">
        <f aca="false">IF('ADJ-GIVEN'!D162="","",'ADJ-GIVEN'!D162/2)</f>
        <v/>
      </c>
      <c r="G162" s="88" t="str">
        <f aca="false">IF('ADJ-GIVEN'!E162="","",'ADJ-GIVEN'!E162/2)</f>
        <v/>
      </c>
      <c r="H162" s="88" t="str">
        <f aca="false">IF('ADJ-GIVEN'!F162="","",'ADJ-GIVEN'!F162/2)</f>
        <v/>
      </c>
      <c r="I162" s="0" t="str">
        <f aca="false">IF(E162="","",SUM(E162:H162))</f>
        <v/>
      </c>
      <c r="J162" s="88" t="str">
        <f aca="false">IF('ADJ-GIVEN'!G162="","",'ADJ-GIVEN'!G162/2)</f>
        <v/>
      </c>
      <c r="K162" s="88" t="str">
        <f aca="false">IF('ADJ-GIVEN'!H162="","",'ADJ-GIVEN'!H162/2)</f>
        <v/>
      </c>
      <c r="L162" s="88" t="str">
        <f aca="false">IF('ADJ-GIVEN'!I162="","",'ADJ-GIVEN'!I162/2)</f>
        <v/>
      </c>
      <c r="M162" s="88" t="str">
        <f aca="false">IF('ADJ-GIVEN'!J162="","",'ADJ-GIVEN'!J162/2)</f>
        <v/>
      </c>
      <c r="N162" s="89" t="str">
        <f aca="false">IF(J162="","",SUM(J162:M162))</f>
        <v/>
      </c>
      <c r="O162" s="92" t="str">
        <f aca="false">IF(D162="","",SUM(D162,I162,N162))</f>
        <v/>
      </c>
      <c r="P162" s="92" t="str">
        <f aca="false">IF('ADJ-CLICK'!C162="","",'ADJ-CLICK'!C162*-1)</f>
        <v/>
      </c>
      <c r="Q162" s="92" t="str">
        <f aca="false">IF('ADJ-CLICK'!D162="","",'ADJ-CLICK'!D162*-1)</f>
        <v/>
      </c>
      <c r="R162" s="92" t="str">
        <f aca="false">IF('ADJ-CLICK'!E162="","",'ADJ-CLICK'!E162*-1)</f>
        <v/>
      </c>
      <c r="S162" s="92" t="str">
        <f aca="false">IF(O162="","",SUM(O162:R162))</f>
        <v/>
      </c>
      <c r="T162" s="92" t="str">
        <f aca="false">IF(S162="","",RANK(S162,S$4:S$203,0))</f>
        <v/>
      </c>
      <c r="U162" s="92" t="str">
        <f aca="false">IF(B162="","",B162)</f>
        <v/>
      </c>
      <c r="V162" s="65"/>
      <c r="W162" s="0" t="str">
        <f aca="false">IF(A162&lt;=COUNT(C$4:C$203),A162,"")</f>
        <v/>
      </c>
      <c r="X162" s="0" t="str">
        <f aca="false">IF(W162="","",VLOOKUP($W162,$C$4:$U$203,19,FALSE()))</f>
        <v/>
      </c>
      <c r="Y162" s="88" t="str">
        <f aca="false">IF(X162="","",VLOOKUP($W162,$C$4:$U$203,2,FALSE()))</f>
        <v/>
      </c>
      <c r="Z162" s="88" t="str">
        <f aca="false">IF(Y162="","",VLOOKUP($W162,$C$4:$U$203,3,FALSE()))</f>
        <v/>
      </c>
      <c r="AA162" s="88" t="str">
        <f aca="false">IF(Z162="","",VLOOKUP($W162,$C$4:$U$203,4,FALSE()))</f>
        <v/>
      </c>
      <c r="AB162" s="88" t="str">
        <f aca="false">IF(AA162="","",VLOOKUP($W162,$C$4:$U$203,5,FALSE()))</f>
        <v/>
      </c>
      <c r="AC162" s="88" t="str">
        <f aca="false">IF(AB162="","",VLOOKUP($W162,$C$4:$U$203,6,FALSE()))</f>
        <v/>
      </c>
      <c r="AD162" s="89" t="str">
        <f aca="false">IF(AC162="","",VLOOKUP($W162,$C$4:$U$203,7,FALSE()))</f>
        <v/>
      </c>
      <c r="AE162" s="88" t="str">
        <f aca="false">IF(AD162="","",VLOOKUP($W162,$C$4:$U$203,8,FALSE()))</f>
        <v/>
      </c>
      <c r="AF162" s="88" t="str">
        <f aca="false">IF(AE162="","",VLOOKUP($W162,$C$4:$U$203,9,FALSE()))</f>
        <v/>
      </c>
      <c r="AG162" s="88" t="str">
        <f aca="false">IF(AF162="","",VLOOKUP($W162,$C$4:$U$203,10,FALSE()))</f>
        <v/>
      </c>
      <c r="AH162" s="88" t="str">
        <f aca="false">IF(AG162="","",VLOOKUP($W162,$C$4:$U$203,11,FALSE()))</f>
        <v/>
      </c>
      <c r="AI162" s="89" t="str">
        <f aca="false">IF(AH162="","",VLOOKUP($W162,$C$4:$U$203,12,FALSE()))</f>
        <v/>
      </c>
      <c r="AJ162" s="89" t="str">
        <f aca="false">IF(AI162="","",VLOOKUP($W162,$C$4:$U$203,13,FALSE()))</f>
        <v/>
      </c>
      <c r="AK162" s="90" t="str">
        <f aca="false">IF(AJ162="","",VLOOKUP($W162,$C$4:$U$203,14,FALSE()))</f>
        <v/>
      </c>
      <c r="AL162" s="90" t="str">
        <f aca="false">IF(AK162="","",VLOOKUP($W162,$C$4:$U$203,15,FALSE()))</f>
        <v/>
      </c>
      <c r="AM162" s="90" t="str">
        <f aca="false">IF(AL162="","",VLOOKUP($W162,$C$4:$U$203,16,FALSE()))</f>
        <v/>
      </c>
      <c r="AN162" s="91" t="str">
        <f aca="false">IF(AM162="","",VLOOKUP($W162,$C$4:$U$203,17,FALSE()))</f>
        <v/>
      </c>
      <c r="AO162" s="0" t="str">
        <f aca="false">IF(AN162="","",VLOOKUP($W162,$C$4:$U$203,18,FALSE()))</f>
        <v/>
      </c>
      <c r="AP162" s="92" t="str">
        <f aca="false">IF(X162="","",X162)</f>
        <v/>
      </c>
      <c r="AQ162" s="65"/>
    </row>
    <row r="163" customFormat="false" ht="15" hidden="false" customHeight="false" outlineLevel="0" collapsed="false">
      <c r="A163" s="0" t="n">
        <v>160</v>
      </c>
      <c r="B163" s="0" t="str">
        <f aca="false">IF(PLAYER!B163="","",PLAYER!B163)</f>
        <v/>
      </c>
      <c r="C163" s="0" t="str">
        <f aca="false">IF(T163="","",T163)</f>
        <v/>
      </c>
      <c r="D163" s="88" t="str">
        <f aca="false">IF('ADJ-CLICK'!H163="","",AVERAGE('ADJ-CLICK'!H163,'ADJ-CLICK'!J163,'ADJ-CLICK'!L163,'ADJ-CLICK'!N163,'ADJ-CLICK'!P163,'ADJ-CLICK'!R163))</f>
        <v/>
      </c>
      <c r="E163" s="88" t="str">
        <f aca="false">IF('ADJ-GIVEN'!C163="","",'ADJ-GIVEN'!C163/2)</f>
        <v/>
      </c>
      <c r="F163" s="88" t="str">
        <f aca="false">IF('ADJ-GIVEN'!D163="","",'ADJ-GIVEN'!D163/2)</f>
        <v/>
      </c>
      <c r="G163" s="88" t="str">
        <f aca="false">IF('ADJ-GIVEN'!E163="","",'ADJ-GIVEN'!E163/2)</f>
        <v/>
      </c>
      <c r="H163" s="88" t="str">
        <f aca="false">IF('ADJ-GIVEN'!F163="","",'ADJ-GIVEN'!F163/2)</f>
        <v/>
      </c>
      <c r="I163" s="0" t="str">
        <f aca="false">IF(E163="","",SUM(E163:H163))</f>
        <v/>
      </c>
      <c r="J163" s="88" t="str">
        <f aca="false">IF('ADJ-GIVEN'!G163="","",'ADJ-GIVEN'!G163/2)</f>
        <v/>
      </c>
      <c r="K163" s="88" t="str">
        <f aca="false">IF('ADJ-GIVEN'!H163="","",'ADJ-GIVEN'!H163/2)</f>
        <v/>
      </c>
      <c r="L163" s="88" t="str">
        <f aca="false">IF('ADJ-GIVEN'!I163="","",'ADJ-GIVEN'!I163/2)</f>
        <v/>
      </c>
      <c r="M163" s="88" t="str">
        <f aca="false">IF('ADJ-GIVEN'!J163="","",'ADJ-GIVEN'!J163/2)</f>
        <v/>
      </c>
      <c r="N163" s="89" t="str">
        <f aca="false">IF(J163="","",SUM(J163:M163))</f>
        <v/>
      </c>
      <c r="O163" s="92" t="str">
        <f aca="false">IF(D163="","",SUM(D163,I163,N163))</f>
        <v/>
      </c>
      <c r="P163" s="92" t="str">
        <f aca="false">IF('ADJ-CLICK'!C163="","",'ADJ-CLICK'!C163*-1)</f>
        <v/>
      </c>
      <c r="Q163" s="92" t="str">
        <f aca="false">IF('ADJ-CLICK'!D163="","",'ADJ-CLICK'!D163*-1)</f>
        <v/>
      </c>
      <c r="R163" s="92" t="str">
        <f aca="false">IF('ADJ-CLICK'!E163="","",'ADJ-CLICK'!E163*-1)</f>
        <v/>
      </c>
      <c r="S163" s="92" t="str">
        <f aca="false">IF(O163="","",SUM(O163:R163))</f>
        <v/>
      </c>
      <c r="T163" s="92" t="str">
        <f aca="false">IF(S163="","",RANK(S163,S$4:S$203,0))</f>
        <v/>
      </c>
      <c r="U163" s="92" t="str">
        <f aca="false">IF(B163="","",B163)</f>
        <v/>
      </c>
      <c r="V163" s="65"/>
      <c r="W163" s="0" t="str">
        <f aca="false">IF(A163&lt;=COUNT(C$4:C$203),A163,"")</f>
        <v/>
      </c>
      <c r="X163" s="0" t="str">
        <f aca="false">IF(W163="","",VLOOKUP($W163,$C$4:$U$203,19,FALSE()))</f>
        <v/>
      </c>
      <c r="Y163" s="88" t="str">
        <f aca="false">IF(X163="","",VLOOKUP($W163,$C$4:$U$203,2,FALSE()))</f>
        <v/>
      </c>
      <c r="Z163" s="88" t="str">
        <f aca="false">IF(Y163="","",VLOOKUP($W163,$C$4:$U$203,3,FALSE()))</f>
        <v/>
      </c>
      <c r="AA163" s="88" t="str">
        <f aca="false">IF(Z163="","",VLOOKUP($W163,$C$4:$U$203,4,FALSE()))</f>
        <v/>
      </c>
      <c r="AB163" s="88" t="str">
        <f aca="false">IF(AA163="","",VLOOKUP($W163,$C$4:$U$203,5,FALSE()))</f>
        <v/>
      </c>
      <c r="AC163" s="88" t="str">
        <f aca="false">IF(AB163="","",VLOOKUP($W163,$C$4:$U$203,6,FALSE()))</f>
        <v/>
      </c>
      <c r="AD163" s="89" t="str">
        <f aca="false">IF(AC163="","",VLOOKUP($W163,$C$4:$U$203,7,FALSE()))</f>
        <v/>
      </c>
      <c r="AE163" s="88" t="str">
        <f aca="false">IF(AD163="","",VLOOKUP($W163,$C$4:$U$203,8,FALSE()))</f>
        <v/>
      </c>
      <c r="AF163" s="88" t="str">
        <f aca="false">IF(AE163="","",VLOOKUP($W163,$C$4:$U$203,9,FALSE()))</f>
        <v/>
      </c>
      <c r="AG163" s="88" t="str">
        <f aca="false">IF(AF163="","",VLOOKUP($W163,$C$4:$U$203,10,FALSE()))</f>
        <v/>
      </c>
      <c r="AH163" s="88" t="str">
        <f aca="false">IF(AG163="","",VLOOKUP($W163,$C$4:$U$203,11,FALSE()))</f>
        <v/>
      </c>
      <c r="AI163" s="89" t="str">
        <f aca="false">IF(AH163="","",VLOOKUP($W163,$C$4:$U$203,12,FALSE()))</f>
        <v/>
      </c>
      <c r="AJ163" s="89" t="str">
        <f aca="false">IF(AI163="","",VLOOKUP($W163,$C$4:$U$203,13,FALSE()))</f>
        <v/>
      </c>
      <c r="AK163" s="90" t="str">
        <f aca="false">IF(AJ163="","",VLOOKUP($W163,$C$4:$U$203,14,FALSE()))</f>
        <v/>
      </c>
      <c r="AL163" s="90" t="str">
        <f aca="false">IF(AK163="","",VLOOKUP($W163,$C$4:$U$203,15,FALSE()))</f>
        <v/>
      </c>
      <c r="AM163" s="90" t="str">
        <f aca="false">IF(AL163="","",VLOOKUP($W163,$C$4:$U$203,16,FALSE()))</f>
        <v/>
      </c>
      <c r="AN163" s="91" t="str">
        <f aca="false">IF(AM163="","",VLOOKUP($W163,$C$4:$U$203,17,FALSE()))</f>
        <v/>
      </c>
      <c r="AO163" s="0" t="str">
        <f aca="false">IF(AN163="","",VLOOKUP($W163,$C$4:$U$203,18,FALSE()))</f>
        <v/>
      </c>
      <c r="AP163" s="92" t="str">
        <f aca="false">IF(X163="","",X163)</f>
        <v/>
      </c>
      <c r="AQ163" s="65"/>
    </row>
    <row r="164" customFormat="false" ht="15" hidden="false" customHeight="false" outlineLevel="0" collapsed="false">
      <c r="A164" s="0" t="n">
        <v>161</v>
      </c>
      <c r="B164" s="0" t="str">
        <f aca="false">IF(PLAYER!B164="","",PLAYER!B164)</f>
        <v/>
      </c>
      <c r="C164" s="0" t="str">
        <f aca="false">IF(T164="","",T164)</f>
        <v/>
      </c>
      <c r="D164" s="88" t="str">
        <f aca="false">IF('ADJ-CLICK'!H164="","",AVERAGE('ADJ-CLICK'!H164,'ADJ-CLICK'!J164,'ADJ-CLICK'!L164,'ADJ-CLICK'!N164,'ADJ-CLICK'!P164,'ADJ-CLICK'!R164))</f>
        <v/>
      </c>
      <c r="E164" s="88" t="str">
        <f aca="false">IF('ADJ-GIVEN'!C164="","",'ADJ-GIVEN'!C164/2)</f>
        <v/>
      </c>
      <c r="F164" s="88" t="str">
        <f aca="false">IF('ADJ-GIVEN'!D164="","",'ADJ-GIVEN'!D164/2)</f>
        <v/>
      </c>
      <c r="G164" s="88" t="str">
        <f aca="false">IF('ADJ-GIVEN'!E164="","",'ADJ-GIVEN'!E164/2)</f>
        <v/>
      </c>
      <c r="H164" s="88" t="str">
        <f aca="false">IF('ADJ-GIVEN'!F164="","",'ADJ-GIVEN'!F164/2)</f>
        <v/>
      </c>
      <c r="I164" s="0" t="str">
        <f aca="false">IF(E164="","",SUM(E164:H164))</f>
        <v/>
      </c>
      <c r="J164" s="88" t="str">
        <f aca="false">IF('ADJ-GIVEN'!G164="","",'ADJ-GIVEN'!G164/2)</f>
        <v/>
      </c>
      <c r="K164" s="88" t="str">
        <f aca="false">IF('ADJ-GIVEN'!H164="","",'ADJ-GIVEN'!H164/2)</f>
        <v/>
      </c>
      <c r="L164" s="88" t="str">
        <f aca="false">IF('ADJ-GIVEN'!I164="","",'ADJ-GIVEN'!I164/2)</f>
        <v/>
      </c>
      <c r="M164" s="88" t="str">
        <f aca="false">IF('ADJ-GIVEN'!J164="","",'ADJ-GIVEN'!J164/2)</f>
        <v/>
      </c>
      <c r="N164" s="89" t="str">
        <f aca="false">IF(J164="","",SUM(J164:M164))</f>
        <v/>
      </c>
      <c r="O164" s="92" t="str">
        <f aca="false">IF(D164="","",SUM(D164,I164,N164))</f>
        <v/>
      </c>
      <c r="P164" s="92" t="str">
        <f aca="false">IF('ADJ-CLICK'!C164="","",'ADJ-CLICK'!C164*-1)</f>
        <v/>
      </c>
      <c r="Q164" s="92" t="str">
        <f aca="false">IF('ADJ-CLICK'!D164="","",'ADJ-CLICK'!D164*-1)</f>
        <v/>
      </c>
      <c r="R164" s="92" t="str">
        <f aca="false">IF('ADJ-CLICK'!E164="","",'ADJ-CLICK'!E164*-1)</f>
        <v/>
      </c>
      <c r="S164" s="92" t="str">
        <f aca="false">IF(O164="","",SUM(O164:R164))</f>
        <v/>
      </c>
      <c r="T164" s="92" t="str">
        <f aca="false">IF(S164="","",RANK(S164,S$4:S$203,0))</f>
        <v/>
      </c>
      <c r="U164" s="92" t="str">
        <f aca="false">IF(B164="","",B164)</f>
        <v/>
      </c>
      <c r="V164" s="65"/>
      <c r="W164" s="0" t="str">
        <f aca="false">IF(A164&lt;=COUNT(C$4:C$203),A164,"")</f>
        <v/>
      </c>
      <c r="X164" s="0" t="str">
        <f aca="false">IF(W164="","",VLOOKUP($W164,$C$4:$U$203,19,FALSE()))</f>
        <v/>
      </c>
      <c r="Y164" s="88" t="str">
        <f aca="false">IF(X164="","",VLOOKUP($W164,$C$4:$U$203,2,FALSE()))</f>
        <v/>
      </c>
      <c r="Z164" s="88" t="str">
        <f aca="false">IF(Y164="","",VLOOKUP($W164,$C$4:$U$203,3,FALSE()))</f>
        <v/>
      </c>
      <c r="AA164" s="88" t="str">
        <f aca="false">IF(Z164="","",VLOOKUP($W164,$C$4:$U$203,4,FALSE()))</f>
        <v/>
      </c>
      <c r="AB164" s="88" t="str">
        <f aca="false">IF(AA164="","",VLOOKUP($W164,$C$4:$U$203,5,FALSE()))</f>
        <v/>
      </c>
      <c r="AC164" s="88" t="str">
        <f aca="false">IF(AB164="","",VLOOKUP($W164,$C$4:$U$203,6,FALSE()))</f>
        <v/>
      </c>
      <c r="AD164" s="89" t="str">
        <f aca="false">IF(AC164="","",VLOOKUP($W164,$C$4:$U$203,7,FALSE()))</f>
        <v/>
      </c>
      <c r="AE164" s="88" t="str">
        <f aca="false">IF(AD164="","",VLOOKUP($W164,$C$4:$U$203,8,FALSE()))</f>
        <v/>
      </c>
      <c r="AF164" s="88" t="str">
        <f aca="false">IF(AE164="","",VLOOKUP($W164,$C$4:$U$203,9,FALSE()))</f>
        <v/>
      </c>
      <c r="AG164" s="88" t="str">
        <f aca="false">IF(AF164="","",VLOOKUP($W164,$C$4:$U$203,10,FALSE()))</f>
        <v/>
      </c>
      <c r="AH164" s="88" t="str">
        <f aca="false">IF(AG164="","",VLOOKUP($W164,$C$4:$U$203,11,FALSE()))</f>
        <v/>
      </c>
      <c r="AI164" s="89" t="str">
        <f aca="false">IF(AH164="","",VLOOKUP($W164,$C$4:$U$203,12,FALSE()))</f>
        <v/>
      </c>
      <c r="AJ164" s="89" t="str">
        <f aca="false">IF(AI164="","",VLOOKUP($W164,$C$4:$U$203,13,FALSE()))</f>
        <v/>
      </c>
      <c r="AK164" s="90" t="str">
        <f aca="false">IF(AJ164="","",VLOOKUP($W164,$C$4:$U$203,14,FALSE()))</f>
        <v/>
      </c>
      <c r="AL164" s="90" t="str">
        <f aca="false">IF(AK164="","",VLOOKUP($W164,$C$4:$U$203,15,FALSE()))</f>
        <v/>
      </c>
      <c r="AM164" s="90" t="str">
        <f aca="false">IF(AL164="","",VLOOKUP($W164,$C$4:$U$203,16,FALSE()))</f>
        <v/>
      </c>
      <c r="AN164" s="91" t="str">
        <f aca="false">IF(AM164="","",VLOOKUP($W164,$C$4:$U$203,17,FALSE()))</f>
        <v/>
      </c>
      <c r="AO164" s="0" t="str">
        <f aca="false">IF(AN164="","",VLOOKUP($W164,$C$4:$U$203,18,FALSE()))</f>
        <v/>
      </c>
      <c r="AP164" s="92" t="str">
        <f aca="false">IF(X164="","",X164)</f>
        <v/>
      </c>
      <c r="AQ164" s="65"/>
    </row>
    <row r="165" customFormat="false" ht="15" hidden="false" customHeight="false" outlineLevel="0" collapsed="false">
      <c r="A165" s="0" t="n">
        <v>162</v>
      </c>
      <c r="B165" s="0" t="str">
        <f aca="false">IF(PLAYER!B165="","",PLAYER!B165)</f>
        <v/>
      </c>
      <c r="C165" s="0" t="str">
        <f aca="false">IF(T165="","",T165)</f>
        <v/>
      </c>
      <c r="D165" s="88" t="str">
        <f aca="false">IF('ADJ-CLICK'!H165="","",AVERAGE('ADJ-CLICK'!H165,'ADJ-CLICK'!J165,'ADJ-CLICK'!L165,'ADJ-CLICK'!N165,'ADJ-CLICK'!P165,'ADJ-CLICK'!R165))</f>
        <v/>
      </c>
      <c r="E165" s="88" t="str">
        <f aca="false">IF('ADJ-GIVEN'!C165="","",'ADJ-GIVEN'!C165/2)</f>
        <v/>
      </c>
      <c r="F165" s="88" t="str">
        <f aca="false">IF('ADJ-GIVEN'!D165="","",'ADJ-GIVEN'!D165/2)</f>
        <v/>
      </c>
      <c r="G165" s="88" t="str">
        <f aca="false">IF('ADJ-GIVEN'!E165="","",'ADJ-GIVEN'!E165/2)</f>
        <v/>
      </c>
      <c r="H165" s="88" t="str">
        <f aca="false">IF('ADJ-GIVEN'!F165="","",'ADJ-GIVEN'!F165/2)</f>
        <v/>
      </c>
      <c r="I165" s="0" t="str">
        <f aca="false">IF(E165="","",SUM(E165:H165))</f>
        <v/>
      </c>
      <c r="J165" s="88" t="str">
        <f aca="false">IF('ADJ-GIVEN'!G165="","",'ADJ-GIVEN'!G165/2)</f>
        <v/>
      </c>
      <c r="K165" s="88" t="str">
        <f aca="false">IF('ADJ-GIVEN'!H165="","",'ADJ-GIVEN'!H165/2)</f>
        <v/>
      </c>
      <c r="L165" s="88" t="str">
        <f aca="false">IF('ADJ-GIVEN'!I165="","",'ADJ-GIVEN'!I165/2)</f>
        <v/>
      </c>
      <c r="M165" s="88" t="str">
        <f aca="false">IF('ADJ-GIVEN'!J165="","",'ADJ-GIVEN'!J165/2)</f>
        <v/>
      </c>
      <c r="N165" s="89" t="str">
        <f aca="false">IF(J165="","",SUM(J165:M165))</f>
        <v/>
      </c>
      <c r="O165" s="92" t="str">
        <f aca="false">IF(D165="","",SUM(D165,I165,N165))</f>
        <v/>
      </c>
      <c r="P165" s="92" t="str">
        <f aca="false">IF('ADJ-CLICK'!C165="","",'ADJ-CLICK'!C165*-1)</f>
        <v/>
      </c>
      <c r="Q165" s="92" t="str">
        <f aca="false">IF('ADJ-CLICK'!D165="","",'ADJ-CLICK'!D165*-1)</f>
        <v/>
      </c>
      <c r="R165" s="92" t="str">
        <f aca="false">IF('ADJ-CLICK'!E165="","",'ADJ-CLICK'!E165*-1)</f>
        <v/>
      </c>
      <c r="S165" s="92" t="str">
        <f aca="false">IF(O165="","",SUM(O165:R165))</f>
        <v/>
      </c>
      <c r="T165" s="92" t="str">
        <f aca="false">IF(S165="","",RANK(S165,S$4:S$203,0))</f>
        <v/>
      </c>
      <c r="U165" s="92" t="str">
        <f aca="false">IF(B165="","",B165)</f>
        <v/>
      </c>
      <c r="V165" s="65"/>
      <c r="W165" s="0" t="str">
        <f aca="false">IF(A165&lt;=COUNT(C$4:C$203),A165,"")</f>
        <v/>
      </c>
      <c r="X165" s="0" t="str">
        <f aca="false">IF(W165="","",VLOOKUP($W165,$C$4:$U$203,19,FALSE()))</f>
        <v/>
      </c>
      <c r="Y165" s="88" t="str">
        <f aca="false">IF(X165="","",VLOOKUP($W165,$C$4:$U$203,2,FALSE()))</f>
        <v/>
      </c>
      <c r="Z165" s="88" t="str">
        <f aca="false">IF(Y165="","",VLOOKUP($W165,$C$4:$U$203,3,FALSE()))</f>
        <v/>
      </c>
      <c r="AA165" s="88" t="str">
        <f aca="false">IF(Z165="","",VLOOKUP($W165,$C$4:$U$203,4,FALSE()))</f>
        <v/>
      </c>
      <c r="AB165" s="88" t="str">
        <f aca="false">IF(AA165="","",VLOOKUP($W165,$C$4:$U$203,5,FALSE()))</f>
        <v/>
      </c>
      <c r="AC165" s="88" t="str">
        <f aca="false">IF(AB165="","",VLOOKUP($W165,$C$4:$U$203,6,FALSE()))</f>
        <v/>
      </c>
      <c r="AD165" s="89" t="str">
        <f aca="false">IF(AC165="","",VLOOKUP($W165,$C$4:$U$203,7,FALSE()))</f>
        <v/>
      </c>
      <c r="AE165" s="88" t="str">
        <f aca="false">IF(AD165="","",VLOOKUP($W165,$C$4:$U$203,8,FALSE()))</f>
        <v/>
      </c>
      <c r="AF165" s="88" t="str">
        <f aca="false">IF(AE165="","",VLOOKUP($W165,$C$4:$U$203,9,FALSE()))</f>
        <v/>
      </c>
      <c r="AG165" s="88" t="str">
        <f aca="false">IF(AF165="","",VLOOKUP($W165,$C$4:$U$203,10,FALSE()))</f>
        <v/>
      </c>
      <c r="AH165" s="88" t="str">
        <f aca="false">IF(AG165="","",VLOOKUP($W165,$C$4:$U$203,11,FALSE()))</f>
        <v/>
      </c>
      <c r="AI165" s="89" t="str">
        <f aca="false">IF(AH165="","",VLOOKUP($W165,$C$4:$U$203,12,FALSE()))</f>
        <v/>
      </c>
      <c r="AJ165" s="89" t="str">
        <f aca="false">IF(AI165="","",VLOOKUP($W165,$C$4:$U$203,13,FALSE()))</f>
        <v/>
      </c>
      <c r="AK165" s="90" t="str">
        <f aca="false">IF(AJ165="","",VLOOKUP($W165,$C$4:$U$203,14,FALSE()))</f>
        <v/>
      </c>
      <c r="AL165" s="90" t="str">
        <f aca="false">IF(AK165="","",VLOOKUP($W165,$C$4:$U$203,15,FALSE()))</f>
        <v/>
      </c>
      <c r="AM165" s="90" t="str">
        <f aca="false">IF(AL165="","",VLOOKUP($W165,$C$4:$U$203,16,FALSE()))</f>
        <v/>
      </c>
      <c r="AN165" s="91" t="str">
        <f aca="false">IF(AM165="","",VLOOKUP($W165,$C$4:$U$203,17,FALSE()))</f>
        <v/>
      </c>
      <c r="AO165" s="0" t="str">
        <f aca="false">IF(AN165="","",VLOOKUP($W165,$C$4:$U$203,18,FALSE()))</f>
        <v/>
      </c>
      <c r="AP165" s="92" t="str">
        <f aca="false">IF(X165="","",X165)</f>
        <v/>
      </c>
      <c r="AQ165" s="65"/>
    </row>
    <row r="166" customFormat="false" ht="15" hidden="false" customHeight="false" outlineLevel="0" collapsed="false">
      <c r="A166" s="0" t="n">
        <v>163</v>
      </c>
      <c r="B166" s="0" t="str">
        <f aca="false">IF(PLAYER!B166="","",PLAYER!B166)</f>
        <v/>
      </c>
      <c r="C166" s="0" t="str">
        <f aca="false">IF(T166="","",T166)</f>
        <v/>
      </c>
      <c r="D166" s="88" t="str">
        <f aca="false">IF('ADJ-CLICK'!H166="","",AVERAGE('ADJ-CLICK'!H166,'ADJ-CLICK'!J166,'ADJ-CLICK'!L166,'ADJ-CLICK'!N166,'ADJ-CLICK'!P166,'ADJ-CLICK'!R166))</f>
        <v/>
      </c>
      <c r="E166" s="88" t="str">
        <f aca="false">IF('ADJ-GIVEN'!C166="","",'ADJ-GIVEN'!C166/2)</f>
        <v/>
      </c>
      <c r="F166" s="88" t="str">
        <f aca="false">IF('ADJ-GIVEN'!D166="","",'ADJ-GIVEN'!D166/2)</f>
        <v/>
      </c>
      <c r="G166" s="88" t="str">
        <f aca="false">IF('ADJ-GIVEN'!E166="","",'ADJ-GIVEN'!E166/2)</f>
        <v/>
      </c>
      <c r="H166" s="88" t="str">
        <f aca="false">IF('ADJ-GIVEN'!F166="","",'ADJ-GIVEN'!F166/2)</f>
        <v/>
      </c>
      <c r="I166" s="0" t="str">
        <f aca="false">IF(E166="","",SUM(E166:H166))</f>
        <v/>
      </c>
      <c r="J166" s="88" t="str">
        <f aca="false">IF('ADJ-GIVEN'!G166="","",'ADJ-GIVEN'!G166/2)</f>
        <v/>
      </c>
      <c r="K166" s="88" t="str">
        <f aca="false">IF('ADJ-GIVEN'!H166="","",'ADJ-GIVEN'!H166/2)</f>
        <v/>
      </c>
      <c r="L166" s="88" t="str">
        <f aca="false">IF('ADJ-GIVEN'!I166="","",'ADJ-GIVEN'!I166/2)</f>
        <v/>
      </c>
      <c r="M166" s="88" t="str">
        <f aca="false">IF('ADJ-GIVEN'!J166="","",'ADJ-GIVEN'!J166/2)</f>
        <v/>
      </c>
      <c r="N166" s="89" t="str">
        <f aca="false">IF(J166="","",SUM(J166:M166))</f>
        <v/>
      </c>
      <c r="O166" s="92" t="str">
        <f aca="false">IF(D166="","",SUM(D166,I166,N166))</f>
        <v/>
      </c>
      <c r="P166" s="92" t="str">
        <f aca="false">IF('ADJ-CLICK'!C166="","",'ADJ-CLICK'!C166*-1)</f>
        <v/>
      </c>
      <c r="Q166" s="92" t="str">
        <f aca="false">IF('ADJ-CLICK'!D166="","",'ADJ-CLICK'!D166*-1)</f>
        <v/>
      </c>
      <c r="R166" s="92" t="str">
        <f aca="false">IF('ADJ-CLICK'!E166="","",'ADJ-CLICK'!E166*-1)</f>
        <v/>
      </c>
      <c r="S166" s="92" t="str">
        <f aca="false">IF(O166="","",SUM(O166:R166))</f>
        <v/>
      </c>
      <c r="T166" s="92" t="str">
        <f aca="false">IF(S166="","",RANK(S166,S$4:S$203,0))</f>
        <v/>
      </c>
      <c r="U166" s="92" t="str">
        <f aca="false">IF(B166="","",B166)</f>
        <v/>
      </c>
      <c r="V166" s="65"/>
      <c r="W166" s="0" t="str">
        <f aca="false">IF(A166&lt;=COUNT(C$4:C$203),A166,"")</f>
        <v/>
      </c>
      <c r="X166" s="0" t="str">
        <f aca="false">IF(W166="","",VLOOKUP($W166,$C$4:$U$203,19,FALSE()))</f>
        <v/>
      </c>
      <c r="Y166" s="88" t="str">
        <f aca="false">IF(X166="","",VLOOKUP($W166,$C$4:$U$203,2,FALSE()))</f>
        <v/>
      </c>
      <c r="Z166" s="88" t="str">
        <f aca="false">IF(Y166="","",VLOOKUP($W166,$C$4:$U$203,3,FALSE()))</f>
        <v/>
      </c>
      <c r="AA166" s="88" t="str">
        <f aca="false">IF(Z166="","",VLOOKUP($W166,$C$4:$U$203,4,FALSE()))</f>
        <v/>
      </c>
      <c r="AB166" s="88" t="str">
        <f aca="false">IF(AA166="","",VLOOKUP($W166,$C$4:$U$203,5,FALSE()))</f>
        <v/>
      </c>
      <c r="AC166" s="88" t="str">
        <f aca="false">IF(AB166="","",VLOOKUP($W166,$C$4:$U$203,6,FALSE()))</f>
        <v/>
      </c>
      <c r="AD166" s="89" t="str">
        <f aca="false">IF(AC166="","",VLOOKUP($W166,$C$4:$U$203,7,FALSE()))</f>
        <v/>
      </c>
      <c r="AE166" s="88" t="str">
        <f aca="false">IF(AD166="","",VLOOKUP($W166,$C$4:$U$203,8,FALSE()))</f>
        <v/>
      </c>
      <c r="AF166" s="88" t="str">
        <f aca="false">IF(AE166="","",VLOOKUP($W166,$C$4:$U$203,9,FALSE()))</f>
        <v/>
      </c>
      <c r="AG166" s="88" t="str">
        <f aca="false">IF(AF166="","",VLOOKUP($W166,$C$4:$U$203,10,FALSE()))</f>
        <v/>
      </c>
      <c r="AH166" s="88" t="str">
        <f aca="false">IF(AG166="","",VLOOKUP($W166,$C$4:$U$203,11,FALSE()))</f>
        <v/>
      </c>
      <c r="AI166" s="89" t="str">
        <f aca="false">IF(AH166="","",VLOOKUP($W166,$C$4:$U$203,12,FALSE()))</f>
        <v/>
      </c>
      <c r="AJ166" s="89" t="str">
        <f aca="false">IF(AI166="","",VLOOKUP($W166,$C$4:$U$203,13,FALSE()))</f>
        <v/>
      </c>
      <c r="AK166" s="90" t="str">
        <f aca="false">IF(AJ166="","",VLOOKUP($W166,$C$4:$U$203,14,FALSE()))</f>
        <v/>
      </c>
      <c r="AL166" s="90" t="str">
        <f aca="false">IF(AK166="","",VLOOKUP($W166,$C$4:$U$203,15,FALSE()))</f>
        <v/>
      </c>
      <c r="AM166" s="90" t="str">
        <f aca="false">IF(AL166="","",VLOOKUP($W166,$C$4:$U$203,16,FALSE()))</f>
        <v/>
      </c>
      <c r="AN166" s="91" t="str">
        <f aca="false">IF(AM166="","",VLOOKUP($W166,$C$4:$U$203,17,FALSE()))</f>
        <v/>
      </c>
      <c r="AO166" s="0" t="str">
        <f aca="false">IF(AN166="","",VLOOKUP($W166,$C$4:$U$203,18,FALSE()))</f>
        <v/>
      </c>
      <c r="AP166" s="92" t="str">
        <f aca="false">IF(X166="","",X166)</f>
        <v/>
      </c>
      <c r="AQ166" s="65"/>
    </row>
    <row r="167" customFormat="false" ht="15" hidden="false" customHeight="false" outlineLevel="0" collapsed="false">
      <c r="A167" s="0" t="n">
        <v>164</v>
      </c>
      <c r="B167" s="0" t="str">
        <f aca="false">IF(PLAYER!B167="","",PLAYER!B167)</f>
        <v/>
      </c>
      <c r="C167" s="0" t="str">
        <f aca="false">IF(T167="","",T167)</f>
        <v/>
      </c>
      <c r="D167" s="88" t="str">
        <f aca="false">IF('ADJ-CLICK'!H167="","",AVERAGE('ADJ-CLICK'!H167,'ADJ-CLICK'!J167,'ADJ-CLICK'!L167,'ADJ-CLICK'!N167,'ADJ-CLICK'!P167,'ADJ-CLICK'!R167))</f>
        <v/>
      </c>
      <c r="E167" s="88" t="str">
        <f aca="false">IF('ADJ-GIVEN'!C167="","",'ADJ-GIVEN'!C167/2)</f>
        <v/>
      </c>
      <c r="F167" s="88" t="str">
        <f aca="false">IF('ADJ-GIVEN'!D167="","",'ADJ-GIVEN'!D167/2)</f>
        <v/>
      </c>
      <c r="G167" s="88" t="str">
        <f aca="false">IF('ADJ-GIVEN'!E167="","",'ADJ-GIVEN'!E167/2)</f>
        <v/>
      </c>
      <c r="H167" s="88" t="str">
        <f aca="false">IF('ADJ-GIVEN'!F167="","",'ADJ-GIVEN'!F167/2)</f>
        <v/>
      </c>
      <c r="I167" s="0" t="str">
        <f aca="false">IF(E167="","",SUM(E167:H167))</f>
        <v/>
      </c>
      <c r="J167" s="88" t="str">
        <f aca="false">IF('ADJ-GIVEN'!G167="","",'ADJ-GIVEN'!G167/2)</f>
        <v/>
      </c>
      <c r="K167" s="88" t="str">
        <f aca="false">IF('ADJ-GIVEN'!H167="","",'ADJ-GIVEN'!H167/2)</f>
        <v/>
      </c>
      <c r="L167" s="88" t="str">
        <f aca="false">IF('ADJ-GIVEN'!I167="","",'ADJ-GIVEN'!I167/2)</f>
        <v/>
      </c>
      <c r="M167" s="88" t="str">
        <f aca="false">IF('ADJ-GIVEN'!J167="","",'ADJ-GIVEN'!J167/2)</f>
        <v/>
      </c>
      <c r="N167" s="89" t="str">
        <f aca="false">IF(J167="","",SUM(J167:M167))</f>
        <v/>
      </c>
      <c r="O167" s="92" t="str">
        <f aca="false">IF(D167="","",SUM(D167,I167,N167))</f>
        <v/>
      </c>
      <c r="P167" s="92" t="str">
        <f aca="false">IF('ADJ-CLICK'!C167="","",'ADJ-CLICK'!C167*-1)</f>
        <v/>
      </c>
      <c r="Q167" s="92" t="str">
        <f aca="false">IF('ADJ-CLICK'!D167="","",'ADJ-CLICK'!D167*-1)</f>
        <v/>
      </c>
      <c r="R167" s="92" t="str">
        <f aca="false">IF('ADJ-CLICK'!E167="","",'ADJ-CLICK'!E167*-1)</f>
        <v/>
      </c>
      <c r="S167" s="92" t="str">
        <f aca="false">IF(O167="","",SUM(O167:R167))</f>
        <v/>
      </c>
      <c r="T167" s="92" t="str">
        <f aca="false">IF(S167="","",RANK(S167,S$4:S$203,0))</f>
        <v/>
      </c>
      <c r="U167" s="92" t="str">
        <f aca="false">IF(B167="","",B167)</f>
        <v/>
      </c>
      <c r="V167" s="65"/>
      <c r="W167" s="0" t="str">
        <f aca="false">IF(A167&lt;=COUNT(C$4:C$203),A167,"")</f>
        <v/>
      </c>
      <c r="X167" s="0" t="str">
        <f aca="false">IF(W167="","",VLOOKUP($W167,$C$4:$U$203,19,FALSE()))</f>
        <v/>
      </c>
      <c r="Y167" s="88" t="str">
        <f aca="false">IF(X167="","",VLOOKUP($W167,$C$4:$U$203,2,FALSE()))</f>
        <v/>
      </c>
      <c r="Z167" s="88" t="str">
        <f aca="false">IF(Y167="","",VLOOKUP($W167,$C$4:$U$203,3,FALSE()))</f>
        <v/>
      </c>
      <c r="AA167" s="88" t="str">
        <f aca="false">IF(Z167="","",VLOOKUP($W167,$C$4:$U$203,4,FALSE()))</f>
        <v/>
      </c>
      <c r="AB167" s="88" t="str">
        <f aca="false">IF(AA167="","",VLOOKUP($W167,$C$4:$U$203,5,FALSE()))</f>
        <v/>
      </c>
      <c r="AC167" s="88" t="str">
        <f aca="false">IF(AB167="","",VLOOKUP($W167,$C$4:$U$203,6,FALSE()))</f>
        <v/>
      </c>
      <c r="AD167" s="89" t="str">
        <f aca="false">IF(AC167="","",VLOOKUP($W167,$C$4:$U$203,7,FALSE()))</f>
        <v/>
      </c>
      <c r="AE167" s="88" t="str">
        <f aca="false">IF(AD167="","",VLOOKUP($W167,$C$4:$U$203,8,FALSE()))</f>
        <v/>
      </c>
      <c r="AF167" s="88" t="str">
        <f aca="false">IF(AE167="","",VLOOKUP($W167,$C$4:$U$203,9,FALSE()))</f>
        <v/>
      </c>
      <c r="AG167" s="88" t="str">
        <f aca="false">IF(AF167="","",VLOOKUP($W167,$C$4:$U$203,10,FALSE()))</f>
        <v/>
      </c>
      <c r="AH167" s="88" t="str">
        <f aca="false">IF(AG167="","",VLOOKUP($W167,$C$4:$U$203,11,FALSE()))</f>
        <v/>
      </c>
      <c r="AI167" s="89" t="str">
        <f aca="false">IF(AH167="","",VLOOKUP($W167,$C$4:$U$203,12,FALSE()))</f>
        <v/>
      </c>
      <c r="AJ167" s="89" t="str">
        <f aca="false">IF(AI167="","",VLOOKUP($W167,$C$4:$U$203,13,FALSE()))</f>
        <v/>
      </c>
      <c r="AK167" s="90" t="str">
        <f aca="false">IF(AJ167="","",VLOOKUP($W167,$C$4:$U$203,14,FALSE()))</f>
        <v/>
      </c>
      <c r="AL167" s="90" t="str">
        <f aca="false">IF(AK167="","",VLOOKUP($W167,$C$4:$U$203,15,FALSE()))</f>
        <v/>
      </c>
      <c r="AM167" s="90" t="str">
        <f aca="false">IF(AL167="","",VLOOKUP($W167,$C$4:$U$203,16,FALSE()))</f>
        <v/>
      </c>
      <c r="AN167" s="91" t="str">
        <f aca="false">IF(AM167="","",VLOOKUP($W167,$C$4:$U$203,17,FALSE()))</f>
        <v/>
      </c>
      <c r="AO167" s="0" t="str">
        <f aca="false">IF(AN167="","",VLOOKUP($W167,$C$4:$U$203,18,FALSE()))</f>
        <v/>
      </c>
      <c r="AP167" s="92" t="str">
        <f aca="false">IF(X167="","",X167)</f>
        <v/>
      </c>
      <c r="AQ167" s="65"/>
    </row>
    <row r="168" customFormat="false" ht="15" hidden="false" customHeight="false" outlineLevel="0" collapsed="false">
      <c r="A168" s="0" t="n">
        <v>165</v>
      </c>
      <c r="B168" s="0" t="str">
        <f aca="false">IF(PLAYER!B168="","",PLAYER!B168)</f>
        <v/>
      </c>
      <c r="C168" s="0" t="str">
        <f aca="false">IF(T168="","",T168)</f>
        <v/>
      </c>
      <c r="D168" s="88" t="str">
        <f aca="false">IF('ADJ-CLICK'!H168="","",AVERAGE('ADJ-CLICK'!H168,'ADJ-CLICK'!J168,'ADJ-CLICK'!L168,'ADJ-CLICK'!N168,'ADJ-CLICK'!P168,'ADJ-CLICK'!R168))</f>
        <v/>
      </c>
      <c r="E168" s="88" t="str">
        <f aca="false">IF('ADJ-GIVEN'!C168="","",'ADJ-GIVEN'!C168/2)</f>
        <v/>
      </c>
      <c r="F168" s="88" t="str">
        <f aca="false">IF('ADJ-GIVEN'!D168="","",'ADJ-GIVEN'!D168/2)</f>
        <v/>
      </c>
      <c r="G168" s="88" t="str">
        <f aca="false">IF('ADJ-GIVEN'!E168="","",'ADJ-GIVEN'!E168/2)</f>
        <v/>
      </c>
      <c r="H168" s="88" t="str">
        <f aca="false">IF('ADJ-GIVEN'!F168="","",'ADJ-GIVEN'!F168/2)</f>
        <v/>
      </c>
      <c r="I168" s="0" t="str">
        <f aca="false">IF(E168="","",SUM(E168:H168))</f>
        <v/>
      </c>
      <c r="J168" s="88" t="str">
        <f aca="false">IF('ADJ-GIVEN'!G168="","",'ADJ-GIVEN'!G168/2)</f>
        <v/>
      </c>
      <c r="K168" s="88" t="str">
        <f aca="false">IF('ADJ-GIVEN'!H168="","",'ADJ-GIVEN'!H168/2)</f>
        <v/>
      </c>
      <c r="L168" s="88" t="str">
        <f aca="false">IF('ADJ-GIVEN'!I168="","",'ADJ-GIVEN'!I168/2)</f>
        <v/>
      </c>
      <c r="M168" s="88" t="str">
        <f aca="false">IF('ADJ-GIVEN'!J168="","",'ADJ-GIVEN'!J168/2)</f>
        <v/>
      </c>
      <c r="N168" s="89" t="str">
        <f aca="false">IF(J168="","",SUM(J168:M168))</f>
        <v/>
      </c>
      <c r="O168" s="92" t="str">
        <f aca="false">IF(D168="","",SUM(D168,I168,N168))</f>
        <v/>
      </c>
      <c r="P168" s="92" t="str">
        <f aca="false">IF('ADJ-CLICK'!C168="","",'ADJ-CLICK'!C168*-1)</f>
        <v/>
      </c>
      <c r="Q168" s="92" t="str">
        <f aca="false">IF('ADJ-CLICK'!D168="","",'ADJ-CLICK'!D168*-1)</f>
        <v/>
      </c>
      <c r="R168" s="92" t="str">
        <f aca="false">IF('ADJ-CLICK'!E168="","",'ADJ-CLICK'!E168*-1)</f>
        <v/>
      </c>
      <c r="S168" s="92" t="str">
        <f aca="false">IF(O168="","",SUM(O168:R168))</f>
        <v/>
      </c>
      <c r="T168" s="92" t="str">
        <f aca="false">IF(S168="","",RANK(S168,S$4:S$203,0))</f>
        <v/>
      </c>
      <c r="U168" s="92" t="str">
        <f aca="false">IF(B168="","",B168)</f>
        <v/>
      </c>
      <c r="V168" s="65"/>
      <c r="W168" s="0" t="str">
        <f aca="false">IF(A168&lt;=COUNT(C$4:C$203),A168,"")</f>
        <v/>
      </c>
      <c r="X168" s="0" t="str">
        <f aca="false">IF(W168="","",VLOOKUP($W168,$C$4:$U$203,19,FALSE()))</f>
        <v/>
      </c>
      <c r="Y168" s="88" t="str">
        <f aca="false">IF(X168="","",VLOOKUP($W168,$C$4:$U$203,2,FALSE()))</f>
        <v/>
      </c>
      <c r="Z168" s="88" t="str">
        <f aca="false">IF(Y168="","",VLOOKUP($W168,$C$4:$U$203,3,FALSE()))</f>
        <v/>
      </c>
      <c r="AA168" s="88" t="str">
        <f aca="false">IF(Z168="","",VLOOKUP($W168,$C$4:$U$203,4,FALSE()))</f>
        <v/>
      </c>
      <c r="AB168" s="88" t="str">
        <f aca="false">IF(AA168="","",VLOOKUP($W168,$C$4:$U$203,5,FALSE()))</f>
        <v/>
      </c>
      <c r="AC168" s="88" t="str">
        <f aca="false">IF(AB168="","",VLOOKUP($W168,$C$4:$U$203,6,FALSE()))</f>
        <v/>
      </c>
      <c r="AD168" s="89" t="str">
        <f aca="false">IF(AC168="","",VLOOKUP($W168,$C$4:$U$203,7,FALSE()))</f>
        <v/>
      </c>
      <c r="AE168" s="88" t="str">
        <f aca="false">IF(AD168="","",VLOOKUP($W168,$C$4:$U$203,8,FALSE()))</f>
        <v/>
      </c>
      <c r="AF168" s="88" t="str">
        <f aca="false">IF(AE168="","",VLOOKUP($W168,$C$4:$U$203,9,FALSE()))</f>
        <v/>
      </c>
      <c r="AG168" s="88" t="str">
        <f aca="false">IF(AF168="","",VLOOKUP($W168,$C$4:$U$203,10,FALSE()))</f>
        <v/>
      </c>
      <c r="AH168" s="88" t="str">
        <f aca="false">IF(AG168="","",VLOOKUP($W168,$C$4:$U$203,11,FALSE()))</f>
        <v/>
      </c>
      <c r="AI168" s="89" t="str">
        <f aca="false">IF(AH168="","",VLOOKUP($W168,$C$4:$U$203,12,FALSE()))</f>
        <v/>
      </c>
      <c r="AJ168" s="89" t="str">
        <f aca="false">IF(AI168="","",VLOOKUP($W168,$C$4:$U$203,13,FALSE()))</f>
        <v/>
      </c>
      <c r="AK168" s="90" t="str">
        <f aca="false">IF(AJ168="","",VLOOKUP($W168,$C$4:$U$203,14,FALSE()))</f>
        <v/>
      </c>
      <c r="AL168" s="90" t="str">
        <f aca="false">IF(AK168="","",VLOOKUP($W168,$C$4:$U$203,15,FALSE()))</f>
        <v/>
      </c>
      <c r="AM168" s="90" t="str">
        <f aca="false">IF(AL168="","",VLOOKUP($W168,$C$4:$U$203,16,FALSE()))</f>
        <v/>
      </c>
      <c r="AN168" s="91" t="str">
        <f aca="false">IF(AM168="","",VLOOKUP($W168,$C$4:$U$203,17,FALSE()))</f>
        <v/>
      </c>
      <c r="AO168" s="0" t="str">
        <f aca="false">IF(AN168="","",VLOOKUP($W168,$C$4:$U$203,18,FALSE()))</f>
        <v/>
      </c>
      <c r="AP168" s="92" t="str">
        <f aca="false">IF(X168="","",X168)</f>
        <v/>
      </c>
      <c r="AQ168" s="65"/>
    </row>
    <row r="169" customFormat="false" ht="15" hidden="false" customHeight="false" outlineLevel="0" collapsed="false">
      <c r="A169" s="0" t="n">
        <v>166</v>
      </c>
      <c r="B169" s="0" t="str">
        <f aca="false">IF(PLAYER!B169="","",PLAYER!B169)</f>
        <v/>
      </c>
      <c r="C169" s="0" t="str">
        <f aca="false">IF(T169="","",T169)</f>
        <v/>
      </c>
      <c r="D169" s="88" t="str">
        <f aca="false">IF('ADJ-CLICK'!H169="","",AVERAGE('ADJ-CLICK'!H169,'ADJ-CLICK'!J169,'ADJ-CLICK'!L169,'ADJ-CLICK'!N169,'ADJ-CLICK'!P169,'ADJ-CLICK'!R169))</f>
        <v/>
      </c>
      <c r="E169" s="88" t="str">
        <f aca="false">IF('ADJ-GIVEN'!C169="","",'ADJ-GIVEN'!C169/2)</f>
        <v/>
      </c>
      <c r="F169" s="88" t="str">
        <f aca="false">IF('ADJ-GIVEN'!D169="","",'ADJ-GIVEN'!D169/2)</f>
        <v/>
      </c>
      <c r="G169" s="88" t="str">
        <f aca="false">IF('ADJ-GIVEN'!E169="","",'ADJ-GIVEN'!E169/2)</f>
        <v/>
      </c>
      <c r="H169" s="88" t="str">
        <f aca="false">IF('ADJ-GIVEN'!F169="","",'ADJ-GIVEN'!F169/2)</f>
        <v/>
      </c>
      <c r="I169" s="0" t="str">
        <f aca="false">IF(E169="","",SUM(E169:H169))</f>
        <v/>
      </c>
      <c r="J169" s="88" t="str">
        <f aca="false">IF('ADJ-GIVEN'!G169="","",'ADJ-GIVEN'!G169/2)</f>
        <v/>
      </c>
      <c r="K169" s="88" t="str">
        <f aca="false">IF('ADJ-GIVEN'!H169="","",'ADJ-GIVEN'!H169/2)</f>
        <v/>
      </c>
      <c r="L169" s="88" t="str">
        <f aca="false">IF('ADJ-GIVEN'!I169="","",'ADJ-GIVEN'!I169/2)</f>
        <v/>
      </c>
      <c r="M169" s="88" t="str">
        <f aca="false">IF('ADJ-GIVEN'!J169="","",'ADJ-GIVEN'!J169/2)</f>
        <v/>
      </c>
      <c r="N169" s="89" t="str">
        <f aca="false">IF(J169="","",SUM(J169:M169))</f>
        <v/>
      </c>
      <c r="O169" s="92" t="str">
        <f aca="false">IF(D169="","",SUM(D169,I169,N169))</f>
        <v/>
      </c>
      <c r="P169" s="92" t="str">
        <f aca="false">IF('ADJ-CLICK'!C169="","",'ADJ-CLICK'!C169*-1)</f>
        <v/>
      </c>
      <c r="Q169" s="92" t="str">
        <f aca="false">IF('ADJ-CLICK'!D169="","",'ADJ-CLICK'!D169*-1)</f>
        <v/>
      </c>
      <c r="R169" s="92" t="str">
        <f aca="false">IF('ADJ-CLICK'!E169="","",'ADJ-CLICK'!E169*-1)</f>
        <v/>
      </c>
      <c r="S169" s="92" t="str">
        <f aca="false">IF(O169="","",SUM(O169:R169))</f>
        <v/>
      </c>
      <c r="T169" s="92" t="str">
        <f aca="false">IF(S169="","",RANK(S169,S$4:S$203,0))</f>
        <v/>
      </c>
      <c r="U169" s="92" t="str">
        <f aca="false">IF(B169="","",B169)</f>
        <v/>
      </c>
      <c r="V169" s="65"/>
      <c r="W169" s="0" t="str">
        <f aca="false">IF(A169&lt;=COUNT(C$4:C$203),A169,"")</f>
        <v/>
      </c>
      <c r="X169" s="0" t="str">
        <f aca="false">IF(W169="","",VLOOKUP($W169,$C$4:$U$203,19,FALSE()))</f>
        <v/>
      </c>
      <c r="Y169" s="88" t="str">
        <f aca="false">IF(X169="","",VLOOKUP($W169,$C$4:$U$203,2,FALSE()))</f>
        <v/>
      </c>
      <c r="Z169" s="88" t="str">
        <f aca="false">IF(Y169="","",VLOOKUP($W169,$C$4:$U$203,3,FALSE()))</f>
        <v/>
      </c>
      <c r="AA169" s="88" t="str">
        <f aca="false">IF(Z169="","",VLOOKUP($W169,$C$4:$U$203,4,FALSE()))</f>
        <v/>
      </c>
      <c r="AB169" s="88" t="str">
        <f aca="false">IF(AA169="","",VLOOKUP($W169,$C$4:$U$203,5,FALSE()))</f>
        <v/>
      </c>
      <c r="AC169" s="88" t="str">
        <f aca="false">IF(AB169="","",VLOOKUP($W169,$C$4:$U$203,6,FALSE()))</f>
        <v/>
      </c>
      <c r="AD169" s="89" t="str">
        <f aca="false">IF(AC169="","",VLOOKUP($W169,$C$4:$U$203,7,FALSE()))</f>
        <v/>
      </c>
      <c r="AE169" s="88" t="str">
        <f aca="false">IF(AD169="","",VLOOKUP($W169,$C$4:$U$203,8,FALSE()))</f>
        <v/>
      </c>
      <c r="AF169" s="88" t="str">
        <f aca="false">IF(AE169="","",VLOOKUP($W169,$C$4:$U$203,9,FALSE()))</f>
        <v/>
      </c>
      <c r="AG169" s="88" t="str">
        <f aca="false">IF(AF169="","",VLOOKUP($W169,$C$4:$U$203,10,FALSE()))</f>
        <v/>
      </c>
      <c r="AH169" s="88" t="str">
        <f aca="false">IF(AG169="","",VLOOKUP($W169,$C$4:$U$203,11,FALSE()))</f>
        <v/>
      </c>
      <c r="AI169" s="89" t="str">
        <f aca="false">IF(AH169="","",VLOOKUP($W169,$C$4:$U$203,12,FALSE()))</f>
        <v/>
      </c>
      <c r="AJ169" s="89" t="str">
        <f aca="false">IF(AI169="","",VLOOKUP($W169,$C$4:$U$203,13,FALSE()))</f>
        <v/>
      </c>
      <c r="AK169" s="90" t="str">
        <f aca="false">IF(AJ169="","",VLOOKUP($W169,$C$4:$U$203,14,FALSE()))</f>
        <v/>
      </c>
      <c r="AL169" s="90" t="str">
        <f aca="false">IF(AK169="","",VLOOKUP($W169,$C$4:$U$203,15,FALSE()))</f>
        <v/>
      </c>
      <c r="AM169" s="90" t="str">
        <f aca="false">IF(AL169="","",VLOOKUP($W169,$C$4:$U$203,16,FALSE()))</f>
        <v/>
      </c>
      <c r="AN169" s="91" t="str">
        <f aca="false">IF(AM169="","",VLOOKUP($W169,$C$4:$U$203,17,FALSE()))</f>
        <v/>
      </c>
      <c r="AO169" s="0" t="str">
        <f aca="false">IF(AN169="","",VLOOKUP($W169,$C$4:$U$203,18,FALSE()))</f>
        <v/>
      </c>
      <c r="AP169" s="92" t="str">
        <f aca="false">IF(X169="","",X169)</f>
        <v/>
      </c>
      <c r="AQ169" s="65"/>
    </row>
    <row r="170" customFormat="false" ht="15" hidden="false" customHeight="false" outlineLevel="0" collapsed="false">
      <c r="A170" s="0" t="n">
        <v>167</v>
      </c>
      <c r="B170" s="0" t="str">
        <f aca="false">IF(PLAYER!B170="","",PLAYER!B170)</f>
        <v/>
      </c>
      <c r="C170" s="0" t="str">
        <f aca="false">IF(T170="","",T170)</f>
        <v/>
      </c>
      <c r="D170" s="88" t="str">
        <f aca="false">IF('ADJ-CLICK'!H170="","",AVERAGE('ADJ-CLICK'!H170,'ADJ-CLICK'!J170,'ADJ-CLICK'!L170,'ADJ-CLICK'!N170,'ADJ-CLICK'!P170,'ADJ-CLICK'!R170))</f>
        <v/>
      </c>
      <c r="E170" s="88" t="str">
        <f aca="false">IF('ADJ-GIVEN'!C170="","",'ADJ-GIVEN'!C170/2)</f>
        <v/>
      </c>
      <c r="F170" s="88" t="str">
        <f aca="false">IF('ADJ-GIVEN'!D170="","",'ADJ-GIVEN'!D170/2)</f>
        <v/>
      </c>
      <c r="G170" s="88" t="str">
        <f aca="false">IF('ADJ-GIVEN'!E170="","",'ADJ-GIVEN'!E170/2)</f>
        <v/>
      </c>
      <c r="H170" s="88" t="str">
        <f aca="false">IF('ADJ-GIVEN'!F170="","",'ADJ-GIVEN'!F170/2)</f>
        <v/>
      </c>
      <c r="I170" s="0" t="str">
        <f aca="false">IF(E170="","",SUM(E170:H170))</f>
        <v/>
      </c>
      <c r="J170" s="88" t="str">
        <f aca="false">IF('ADJ-GIVEN'!G170="","",'ADJ-GIVEN'!G170/2)</f>
        <v/>
      </c>
      <c r="K170" s="88" t="str">
        <f aca="false">IF('ADJ-GIVEN'!H170="","",'ADJ-GIVEN'!H170/2)</f>
        <v/>
      </c>
      <c r="L170" s="88" t="str">
        <f aca="false">IF('ADJ-GIVEN'!I170="","",'ADJ-GIVEN'!I170/2)</f>
        <v/>
      </c>
      <c r="M170" s="88" t="str">
        <f aca="false">IF('ADJ-GIVEN'!J170="","",'ADJ-GIVEN'!J170/2)</f>
        <v/>
      </c>
      <c r="N170" s="89" t="str">
        <f aca="false">IF(J170="","",SUM(J170:M170))</f>
        <v/>
      </c>
      <c r="O170" s="92" t="str">
        <f aca="false">IF(D170="","",SUM(D170,I170,N170))</f>
        <v/>
      </c>
      <c r="P170" s="92" t="str">
        <f aca="false">IF('ADJ-CLICK'!C170="","",'ADJ-CLICK'!C170*-1)</f>
        <v/>
      </c>
      <c r="Q170" s="92" t="str">
        <f aca="false">IF('ADJ-CLICK'!D170="","",'ADJ-CLICK'!D170*-1)</f>
        <v/>
      </c>
      <c r="R170" s="92" t="str">
        <f aca="false">IF('ADJ-CLICK'!E170="","",'ADJ-CLICK'!E170*-1)</f>
        <v/>
      </c>
      <c r="S170" s="92" t="str">
        <f aca="false">IF(O170="","",SUM(O170:R170))</f>
        <v/>
      </c>
      <c r="T170" s="92" t="str">
        <f aca="false">IF(S170="","",RANK(S170,S$4:S$203,0))</f>
        <v/>
      </c>
      <c r="U170" s="92" t="str">
        <f aca="false">IF(B170="","",B170)</f>
        <v/>
      </c>
      <c r="V170" s="65"/>
      <c r="W170" s="0" t="str">
        <f aca="false">IF(A170&lt;=COUNT(C$4:C$203),A170,"")</f>
        <v/>
      </c>
      <c r="X170" s="0" t="str">
        <f aca="false">IF(W170="","",VLOOKUP($W170,$C$4:$U$203,19,FALSE()))</f>
        <v/>
      </c>
      <c r="Y170" s="88" t="str">
        <f aca="false">IF(X170="","",VLOOKUP($W170,$C$4:$U$203,2,FALSE()))</f>
        <v/>
      </c>
      <c r="Z170" s="88" t="str">
        <f aca="false">IF(Y170="","",VLOOKUP($W170,$C$4:$U$203,3,FALSE()))</f>
        <v/>
      </c>
      <c r="AA170" s="88" t="str">
        <f aca="false">IF(Z170="","",VLOOKUP($W170,$C$4:$U$203,4,FALSE()))</f>
        <v/>
      </c>
      <c r="AB170" s="88" t="str">
        <f aca="false">IF(AA170="","",VLOOKUP($W170,$C$4:$U$203,5,FALSE()))</f>
        <v/>
      </c>
      <c r="AC170" s="88" t="str">
        <f aca="false">IF(AB170="","",VLOOKUP($W170,$C$4:$U$203,6,FALSE()))</f>
        <v/>
      </c>
      <c r="AD170" s="89" t="str">
        <f aca="false">IF(AC170="","",VLOOKUP($W170,$C$4:$U$203,7,FALSE()))</f>
        <v/>
      </c>
      <c r="AE170" s="88" t="str">
        <f aca="false">IF(AD170="","",VLOOKUP($W170,$C$4:$U$203,8,FALSE()))</f>
        <v/>
      </c>
      <c r="AF170" s="88" t="str">
        <f aca="false">IF(AE170="","",VLOOKUP($W170,$C$4:$U$203,9,FALSE()))</f>
        <v/>
      </c>
      <c r="AG170" s="88" t="str">
        <f aca="false">IF(AF170="","",VLOOKUP($W170,$C$4:$U$203,10,FALSE()))</f>
        <v/>
      </c>
      <c r="AH170" s="88" t="str">
        <f aca="false">IF(AG170="","",VLOOKUP($W170,$C$4:$U$203,11,FALSE()))</f>
        <v/>
      </c>
      <c r="AI170" s="89" t="str">
        <f aca="false">IF(AH170="","",VLOOKUP($W170,$C$4:$U$203,12,FALSE()))</f>
        <v/>
      </c>
      <c r="AJ170" s="89" t="str">
        <f aca="false">IF(AI170="","",VLOOKUP($W170,$C$4:$U$203,13,FALSE()))</f>
        <v/>
      </c>
      <c r="AK170" s="90" t="str">
        <f aca="false">IF(AJ170="","",VLOOKUP($W170,$C$4:$U$203,14,FALSE()))</f>
        <v/>
      </c>
      <c r="AL170" s="90" t="str">
        <f aca="false">IF(AK170="","",VLOOKUP($W170,$C$4:$U$203,15,FALSE()))</f>
        <v/>
      </c>
      <c r="AM170" s="90" t="str">
        <f aca="false">IF(AL170="","",VLOOKUP($W170,$C$4:$U$203,16,FALSE()))</f>
        <v/>
      </c>
      <c r="AN170" s="91" t="str">
        <f aca="false">IF(AM170="","",VLOOKUP($W170,$C$4:$U$203,17,FALSE()))</f>
        <v/>
      </c>
      <c r="AO170" s="0" t="str">
        <f aca="false">IF(AN170="","",VLOOKUP($W170,$C$4:$U$203,18,FALSE()))</f>
        <v/>
      </c>
      <c r="AP170" s="92" t="str">
        <f aca="false">IF(X170="","",X170)</f>
        <v/>
      </c>
      <c r="AQ170" s="65"/>
    </row>
    <row r="171" customFormat="false" ht="15" hidden="false" customHeight="false" outlineLevel="0" collapsed="false">
      <c r="A171" s="0" t="n">
        <v>168</v>
      </c>
      <c r="B171" s="0" t="str">
        <f aca="false">IF(PLAYER!B171="","",PLAYER!B171)</f>
        <v/>
      </c>
      <c r="C171" s="0" t="str">
        <f aca="false">IF(T171="","",T171)</f>
        <v/>
      </c>
      <c r="D171" s="88" t="str">
        <f aca="false">IF('ADJ-CLICK'!H171="","",AVERAGE('ADJ-CLICK'!H171,'ADJ-CLICK'!J171,'ADJ-CLICK'!L171,'ADJ-CLICK'!N171,'ADJ-CLICK'!P171,'ADJ-CLICK'!R171))</f>
        <v/>
      </c>
      <c r="E171" s="88" t="str">
        <f aca="false">IF('ADJ-GIVEN'!C171="","",'ADJ-GIVEN'!C171/2)</f>
        <v/>
      </c>
      <c r="F171" s="88" t="str">
        <f aca="false">IF('ADJ-GIVEN'!D171="","",'ADJ-GIVEN'!D171/2)</f>
        <v/>
      </c>
      <c r="G171" s="88" t="str">
        <f aca="false">IF('ADJ-GIVEN'!E171="","",'ADJ-GIVEN'!E171/2)</f>
        <v/>
      </c>
      <c r="H171" s="88" t="str">
        <f aca="false">IF('ADJ-GIVEN'!F171="","",'ADJ-GIVEN'!F171/2)</f>
        <v/>
      </c>
      <c r="I171" s="0" t="str">
        <f aca="false">IF(E171="","",SUM(E171:H171))</f>
        <v/>
      </c>
      <c r="J171" s="88" t="str">
        <f aca="false">IF('ADJ-GIVEN'!G171="","",'ADJ-GIVEN'!G171/2)</f>
        <v/>
      </c>
      <c r="K171" s="88" t="str">
        <f aca="false">IF('ADJ-GIVEN'!H171="","",'ADJ-GIVEN'!H171/2)</f>
        <v/>
      </c>
      <c r="L171" s="88" t="str">
        <f aca="false">IF('ADJ-GIVEN'!I171="","",'ADJ-GIVEN'!I171/2)</f>
        <v/>
      </c>
      <c r="M171" s="88" t="str">
        <f aca="false">IF('ADJ-GIVEN'!J171="","",'ADJ-GIVEN'!J171/2)</f>
        <v/>
      </c>
      <c r="N171" s="89" t="str">
        <f aca="false">IF(J171="","",SUM(J171:M171))</f>
        <v/>
      </c>
      <c r="O171" s="92" t="str">
        <f aca="false">IF(D171="","",SUM(D171,I171,N171))</f>
        <v/>
      </c>
      <c r="P171" s="92" t="str">
        <f aca="false">IF('ADJ-CLICK'!C171="","",'ADJ-CLICK'!C171*-1)</f>
        <v/>
      </c>
      <c r="Q171" s="92" t="str">
        <f aca="false">IF('ADJ-CLICK'!D171="","",'ADJ-CLICK'!D171*-1)</f>
        <v/>
      </c>
      <c r="R171" s="92" t="str">
        <f aca="false">IF('ADJ-CLICK'!E171="","",'ADJ-CLICK'!E171*-1)</f>
        <v/>
      </c>
      <c r="S171" s="92" t="str">
        <f aca="false">IF(O171="","",SUM(O171:R171))</f>
        <v/>
      </c>
      <c r="T171" s="92" t="str">
        <f aca="false">IF(S171="","",RANK(S171,S$4:S$203,0))</f>
        <v/>
      </c>
      <c r="U171" s="92" t="str">
        <f aca="false">IF(B171="","",B171)</f>
        <v/>
      </c>
      <c r="V171" s="65"/>
      <c r="W171" s="0" t="str">
        <f aca="false">IF(A171&lt;=COUNT(C$4:C$203),A171,"")</f>
        <v/>
      </c>
      <c r="X171" s="0" t="str">
        <f aca="false">IF(W171="","",VLOOKUP($W171,$C$4:$U$203,19,FALSE()))</f>
        <v/>
      </c>
      <c r="Y171" s="88" t="str">
        <f aca="false">IF(X171="","",VLOOKUP($W171,$C$4:$U$203,2,FALSE()))</f>
        <v/>
      </c>
      <c r="Z171" s="88" t="str">
        <f aca="false">IF(Y171="","",VLOOKUP($W171,$C$4:$U$203,3,FALSE()))</f>
        <v/>
      </c>
      <c r="AA171" s="88" t="str">
        <f aca="false">IF(Z171="","",VLOOKUP($W171,$C$4:$U$203,4,FALSE()))</f>
        <v/>
      </c>
      <c r="AB171" s="88" t="str">
        <f aca="false">IF(AA171="","",VLOOKUP($W171,$C$4:$U$203,5,FALSE()))</f>
        <v/>
      </c>
      <c r="AC171" s="88" t="str">
        <f aca="false">IF(AB171="","",VLOOKUP($W171,$C$4:$U$203,6,FALSE()))</f>
        <v/>
      </c>
      <c r="AD171" s="89" t="str">
        <f aca="false">IF(AC171="","",VLOOKUP($W171,$C$4:$U$203,7,FALSE()))</f>
        <v/>
      </c>
      <c r="AE171" s="88" t="str">
        <f aca="false">IF(AD171="","",VLOOKUP($W171,$C$4:$U$203,8,FALSE()))</f>
        <v/>
      </c>
      <c r="AF171" s="88" t="str">
        <f aca="false">IF(AE171="","",VLOOKUP($W171,$C$4:$U$203,9,FALSE()))</f>
        <v/>
      </c>
      <c r="AG171" s="88" t="str">
        <f aca="false">IF(AF171="","",VLOOKUP($W171,$C$4:$U$203,10,FALSE()))</f>
        <v/>
      </c>
      <c r="AH171" s="88" t="str">
        <f aca="false">IF(AG171="","",VLOOKUP($W171,$C$4:$U$203,11,FALSE()))</f>
        <v/>
      </c>
      <c r="AI171" s="89" t="str">
        <f aca="false">IF(AH171="","",VLOOKUP($W171,$C$4:$U$203,12,FALSE()))</f>
        <v/>
      </c>
      <c r="AJ171" s="89" t="str">
        <f aca="false">IF(AI171="","",VLOOKUP($W171,$C$4:$U$203,13,FALSE()))</f>
        <v/>
      </c>
      <c r="AK171" s="90" t="str">
        <f aca="false">IF(AJ171="","",VLOOKUP($W171,$C$4:$U$203,14,FALSE()))</f>
        <v/>
      </c>
      <c r="AL171" s="90" t="str">
        <f aca="false">IF(AK171="","",VLOOKUP($W171,$C$4:$U$203,15,FALSE()))</f>
        <v/>
      </c>
      <c r="AM171" s="90" t="str">
        <f aca="false">IF(AL171="","",VLOOKUP($W171,$C$4:$U$203,16,FALSE()))</f>
        <v/>
      </c>
      <c r="AN171" s="91" t="str">
        <f aca="false">IF(AM171="","",VLOOKUP($W171,$C$4:$U$203,17,FALSE()))</f>
        <v/>
      </c>
      <c r="AO171" s="0" t="str">
        <f aca="false">IF(AN171="","",VLOOKUP($W171,$C$4:$U$203,18,FALSE()))</f>
        <v/>
      </c>
      <c r="AP171" s="92" t="str">
        <f aca="false">IF(X171="","",X171)</f>
        <v/>
      </c>
      <c r="AQ171" s="65"/>
    </row>
    <row r="172" customFormat="false" ht="15" hidden="false" customHeight="false" outlineLevel="0" collapsed="false">
      <c r="A172" s="0" t="n">
        <v>169</v>
      </c>
      <c r="B172" s="0" t="str">
        <f aca="false">IF(PLAYER!B172="","",PLAYER!B172)</f>
        <v/>
      </c>
      <c r="C172" s="0" t="str">
        <f aca="false">IF(T172="","",T172)</f>
        <v/>
      </c>
      <c r="D172" s="88" t="str">
        <f aca="false">IF('ADJ-CLICK'!H172="","",AVERAGE('ADJ-CLICK'!H172,'ADJ-CLICK'!J172,'ADJ-CLICK'!L172,'ADJ-CLICK'!N172,'ADJ-CLICK'!P172,'ADJ-CLICK'!R172))</f>
        <v/>
      </c>
      <c r="E172" s="88" t="str">
        <f aca="false">IF('ADJ-GIVEN'!C172="","",'ADJ-GIVEN'!C172/2)</f>
        <v/>
      </c>
      <c r="F172" s="88" t="str">
        <f aca="false">IF('ADJ-GIVEN'!D172="","",'ADJ-GIVEN'!D172/2)</f>
        <v/>
      </c>
      <c r="G172" s="88" t="str">
        <f aca="false">IF('ADJ-GIVEN'!E172="","",'ADJ-GIVEN'!E172/2)</f>
        <v/>
      </c>
      <c r="H172" s="88" t="str">
        <f aca="false">IF('ADJ-GIVEN'!F172="","",'ADJ-GIVEN'!F172/2)</f>
        <v/>
      </c>
      <c r="I172" s="0" t="str">
        <f aca="false">IF(E172="","",SUM(E172:H172))</f>
        <v/>
      </c>
      <c r="J172" s="88" t="str">
        <f aca="false">IF('ADJ-GIVEN'!G172="","",'ADJ-GIVEN'!G172/2)</f>
        <v/>
      </c>
      <c r="K172" s="88" t="str">
        <f aca="false">IF('ADJ-GIVEN'!H172="","",'ADJ-GIVEN'!H172/2)</f>
        <v/>
      </c>
      <c r="L172" s="88" t="str">
        <f aca="false">IF('ADJ-GIVEN'!I172="","",'ADJ-GIVEN'!I172/2)</f>
        <v/>
      </c>
      <c r="M172" s="88" t="str">
        <f aca="false">IF('ADJ-GIVEN'!J172="","",'ADJ-GIVEN'!J172/2)</f>
        <v/>
      </c>
      <c r="N172" s="89" t="str">
        <f aca="false">IF(J172="","",SUM(J172:M172))</f>
        <v/>
      </c>
      <c r="O172" s="92" t="str">
        <f aca="false">IF(D172="","",SUM(D172,I172,N172))</f>
        <v/>
      </c>
      <c r="P172" s="92" t="str">
        <f aca="false">IF('ADJ-CLICK'!C172="","",'ADJ-CLICK'!C172*-1)</f>
        <v/>
      </c>
      <c r="Q172" s="92" t="str">
        <f aca="false">IF('ADJ-CLICK'!D172="","",'ADJ-CLICK'!D172*-1)</f>
        <v/>
      </c>
      <c r="R172" s="92" t="str">
        <f aca="false">IF('ADJ-CLICK'!E172="","",'ADJ-CLICK'!E172*-1)</f>
        <v/>
      </c>
      <c r="S172" s="92" t="str">
        <f aca="false">IF(O172="","",SUM(O172:R172))</f>
        <v/>
      </c>
      <c r="T172" s="92" t="str">
        <f aca="false">IF(S172="","",RANK(S172,S$4:S$203,0))</f>
        <v/>
      </c>
      <c r="U172" s="92" t="str">
        <f aca="false">IF(B172="","",B172)</f>
        <v/>
      </c>
      <c r="V172" s="65"/>
      <c r="W172" s="0" t="str">
        <f aca="false">IF(A172&lt;=COUNT(C$4:C$203),A172,"")</f>
        <v/>
      </c>
      <c r="X172" s="0" t="str">
        <f aca="false">IF(W172="","",VLOOKUP($W172,$C$4:$U$203,19,FALSE()))</f>
        <v/>
      </c>
      <c r="Y172" s="88" t="str">
        <f aca="false">IF(X172="","",VLOOKUP($W172,$C$4:$U$203,2,FALSE()))</f>
        <v/>
      </c>
      <c r="Z172" s="88" t="str">
        <f aca="false">IF(Y172="","",VLOOKUP($W172,$C$4:$U$203,3,FALSE()))</f>
        <v/>
      </c>
      <c r="AA172" s="88" t="str">
        <f aca="false">IF(Z172="","",VLOOKUP($W172,$C$4:$U$203,4,FALSE()))</f>
        <v/>
      </c>
      <c r="AB172" s="88" t="str">
        <f aca="false">IF(AA172="","",VLOOKUP($W172,$C$4:$U$203,5,FALSE()))</f>
        <v/>
      </c>
      <c r="AC172" s="88" t="str">
        <f aca="false">IF(AB172="","",VLOOKUP($W172,$C$4:$U$203,6,FALSE()))</f>
        <v/>
      </c>
      <c r="AD172" s="89" t="str">
        <f aca="false">IF(AC172="","",VLOOKUP($W172,$C$4:$U$203,7,FALSE()))</f>
        <v/>
      </c>
      <c r="AE172" s="88" t="str">
        <f aca="false">IF(AD172="","",VLOOKUP($W172,$C$4:$U$203,8,FALSE()))</f>
        <v/>
      </c>
      <c r="AF172" s="88" t="str">
        <f aca="false">IF(AE172="","",VLOOKUP($W172,$C$4:$U$203,9,FALSE()))</f>
        <v/>
      </c>
      <c r="AG172" s="88" t="str">
        <f aca="false">IF(AF172="","",VLOOKUP($W172,$C$4:$U$203,10,FALSE()))</f>
        <v/>
      </c>
      <c r="AH172" s="88" t="str">
        <f aca="false">IF(AG172="","",VLOOKUP($W172,$C$4:$U$203,11,FALSE()))</f>
        <v/>
      </c>
      <c r="AI172" s="89" t="str">
        <f aca="false">IF(AH172="","",VLOOKUP($W172,$C$4:$U$203,12,FALSE()))</f>
        <v/>
      </c>
      <c r="AJ172" s="89" t="str">
        <f aca="false">IF(AI172="","",VLOOKUP($W172,$C$4:$U$203,13,FALSE()))</f>
        <v/>
      </c>
      <c r="AK172" s="90" t="str">
        <f aca="false">IF(AJ172="","",VLOOKUP($W172,$C$4:$U$203,14,FALSE()))</f>
        <v/>
      </c>
      <c r="AL172" s="90" t="str">
        <f aca="false">IF(AK172="","",VLOOKUP($W172,$C$4:$U$203,15,FALSE()))</f>
        <v/>
      </c>
      <c r="AM172" s="90" t="str">
        <f aca="false">IF(AL172="","",VLOOKUP($W172,$C$4:$U$203,16,FALSE()))</f>
        <v/>
      </c>
      <c r="AN172" s="91" t="str">
        <f aca="false">IF(AM172="","",VLOOKUP($W172,$C$4:$U$203,17,FALSE()))</f>
        <v/>
      </c>
      <c r="AO172" s="0" t="str">
        <f aca="false">IF(AN172="","",VLOOKUP($W172,$C$4:$U$203,18,FALSE()))</f>
        <v/>
      </c>
      <c r="AP172" s="92" t="str">
        <f aca="false">IF(X172="","",X172)</f>
        <v/>
      </c>
      <c r="AQ172" s="65"/>
    </row>
    <row r="173" customFormat="false" ht="15" hidden="false" customHeight="false" outlineLevel="0" collapsed="false">
      <c r="A173" s="0" t="n">
        <v>170</v>
      </c>
      <c r="B173" s="0" t="str">
        <f aca="false">IF(PLAYER!B173="","",PLAYER!B173)</f>
        <v/>
      </c>
      <c r="C173" s="0" t="str">
        <f aca="false">IF(T173="","",T173)</f>
        <v/>
      </c>
      <c r="D173" s="88" t="str">
        <f aca="false">IF('ADJ-CLICK'!H173="","",AVERAGE('ADJ-CLICK'!H173,'ADJ-CLICK'!J173,'ADJ-CLICK'!L173,'ADJ-CLICK'!N173,'ADJ-CLICK'!P173,'ADJ-CLICK'!R173))</f>
        <v/>
      </c>
      <c r="E173" s="88" t="str">
        <f aca="false">IF('ADJ-GIVEN'!C173="","",'ADJ-GIVEN'!C173/2)</f>
        <v/>
      </c>
      <c r="F173" s="88" t="str">
        <f aca="false">IF('ADJ-GIVEN'!D173="","",'ADJ-GIVEN'!D173/2)</f>
        <v/>
      </c>
      <c r="G173" s="88" t="str">
        <f aca="false">IF('ADJ-GIVEN'!E173="","",'ADJ-GIVEN'!E173/2)</f>
        <v/>
      </c>
      <c r="H173" s="88" t="str">
        <f aca="false">IF('ADJ-GIVEN'!F173="","",'ADJ-GIVEN'!F173/2)</f>
        <v/>
      </c>
      <c r="I173" s="0" t="str">
        <f aca="false">IF(E173="","",SUM(E173:H173))</f>
        <v/>
      </c>
      <c r="J173" s="88" t="str">
        <f aca="false">IF('ADJ-GIVEN'!G173="","",'ADJ-GIVEN'!G173/2)</f>
        <v/>
      </c>
      <c r="K173" s="88" t="str">
        <f aca="false">IF('ADJ-GIVEN'!H173="","",'ADJ-GIVEN'!H173/2)</f>
        <v/>
      </c>
      <c r="L173" s="88" t="str">
        <f aca="false">IF('ADJ-GIVEN'!I173="","",'ADJ-GIVEN'!I173/2)</f>
        <v/>
      </c>
      <c r="M173" s="88" t="str">
        <f aca="false">IF('ADJ-GIVEN'!J173="","",'ADJ-GIVEN'!J173/2)</f>
        <v/>
      </c>
      <c r="N173" s="89" t="str">
        <f aca="false">IF(J173="","",SUM(J173:M173))</f>
        <v/>
      </c>
      <c r="O173" s="92" t="str">
        <f aca="false">IF(D173="","",SUM(D173,I173,N173))</f>
        <v/>
      </c>
      <c r="P173" s="92" t="str">
        <f aca="false">IF('ADJ-CLICK'!C173="","",'ADJ-CLICK'!C173*-1)</f>
        <v/>
      </c>
      <c r="Q173" s="92" t="str">
        <f aca="false">IF('ADJ-CLICK'!D173="","",'ADJ-CLICK'!D173*-1)</f>
        <v/>
      </c>
      <c r="R173" s="92" t="str">
        <f aca="false">IF('ADJ-CLICK'!E173="","",'ADJ-CLICK'!E173*-1)</f>
        <v/>
      </c>
      <c r="S173" s="92" t="str">
        <f aca="false">IF(O173="","",SUM(O173:R173))</f>
        <v/>
      </c>
      <c r="T173" s="92" t="str">
        <f aca="false">IF(S173="","",RANK(S173,S$4:S$203,0))</f>
        <v/>
      </c>
      <c r="U173" s="92" t="str">
        <f aca="false">IF(B173="","",B173)</f>
        <v/>
      </c>
      <c r="V173" s="65"/>
      <c r="W173" s="0" t="str">
        <f aca="false">IF(A173&lt;=COUNT(C$4:C$203),A173,"")</f>
        <v/>
      </c>
      <c r="X173" s="0" t="str">
        <f aca="false">IF(W173="","",VLOOKUP($W173,$C$4:$U$203,19,FALSE()))</f>
        <v/>
      </c>
      <c r="Y173" s="88" t="str">
        <f aca="false">IF(X173="","",VLOOKUP($W173,$C$4:$U$203,2,FALSE()))</f>
        <v/>
      </c>
      <c r="Z173" s="88" t="str">
        <f aca="false">IF(Y173="","",VLOOKUP($W173,$C$4:$U$203,3,FALSE()))</f>
        <v/>
      </c>
      <c r="AA173" s="88" t="str">
        <f aca="false">IF(Z173="","",VLOOKUP($W173,$C$4:$U$203,4,FALSE()))</f>
        <v/>
      </c>
      <c r="AB173" s="88" t="str">
        <f aca="false">IF(AA173="","",VLOOKUP($W173,$C$4:$U$203,5,FALSE()))</f>
        <v/>
      </c>
      <c r="AC173" s="88" t="str">
        <f aca="false">IF(AB173="","",VLOOKUP($W173,$C$4:$U$203,6,FALSE()))</f>
        <v/>
      </c>
      <c r="AD173" s="89" t="str">
        <f aca="false">IF(AC173="","",VLOOKUP($W173,$C$4:$U$203,7,FALSE()))</f>
        <v/>
      </c>
      <c r="AE173" s="88" t="str">
        <f aca="false">IF(AD173="","",VLOOKUP($W173,$C$4:$U$203,8,FALSE()))</f>
        <v/>
      </c>
      <c r="AF173" s="88" t="str">
        <f aca="false">IF(AE173="","",VLOOKUP($W173,$C$4:$U$203,9,FALSE()))</f>
        <v/>
      </c>
      <c r="AG173" s="88" t="str">
        <f aca="false">IF(AF173="","",VLOOKUP($W173,$C$4:$U$203,10,FALSE()))</f>
        <v/>
      </c>
      <c r="AH173" s="88" t="str">
        <f aca="false">IF(AG173="","",VLOOKUP($W173,$C$4:$U$203,11,FALSE()))</f>
        <v/>
      </c>
      <c r="AI173" s="89" t="str">
        <f aca="false">IF(AH173="","",VLOOKUP($W173,$C$4:$U$203,12,FALSE()))</f>
        <v/>
      </c>
      <c r="AJ173" s="89" t="str">
        <f aca="false">IF(AI173="","",VLOOKUP($W173,$C$4:$U$203,13,FALSE()))</f>
        <v/>
      </c>
      <c r="AK173" s="90" t="str">
        <f aca="false">IF(AJ173="","",VLOOKUP($W173,$C$4:$U$203,14,FALSE()))</f>
        <v/>
      </c>
      <c r="AL173" s="90" t="str">
        <f aca="false">IF(AK173="","",VLOOKUP($W173,$C$4:$U$203,15,FALSE()))</f>
        <v/>
      </c>
      <c r="AM173" s="90" t="str">
        <f aca="false">IF(AL173="","",VLOOKUP($W173,$C$4:$U$203,16,FALSE()))</f>
        <v/>
      </c>
      <c r="AN173" s="91" t="str">
        <f aca="false">IF(AM173="","",VLOOKUP($W173,$C$4:$U$203,17,FALSE()))</f>
        <v/>
      </c>
      <c r="AO173" s="0" t="str">
        <f aca="false">IF(AN173="","",VLOOKUP($W173,$C$4:$U$203,18,FALSE()))</f>
        <v/>
      </c>
      <c r="AP173" s="92" t="str">
        <f aca="false">IF(X173="","",X173)</f>
        <v/>
      </c>
      <c r="AQ173" s="65"/>
    </row>
    <row r="174" customFormat="false" ht="15" hidden="false" customHeight="false" outlineLevel="0" collapsed="false">
      <c r="A174" s="0" t="n">
        <v>171</v>
      </c>
      <c r="B174" s="0" t="str">
        <f aca="false">IF(PLAYER!B174="","",PLAYER!B174)</f>
        <v/>
      </c>
      <c r="C174" s="0" t="str">
        <f aca="false">IF(T174="","",T174)</f>
        <v/>
      </c>
      <c r="D174" s="88" t="str">
        <f aca="false">IF('ADJ-CLICK'!H174="","",AVERAGE('ADJ-CLICK'!H174,'ADJ-CLICK'!J174,'ADJ-CLICK'!L174,'ADJ-CLICK'!N174,'ADJ-CLICK'!P174,'ADJ-CLICK'!R174))</f>
        <v/>
      </c>
      <c r="E174" s="88" t="str">
        <f aca="false">IF('ADJ-GIVEN'!C174="","",'ADJ-GIVEN'!C174/2)</f>
        <v/>
      </c>
      <c r="F174" s="88" t="str">
        <f aca="false">IF('ADJ-GIVEN'!D174="","",'ADJ-GIVEN'!D174/2)</f>
        <v/>
      </c>
      <c r="G174" s="88" t="str">
        <f aca="false">IF('ADJ-GIVEN'!E174="","",'ADJ-GIVEN'!E174/2)</f>
        <v/>
      </c>
      <c r="H174" s="88" t="str">
        <f aca="false">IF('ADJ-GIVEN'!F174="","",'ADJ-GIVEN'!F174/2)</f>
        <v/>
      </c>
      <c r="I174" s="0" t="str">
        <f aca="false">IF(E174="","",SUM(E174:H174))</f>
        <v/>
      </c>
      <c r="J174" s="88" t="str">
        <f aca="false">IF('ADJ-GIVEN'!G174="","",'ADJ-GIVEN'!G174/2)</f>
        <v/>
      </c>
      <c r="K174" s="88" t="str">
        <f aca="false">IF('ADJ-GIVEN'!H174="","",'ADJ-GIVEN'!H174/2)</f>
        <v/>
      </c>
      <c r="L174" s="88" t="str">
        <f aca="false">IF('ADJ-GIVEN'!I174="","",'ADJ-GIVEN'!I174/2)</f>
        <v/>
      </c>
      <c r="M174" s="88" t="str">
        <f aca="false">IF('ADJ-GIVEN'!J174="","",'ADJ-GIVEN'!J174/2)</f>
        <v/>
      </c>
      <c r="N174" s="89" t="str">
        <f aca="false">IF(J174="","",SUM(J174:M174))</f>
        <v/>
      </c>
      <c r="O174" s="92" t="str">
        <f aca="false">IF(D174="","",SUM(D174,I174,N174))</f>
        <v/>
      </c>
      <c r="P174" s="92" t="str">
        <f aca="false">IF('ADJ-CLICK'!C174="","",'ADJ-CLICK'!C174*-1)</f>
        <v/>
      </c>
      <c r="Q174" s="92" t="str">
        <f aca="false">IF('ADJ-CLICK'!D174="","",'ADJ-CLICK'!D174*-1)</f>
        <v/>
      </c>
      <c r="R174" s="92" t="str">
        <f aca="false">IF('ADJ-CLICK'!E174="","",'ADJ-CLICK'!E174*-1)</f>
        <v/>
      </c>
      <c r="S174" s="92" t="str">
        <f aca="false">IF(O174="","",SUM(O174:R174))</f>
        <v/>
      </c>
      <c r="T174" s="92" t="str">
        <f aca="false">IF(S174="","",RANK(S174,S$4:S$203,0))</f>
        <v/>
      </c>
      <c r="U174" s="92" t="str">
        <f aca="false">IF(B174="","",B174)</f>
        <v/>
      </c>
      <c r="V174" s="65"/>
      <c r="W174" s="0" t="str">
        <f aca="false">IF(A174&lt;=COUNT(C$4:C$203),A174,"")</f>
        <v/>
      </c>
      <c r="X174" s="0" t="str">
        <f aca="false">IF(W174="","",VLOOKUP($W174,$C$4:$U$203,19,FALSE()))</f>
        <v/>
      </c>
      <c r="Y174" s="88" t="str">
        <f aca="false">IF(X174="","",VLOOKUP($W174,$C$4:$U$203,2,FALSE()))</f>
        <v/>
      </c>
      <c r="Z174" s="88" t="str">
        <f aca="false">IF(Y174="","",VLOOKUP($W174,$C$4:$U$203,3,FALSE()))</f>
        <v/>
      </c>
      <c r="AA174" s="88" t="str">
        <f aca="false">IF(Z174="","",VLOOKUP($W174,$C$4:$U$203,4,FALSE()))</f>
        <v/>
      </c>
      <c r="AB174" s="88" t="str">
        <f aca="false">IF(AA174="","",VLOOKUP($W174,$C$4:$U$203,5,FALSE()))</f>
        <v/>
      </c>
      <c r="AC174" s="88" t="str">
        <f aca="false">IF(AB174="","",VLOOKUP($W174,$C$4:$U$203,6,FALSE()))</f>
        <v/>
      </c>
      <c r="AD174" s="89" t="str">
        <f aca="false">IF(AC174="","",VLOOKUP($W174,$C$4:$U$203,7,FALSE()))</f>
        <v/>
      </c>
      <c r="AE174" s="88" t="str">
        <f aca="false">IF(AD174="","",VLOOKUP($W174,$C$4:$U$203,8,FALSE()))</f>
        <v/>
      </c>
      <c r="AF174" s="88" t="str">
        <f aca="false">IF(AE174="","",VLOOKUP($W174,$C$4:$U$203,9,FALSE()))</f>
        <v/>
      </c>
      <c r="AG174" s="88" t="str">
        <f aca="false">IF(AF174="","",VLOOKUP($W174,$C$4:$U$203,10,FALSE()))</f>
        <v/>
      </c>
      <c r="AH174" s="88" t="str">
        <f aca="false">IF(AG174="","",VLOOKUP($W174,$C$4:$U$203,11,FALSE()))</f>
        <v/>
      </c>
      <c r="AI174" s="89" t="str">
        <f aca="false">IF(AH174="","",VLOOKUP($W174,$C$4:$U$203,12,FALSE()))</f>
        <v/>
      </c>
      <c r="AJ174" s="89" t="str">
        <f aca="false">IF(AI174="","",VLOOKUP($W174,$C$4:$U$203,13,FALSE()))</f>
        <v/>
      </c>
      <c r="AK174" s="90" t="str">
        <f aca="false">IF(AJ174="","",VLOOKUP($W174,$C$4:$U$203,14,FALSE()))</f>
        <v/>
      </c>
      <c r="AL174" s="90" t="str">
        <f aca="false">IF(AK174="","",VLOOKUP($W174,$C$4:$U$203,15,FALSE()))</f>
        <v/>
      </c>
      <c r="AM174" s="90" t="str">
        <f aca="false">IF(AL174="","",VLOOKUP($W174,$C$4:$U$203,16,FALSE()))</f>
        <v/>
      </c>
      <c r="AN174" s="91" t="str">
        <f aca="false">IF(AM174="","",VLOOKUP($W174,$C$4:$U$203,17,FALSE()))</f>
        <v/>
      </c>
      <c r="AO174" s="0" t="str">
        <f aca="false">IF(AN174="","",VLOOKUP($W174,$C$4:$U$203,18,FALSE()))</f>
        <v/>
      </c>
      <c r="AP174" s="92" t="str">
        <f aca="false">IF(X174="","",X174)</f>
        <v/>
      </c>
      <c r="AQ174" s="65"/>
    </row>
    <row r="175" customFormat="false" ht="15" hidden="false" customHeight="false" outlineLevel="0" collapsed="false">
      <c r="A175" s="0" t="n">
        <v>172</v>
      </c>
      <c r="B175" s="0" t="str">
        <f aca="false">IF(PLAYER!B175="","",PLAYER!B175)</f>
        <v/>
      </c>
      <c r="C175" s="0" t="str">
        <f aca="false">IF(T175="","",T175)</f>
        <v/>
      </c>
      <c r="D175" s="88" t="str">
        <f aca="false">IF('ADJ-CLICK'!H175="","",AVERAGE('ADJ-CLICK'!H175,'ADJ-CLICK'!J175,'ADJ-CLICK'!L175,'ADJ-CLICK'!N175,'ADJ-CLICK'!P175,'ADJ-CLICK'!R175))</f>
        <v/>
      </c>
      <c r="E175" s="88" t="str">
        <f aca="false">IF('ADJ-GIVEN'!C175="","",'ADJ-GIVEN'!C175/2)</f>
        <v/>
      </c>
      <c r="F175" s="88" t="str">
        <f aca="false">IF('ADJ-GIVEN'!D175="","",'ADJ-GIVEN'!D175/2)</f>
        <v/>
      </c>
      <c r="G175" s="88" t="str">
        <f aca="false">IF('ADJ-GIVEN'!E175="","",'ADJ-GIVEN'!E175/2)</f>
        <v/>
      </c>
      <c r="H175" s="88" t="str">
        <f aca="false">IF('ADJ-GIVEN'!F175="","",'ADJ-GIVEN'!F175/2)</f>
        <v/>
      </c>
      <c r="I175" s="0" t="str">
        <f aca="false">IF(E175="","",SUM(E175:H175))</f>
        <v/>
      </c>
      <c r="J175" s="88" t="str">
        <f aca="false">IF('ADJ-GIVEN'!G175="","",'ADJ-GIVEN'!G175/2)</f>
        <v/>
      </c>
      <c r="K175" s="88" t="str">
        <f aca="false">IF('ADJ-GIVEN'!H175="","",'ADJ-GIVEN'!H175/2)</f>
        <v/>
      </c>
      <c r="L175" s="88" t="str">
        <f aca="false">IF('ADJ-GIVEN'!I175="","",'ADJ-GIVEN'!I175/2)</f>
        <v/>
      </c>
      <c r="M175" s="88" t="str">
        <f aca="false">IF('ADJ-GIVEN'!J175="","",'ADJ-GIVEN'!J175/2)</f>
        <v/>
      </c>
      <c r="N175" s="89" t="str">
        <f aca="false">IF(J175="","",SUM(J175:M175))</f>
        <v/>
      </c>
      <c r="O175" s="92" t="str">
        <f aca="false">IF(D175="","",SUM(D175,I175,N175))</f>
        <v/>
      </c>
      <c r="P175" s="92" t="str">
        <f aca="false">IF('ADJ-CLICK'!C175="","",'ADJ-CLICK'!C175*-1)</f>
        <v/>
      </c>
      <c r="Q175" s="92" t="str">
        <f aca="false">IF('ADJ-CLICK'!D175="","",'ADJ-CLICK'!D175*-1)</f>
        <v/>
      </c>
      <c r="R175" s="92" t="str">
        <f aca="false">IF('ADJ-CLICK'!E175="","",'ADJ-CLICK'!E175*-1)</f>
        <v/>
      </c>
      <c r="S175" s="92" t="str">
        <f aca="false">IF(O175="","",SUM(O175:R175))</f>
        <v/>
      </c>
      <c r="T175" s="92" t="str">
        <f aca="false">IF(S175="","",RANK(S175,S$4:S$203,0))</f>
        <v/>
      </c>
      <c r="U175" s="92" t="str">
        <f aca="false">IF(B175="","",B175)</f>
        <v/>
      </c>
      <c r="V175" s="65"/>
      <c r="W175" s="0" t="str">
        <f aca="false">IF(A175&lt;=COUNT(C$4:C$203),A175,"")</f>
        <v/>
      </c>
      <c r="X175" s="0" t="str">
        <f aca="false">IF(W175="","",VLOOKUP($W175,$C$4:$U$203,19,FALSE()))</f>
        <v/>
      </c>
      <c r="Y175" s="88" t="str">
        <f aca="false">IF(X175="","",VLOOKUP($W175,$C$4:$U$203,2,FALSE()))</f>
        <v/>
      </c>
      <c r="Z175" s="88" t="str">
        <f aca="false">IF(Y175="","",VLOOKUP($W175,$C$4:$U$203,3,FALSE()))</f>
        <v/>
      </c>
      <c r="AA175" s="88" t="str">
        <f aca="false">IF(Z175="","",VLOOKUP($W175,$C$4:$U$203,4,FALSE()))</f>
        <v/>
      </c>
      <c r="AB175" s="88" t="str">
        <f aca="false">IF(AA175="","",VLOOKUP($W175,$C$4:$U$203,5,FALSE()))</f>
        <v/>
      </c>
      <c r="AC175" s="88" t="str">
        <f aca="false">IF(AB175="","",VLOOKUP($W175,$C$4:$U$203,6,FALSE()))</f>
        <v/>
      </c>
      <c r="AD175" s="89" t="str">
        <f aca="false">IF(AC175="","",VLOOKUP($W175,$C$4:$U$203,7,FALSE()))</f>
        <v/>
      </c>
      <c r="AE175" s="88" t="str">
        <f aca="false">IF(AD175="","",VLOOKUP($W175,$C$4:$U$203,8,FALSE()))</f>
        <v/>
      </c>
      <c r="AF175" s="88" t="str">
        <f aca="false">IF(AE175="","",VLOOKUP($W175,$C$4:$U$203,9,FALSE()))</f>
        <v/>
      </c>
      <c r="AG175" s="88" t="str">
        <f aca="false">IF(AF175="","",VLOOKUP($W175,$C$4:$U$203,10,FALSE()))</f>
        <v/>
      </c>
      <c r="AH175" s="88" t="str">
        <f aca="false">IF(AG175="","",VLOOKUP($W175,$C$4:$U$203,11,FALSE()))</f>
        <v/>
      </c>
      <c r="AI175" s="89" t="str">
        <f aca="false">IF(AH175="","",VLOOKUP($W175,$C$4:$U$203,12,FALSE()))</f>
        <v/>
      </c>
      <c r="AJ175" s="89" t="str">
        <f aca="false">IF(AI175="","",VLOOKUP($W175,$C$4:$U$203,13,FALSE()))</f>
        <v/>
      </c>
      <c r="AK175" s="90" t="str">
        <f aca="false">IF(AJ175="","",VLOOKUP($W175,$C$4:$U$203,14,FALSE()))</f>
        <v/>
      </c>
      <c r="AL175" s="90" t="str">
        <f aca="false">IF(AK175="","",VLOOKUP($W175,$C$4:$U$203,15,FALSE()))</f>
        <v/>
      </c>
      <c r="AM175" s="90" t="str">
        <f aca="false">IF(AL175="","",VLOOKUP($W175,$C$4:$U$203,16,FALSE()))</f>
        <v/>
      </c>
      <c r="AN175" s="91" t="str">
        <f aca="false">IF(AM175="","",VLOOKUP($W175,$C$4:$U$203,17,FALSE()))</f>
        <v/>
      </c>
      <c r="AO175" s="0" t="str">
        <f aca="false">IF(AN175="","",VLOOKUP($W175,$C$4:$U$203,18,FALSE()))</f>
        <v/>
      </c>
      <c r="AP175" s="92" t="str">
        <f aca="false">IF(X175="","",X175)</f>
        <v/>
      </c>
      <c r="AQ175" s="65"/>
    </row>
    <row r="176" customFormat="false" ht="15" hidden="false" customHeight="false" outlineLevel="0" collapsed="false">
      <c r="A176" s="0" t="n">
        <v>173</v>
      </c>
      <c r="B176" s="0" t="str">
        <f aca="false">IF(PLAYER!B176="","",PLAYER!B176)</f>
        <v/>
      </c>
      <c r="C176" s="0" t="str">
        <f aca="false">IF(T176="","",T176)</f>
        <v/>
      </c>
      <c r="D176" s="88" t="str">
        <f aca="false">IF('ADJ-CLICK'!H176="","",AVERAGE('ADJ-CLICK'!H176,'ADJ-CLICK'!J176,'ADJ-CLICK'!L176,'ADJ-CLICK'!N176,'ADJ-CLICK'!P176,'ADJ-CLICK'!R176))</f>
        <v/>
      </c>
      <c r="E176" s="88" t="str">
        <f aca="false">IF('ADJ-GIVEN'!C176="","",'ADJ-GIVEN'!C176/2)</f>
        <v/>
      </c>
      <c r="F176" s="88" t="str">
        <f aca="false">IF('ADJ-GIVEN'!D176="","",'ADJ-GIVEN'!D176/2)</f>
        <v/>
      </c>
      <c r="G176" s="88" t="str">
        <f aca="false">IF('ADJ-GIVEN'!E176="","",'ADJ-GIVEN'!E176/2)</f>
        <v/>
      </c>
      <c r="H176" s="88" t="str">
        <f aca="false">IF('ADJ-GIVEN'!F176="","",'ADJ-GIVEN'!F176/2)</f>
        <v/>
      </c>
      <c r="I176" s="0" t="str">
        <f aca="false">IF(E176="","",SUM(E176:H176))</f>
        <v/>
      </c>
      <c r="J176" s="88" t="str">
        <f aca="false">IF('ADJ-GIVEN'!G176="","",'ADJ-GIVEN'!G176/2)</f>
        <v/>
      </c>
      <c r="K176" s="88" t="str">
        <f aca="false">IF('ADJ-GIVEN'!H176="","",'ADJ-GIVEN'!H176/2)</f>
        <v/>
      </c>
      <c r="L176" s="88" t="str">
        <f aca="false">IF('ADJ-GIVEN'!I176="","",'ADJ-GIVEN'!I176/2)</f>
        <v/>
      </c>
      <c r="M176" s="88" t="str">
        <f aca="false">IF('ADJ-GIVEN'!J176="","",'ADJ-GIVEN'!J176/2)</f>
        <v/>
      </c>
      <c r="N176" s="89" t="str">
        <f aca="false">IF(J176="","",SUM(J176:M176))</f>
        <v/>
      </c>
      <c r="O176" s="92" t="str">
        <f aca="false">IF(D176="","",SUM(D176,I176,N176))</f>
        <v/>
      </c>
      <c r="P176" s="92" t="str">
        <f aca="false">IF('ADJ-CLICK'!C176="","",'ADJ-CLICK'!C176*-1)</f>
        <v/>
      </c>
      <c r="Q176" s="92" t="str">
        <f aca="false">IF('ADJ-CLICK'!D176="","",'ADJ-CLICK'!D176*-1)</f>
        <v/>
      </c>
      <c r="R176" s="92" t="str">
        <f aca="false">IF('ADJ-CLICK'!E176="","",'ADJ-CLICK'!E176*-1)</f>
        <v/>
      </c>
      <c r="S176" s="92" t="str">
        <f aca="false">IF(O176="","",SUM(O176:R176))</f>
        <v/>
      </c>
      <c r="T176" s="92" t="str">
        <f aca="false">IF(S176="","",RANK(S176,S$4:S$203,0))</f>
        <v/>
      </c>
      <c r="U176" s="92" t="str">
        <f aca="false">IF(B176="","",B176)</f>
        <v/>
      </c>
      <c r="V176" s="65"/>
      <c r="W176" s="0" t="str">
        <f aca="false">IF(A176&lt;=COUNT(C$4:C$203),A176,"")</f>
        <v/>
      </c>
      <c r="X176" s="0" t="str">
        <f aca="false">IF(W176="","",VLOOKUP($W176,$C$4:$U$203,19,FALSE()))</f>
        <v/>
      </c>
      <c r="Y176" s="88" t="str">
        <f aca="false">IF(X176="","",VLOOKUP($W176,$C$4:$U$203,2,FALSE()))</f>
        <v/>
      </c>
      <c r="Z176" s="88" t="str">
        <f aca="false">IF(Y176="","",VLOOKUP($W176,$C$4:$U$203,3,FALSE()))</f>
        <v/>
      </c>
      <c r="AA176" s="88" t="str">
        <f aca="false">IF(Z176="","",VLOOKUP($W176,$C$4:$U$203,4,FALSE()))</f>
        <v/>
      </c>
      <c r="AB176" s="88" t="str">
        <f aca="false">IF(AA176="","",VLOOKUP($W176,$C$4:$U$203,5,FALSE()))</f>
        <v/>
      </c>
      <c r="AC176" s="88" t="str">
        <f aca="false">IF(AB176="","",VLOOKUP($W176,$C$4:$U$203,6,FALSE()))</f>
        <v/>
      </c>
      <c r="AD176" s="89" t="str">
        <f aca="false">IF(AC176="","",VLOOKUP($W176,$C$4:$U$203,7,FALSE()))</f>
        <v/>
      </c>
      <c r="AE176" s="88" t="str">
        <f aca="false">IF(AD176="","",VLOOKUP($W176,$C$4:$U$203,8,FALSE()))</f>
        <v/>
      </c>
      <c r="AF176" s="88" t="str">
        <f aca="false">IF(AE176="","",VLOOKUP($W176,$C$4:$U$203,9,FALSE()))</f>
        <v/>
      </c>
      <c r="AG176" s="88" t="str">
        <f aca="false">IF(AF176="","",VLOOKUP($W176,$C$4:$U$203,10,FALSE()))</f>
        <v/>
      </c>
      <c r="AH176" s="88" t="str">
        <f aca="false">IF(AG176="","",VLOOKUP($W176,$C$4:$U$203,11,FALSE()))</f>
        <v/>
      </c>
      <c r="AI176" s="89" t="str">
        <f aca="false">IF(AH176="","",VLOOKUP($W176,$C$4:$U$203,12,FALSE()))</f>
        <v/>
      </c>
      <c r="AJ176" s="89" t="str">
        <f aca="false">IF(AI176="","",VLOOKUP($W176,$C$4:$U$203,13,FALSE()))</f>
        <v/>
      </c>
      <c r="AK176" s="90" t="str">
        <f aca="false">IF(AJ176="","",VLOOKUP($W176,$C$4:$U$203,14,FALSE()))</f>
        <v/>
      </c>
      <c r="AL176" s="90" t="str">
        <f aca="false">IF(AK176="","",VLOOKUP($W176,$C$4:$U$203,15,FALSE()))</f>
        <v/>
      </c>
      <c r="AM176" s="90" t="str">
        <f aca="false">IF(AL176="","",VLOOKUP($W176,$C$4:$U$203,16,FALSE()))</f>
        <v/>
      </c>
      <c r="AN176" s="91" t="str">
        <f aca="false">IF(AM176="","",VLOOKUP($W176,$C$4:$U$203,17,FALSE()))</f>
        <v/>
      </c>
      <c r="AO176" s="0" t="str">
        <f aca="false">IF(AN176="","",VLOOKUP($W176,$C$4:$U$203,18,FALSE()))</f>
        <v/>
      </c>
      <c r="AP176" s="92" t="str">
        <f aca="false">IF(X176="","",X176)</f>
        <v/>
      </c>
      <c r="AQ176" s="65"/>
    </row>
    <row r="177" customFormat="false" ht="15" hidden="false" customHeight="false" outlineLevel="0" collapsed="false">
      <c r="A177" s="0" t="n">
        <v>174</v>
      </c>
      <c r="B177" s="0" t="str">
        <f aca="false">IF(PLAYER!B177="","",PLAYER!B177)</f>
        <v/>
      </c>
      <c r="C177" s="0" t="str">
        <f aca="false">IF(T177="","",T177)</f>
        <v/>
      </c>
      <c r="D177" s="88" t="str">
        <f aca="false">IF('ADJ-CLICK'!H177="","",AVERAGE('ADJ-CLICK'!H177,'ADJ-CLICK'!J177,'ADJ-CLICK'!L177,'ADJ-CLICK'!N177,'ADJ-CLICK'!P177,'ADJ-CLICK'!R177))</f>
        <v/>
      </c>
      <c r="E177" s="88" t="str">
        <f aca="false">IF('ADJ-GIVEN'!C177="","",'ADJ-GIVEN'!C177/2)</f>
        <v/>
      </c>
      <c r="F177" s="88" t="str">
        <f aca="false">IF('ADJ-GIVEN'!D177="","",'ADJ-GIVEN'!D177/2)</f>
        <v/>
      </c>
      <c r="G177" s="88" t="str">
        <f aca="false">IF('ADJ-GIVEN'!E177="","",'ADJ-GIVEN'!E177/2)</f>
        <v/>
      </c>
      <c r="H177" s="88" t="str">
        <f aca="false">IF('ADJ-GIVEN'!F177="","",'ADJ-GIVEN'!F177/2)</f>
        <v/>
      </c>
      <c r="I177" s="0" t="str">
        <f aca="false">IF(E177="","",SUM(E177:H177))</f>
        <v/>
      </c>
      <c r="J177" s="88" t="str">
        <f aca="false">IF('ADJ-GIVEN'!G177="","",'ADJ-GIVEN'!G177/2)</f>
        <v/>
      </c>
      <c r="K177" s="88" t="str">
        <f aca="false">IF('ADJ-GIVEN'!H177="","",'ADJ-GIVEN'!H177/2)</f>
        <v/>
      </c>
      <c r="L177" s="88" t="str">
        <f aca="false">IF('ADJ-GIVEN'!I177="","",'ADJ-GIVEN'!I177/2)</f>
        <v/>
      </c>
      <c r="M177" s="88" t="str">
        <f aca="false">IF('ADJ-GIVEN'!J177="","",'ADJ-GIVEN'!J177/2)</f>
        <v/>
      </c>
      <c r="N177" s="89" t="str">
        <f aca="false">IF(J177="","",SUM(J177:M177))</f>
        <v/>
      </c>
      <c r="O177" s="92" t="str">
        <f aca="false">IF(D177="","",SUM(D177,I177,N177))</f>
        <v/>
      </c>
      <c r="P177" s="92" t="str">
        <f aca="false">IF('ADJ-CLICK'!C177="","",'ADJ-CLICK'!C177*-1)</f>
        <v/>
      </c>
      <c r="Q177" s="92" t="str">
        <f aca="false">IF('ADJ-CLICK'!D177="","",'ADJ-CLICK'!D177*-1)</f>
        <v/>
      </c>
      <c r="R177" s="92" t="str">
        <f aca="false">IF('ADJ-CLICK'!E177="","",'ADJ-CLICK'!E177*-1)</f>
        <v/>
      </c>
      <c r="S177" s="92" t="str">
        <f aca="false">IF(O177="","",SUM(O177:R177))</f>
        <v/>
      </c>
      <c r="T177" s="92" t="str">
        <f aca="false">IF(S177="","",RANK(S177,S$4:S$203,0))</f>
        <v/>
      </c>
      <c r="U177" s="92" t="str">
        <f aca="false">IF(B177="","",B177)</f>
        <v/>
      </c>
      <c r="V177" s="65"/>
      <c r="W177" s="0" t="str">
        <f aca="false">IF(A177&lt;=COUNT(C$4:C$203),A177,"")</f>
        <v/>
      </c>
      <c r="X177" s="0" t="str">
        <f aca="false">IF(W177="","",VLOOKUP($W177,$C$4:$U$203,19,FALSE()))</f>
        <v/>
      </c>
      <c r="Y177" s="88" t="str">
        <f aca="false">IF(X177="","",VLOOKUP($W177,$C$4:$U$203,2,FALSE()))</f>
        <v/>
      </c>
      <c r="Z177" s="88" t="str">
        <f aca="false">IF(Y177="","",VLOOKUP($W177,$C$4:$U$203,3,FALSE()))</f>
        <v/>
      </c>
      <c r="AA177" s="88" t="str">
        <f aca="false">IF(Z177="","",VLOOKUP($W177,$C$4:$U$203,4,FALSE()))</f>
        <v/>
      </c>
      <c r="AB177" s="88" t="str">
        <f aca="false">IF(AA177="","",VLOOKUP($W177,$C$4:$U$203,5,FALSE()))</f>
        <v/>
      </c>
      <c r="AC177" s="88" t="str">
        <f aca="false">IF(AB177="","",VLOOKUP($W177,$C$4:$U$203,6,FALSE()))</f>
        <v/>
      </c>
      <c r="AD177" s="89" t="str">
        <f aca="false">IF(AC177="","",VLOOKUP($W177,$C$4:$U$203,7,FALSE()))</f>
        <v/>
      </c>
      <c r="AE177" s="88" t="str">
        <f aca="false">IF(AD177="","",VLOOKUP($W177,$C$4:$U$203,8,FALSE()))</f>
        <v/>
      </c>
      <c r="AF177" s="88" t="str">
        <f aca="false">IF(AE177="","",VLOOKUP($W177,$C$4:$U$203,9,FALSE()))</f>
        <v/>
      </c>
      <c r="AG177" s="88" t="str">
        <f aca="false">IF(AF177="","",VLOOKUP($W177,$C$4:$U$203,10,FALSE()))</f>
        <v/>
      </c>
      <c r="AH177" s="88" t="str">
        <f aca="false">IF(AG177="","",VLOOKUP($W177,$C$4:$U$203,11,FALSE()))</f>
        <v/>
      </c>
      <c r="AI177" s="89" t="str">
        <f aca="false">IF(AH177="","",VLOOKUP($W177,$C$4:$U$203,12,FALSE()))</f>
        <v/>
      </c>
      <c r="AJ177" s="89" t="str">
        <f aca="false">IF(AI177="","",VLOOKUP($W177,$C$4:$U$203,13,FALSE()))</f>
        <v/>
      </c>
      <c r="AK177" s="90" t="str">
        <f aca="false">IF(AJ177="","",VLOOKUP($W177,$C$4:$U$203,14,FALSE()))</f>
        <v/>
      </c>
      <c r="AL177" s="90" t="str">
        <f aca="false">IF(AK177="","",VLOOKUP($W177,$C$4:$U$203,15,FALSE()))</f>
        <v/>
      </c>
      <c r="AM177" s="90" t="str">
        <f aca="false">IF(AL177="","",VLOOKUP($W177,$C$4:$U$203,16,FALSE()))</f>
        <v/>
      </c>
      <c r="AN177" s="91" t="str">
        <f aca="false">IF(AM177="","",VLOOKUP($W177,$C$4:$U$203,17,FALSE()))</f>
        <v/>
      </c>
      <c r="AO177" s="0" t="str">
        <f aca="false">IF(AN177="","",VLOOKUP($W177,$C$4:$U$203,18,FALSE()))</f>
        <v/>
      </c>
      <c r="AP177" s="92" t="str">
        <f aca="false">IF(X177="","",X177)</f>
        <v/>
      </c>
      <c r="AQ177" s="65"/>
    </row>
    <row r="178" customFormat="false" ht="15" hidden="false" customHeight="false" outlineLevel="0" collapsed="false">
      <c r="A178" s="0" t="n">
        <v>175</v>
      </c>
      <c r="B178" s="0" t="str">
        <f aca="false">IF(PLAYER!B178="","",PLAYER!B178)</f>
        <v/>
      </c>
      <c r="C178" s="0" t="str">
        <f aca="false">IF(T178="","",T178)</f>
        <v/>
      </c>
      <c r="D178" s="88" t="str">
        <f aca="false">IF('ADJ-CLICK'!H178="","",AVERAGE('ADJ-CLICK'!H178,'ADJ-CLICK'!J178,'ADJ-CLICK'!L178,'ADJ-CLICK'!N178,'ADJ-CLICK'!P178,'ADJ-CLICK'!R178))</f>
        <v/>
      </c>
      <c r="E178" s="88" t="str">
        <f aca="false">IF('ADJ-GIVEN'!C178="","",'ADJ-GIVEN'!C178/2)</f>
        <v/>
      </c>
      <c r="F178" s="88" t="str">
        <f aca="false">IF('ADJ-GIVEN'!D178="","",'ADJ-GIVEN'!D178/2)</f>
        <v/>
      </c>
      <c r="G178" s="88" t="str">
        <f aca="false">IF('ADJ-GIVEN'!E178="","",'ADJ-GIVEN'!E178/2)</f>
        <v/>
      </c>
      <c r="H178" s="88" t="str">
        <f aca="false">IF('ADJ-GIVEN'!F178="","",'ADJ-GIVEN'!F178/2)</f>
        <v/>
      </c>
      <c r="I178" s="0" t="str">
        <f aca="false">IF(E178="","",SUM(E178:H178))</f>
        <v/>
      </c>
      <c r="J178" s="88" t="str">
        <f aca="false">IF('ADJ-GIVEN'!G178="","",'ADJ-GIVEN'!G178/2)</f>
        <v/>
      </c>
      <c r="K178" s="88" t="str">
        <f aca="false">IF('ADJ-GIVEN'!H178="","",'ADJ-GIVEN'!H178/2)</f>
        <v/>
      </c>
      <c r="L178" s="88" t="str">
        <f aca="false">IF('ADJ-GIVEN'!I178="","",'ADJ-GIVEN'!I178/2)</f>
        <v/>
      </c>
      <c r="M178" s="88" t="str">
        <f aca="false">IF('ADJ-GIVEN'!J178="","",'ADJ-GIVEN'!J178/2)</f>
        <v/>
      </c>
      <c r="N178" s="89" t="str">
        <f aca="false">IF(J178="","",SUM(J178:M178))</f>
        <v/>
      </c>
      <c r="O178" s="92" t="str">
        <f aca="false">IF(D178="","",SUM(D178,I178,N178))</f>
        <v/>
      </c>
      <c r="P178" s="92" t="str">
        <f aca="false">IF('ADJ-CLICK'!C178="","",'ADJ-CLICK'!C178*-1)</f>
        <v/>
      </c>
      <c r="Q178" s="92" t="str">
        <f aca="false">IF('ADJ-CLICK'!D178="","",'ADJ-CLICK'!D178*-1)</f>
        <v/>
      </c>
      <c r="R178" s="92" t="str">
        <f aca="false">IF('ADJ-CLICK'!E178="","",'ADJ-CLICK'!E178*-1)</f>
        <v/>
      </c>
      <c r="S178" s="92" t="str">
        <f aca="false">IF(O178="","",SUM(O178:R178))</f>
        <v/>
      </c>
      <c r="T178" s="92" t="str">
        <f aca="false">IF(S178="","",RANK(S178,S$4:S$203,0))</f>
        <v/>
      </c>
      <c r="U178" s="92" t="str">
        <f aca="false">IF(B178="","",B178)</f>
        <v/>
      </c>
      <c r="V178" s="65"/>
      <c r="W178" s="0" t="str">
        <f aca="false">IF(A178&lt;=COUNT(C$4:C$203),A178,"")</f>
        <v/>
      </c>
      <c r="X178" s="0" t="str">
        <f aca="false">IF(W178="","",VLOOKUP($W178,$C$4:$U$203,19,FALSE()))</f>
        <v/>
      </c>
      <c r="Y178" s="88" t="str">
        <f aca="false">IF(X178="","",VLOOKUP($W178,$C$4:$U$203,2,FALSE()))</f>
        <v/>
      </c>
      <c r="Z178" s="88" t="str">
        <f aca="false">IF(Y178="","",VLOOKUP($W178,$C$4:$U$203,3,FALSE()))</f>
        <v/>
      </c>
      <c r="AA178" s="88" t="str">
        <f aca="false">IF(Z178="","",VLOOKUP($W178,$C$4:$U$203,4,FALSE()))</f>
        <v/>
      </c>
      <c r="AB178" s="88" t="str">
        <f aca="false">IF(AA178="","",VLOOKUP($W178,$C$4:$U$203,5,FALSE()))</f>
        <v/>
      </c>
      <c r="AC178" s="88" t="str">
        <f aca="false">IF(AB178="","",VLOOKUP($W178,$C$4:$U$203,6,FALSE()))</f>
        <v/>
      </c>
      <c r="AD178" s="89" t="str">
        <f aca="false">IF(AC178="","",VLOOKUP($W178,$C$4:$U$203,7,FALSE()))</f>
        <v/>
      </c>
      <c r="AE178" s="88" t="str">
        <f aca="false">IF(AD178="","",VLOOKUP($W178,$C$4:$U$203,8,FALSE()))</f>
        <v/>
      </c>
      <c r="AF178" s="88" t="str">
        <f aca="false">IF(AE178="","",VLOOKUP($W178,$C$4:$U$203,9,FALSE()))</f>
        <v/>
      </c>
      <c r="AG178" s="88" t="str">
        <f aca="false">IF(AF178="","",VLOOKUP($W178,$C$4:$U$203,10,FALSE()))</f>
        <v/>
      </c>
      <c r="AH178" s="88" t="str">
        <f aca="false">IF(AG178="","",VLOOKUP($W178,$C$4:$U$203,11,FALSE()))</f>
        <v/>
      </c>
      <c r="AI178" s="89" t="str">
        <f aca="false">IF(AH178="","",VLOOKUP($W178,$C$4:$U$203,12,FALSE()))</f>
        <v/>
      </c>
      <c r="AJ178" s="89" t="str">
        <f aca="false">IF(AI178="","",VLOOKUP($W178,$C$4:$U$203,13,FALSE()))</f>
        <v/>
      </c>
      <c r="AK178" s="90" t="str">
        <f aca="false">IF(AJ178="","",VLOOKUP($W178,$C$4:$U$203,14,FALSE()))</f>
        <v/>
      </c>
      <c r="AL178" s="90" t="str">
        <f aca="false">IF(AK178="","",VLOOKUP($W178,$C$4:$U$203,15,FALSE()))</f>
        <v/>
      </c>
      <c r="AM178" s="90" t="str">
        <f aca="false">IF(AL178="","",VLOOKUP($W178,$C$4:$U$203,16,FALSE()))</f>
        <v/>
      </c>
      <c r="AN178" s="91" t="str">
        <f aca="false">IF(AM178="","",VLOOKUP($W178,$C$4:$U$203,17,FALSE()))</f>
        <v/>
      </c>
      <c r="AO178" s="0" t="str">
        <f aca="false">IF(AN178="","",VLOOKUP($W178,$C$4:$U$203,18,FALSE()))</f>
        <v/>
      </c>
      <c r="AP178" s="92" t="str">
        <f aca="false">IF(X178="","",X178)</f>
        <v/>
      </c>
      <c r="AQ178" s="65"/>
    </row>
    <row r="179" customFormat="false" ht="15" hidden="false" customHeight="false" outlineLevel="0" collapsed="false">
      <c r="A179" s="0" t="n">
        <v>176</v>
      </c>
      <c r="B179" s="0" t="str">
        <f aca="false">IF(PLAYER!B179="","",PLAYER!B179)</f>
        <v/>
      </c>
      <c r="C179" s="0" t="str">
        <f aca="false">IF(T179="","",T179)</f>
        <v/>
      </c>
      <c r="D179" s="88" t="str">
        <f aca="false">IF('ADJ-CLICK'!H179="","",AVERAGE('ADJ-CLICK'!H179,'ADJ-CLICK'!J179,'ADJ-CLICK'!L179,'ADJ-CLICK'!N179,'ADJ-CLICK'!P179,'ADJ-CLICK'!R179))</f>
        <v/>
      </c>
      <c r="E179" s="88" t="str">
        <f aca="false">IF('ADJ-GIVEN'!C179="","",'ADJ-GIVEN'!C179/2)</f>
        <v/>
      </c>
      <c r="F179" s="88" t="str">
        <f aca="false">IF('ADJ-GIVEN'!D179="","",'ADJ-GIVEN'!D179/2)</f>
        <v/>
      </c>
      <c r="G179" s="88" t="str">
        <f aca="false">IF('ADJ-GIVEN'!E179="","",'ADJ-GIVEN'!E179/2)</f>
        <v/>
      </c>
      <c r="H179" s="88" t="str">
        <f aca="false">IF('ADJ-GIVEN'!F179="","",'ADJ-GIVEN'!F179/2)</f>
        <v/>
      </c>
      <c r="I179" s="0" t="str">
        <f aca="false">IF(E179="","",SUM(E179:H179))</f>
        <v/>
      </c>
      <c r="J179" s="88" t="str">
        <f aca="false">IF('ADJ-GIVEN'!G179="","",'ADJ-GIVEN'!G179/2)</f>
        <v/>
      </c>
      <c r="K179" s="88" t="str">
        <f aca="false">IF('ADJ-GIVEN'!H179="","",'ADJ-GIVEN'!H179/2)</f>
        <v/>
      </c>
      <c r="L179" s="88" t="str">
        <f aca="false">IF('ADJ-GIVEN'!I179="","",'ADJ-GIVEN'!I179/2)</f>
        <v/>
      </c>
      <c r="M179" s="88" t="str">
        <f aca="false">IF('ADJ-GIVEN'!J179="","",'ADJ-GIVEN'!J179/2)</f>
        <v/>
      </c>
      <c r="N179" s="89" t="str">
        <f aca="false">IF(J179="","",SUM(J179:M179))</f>
        <v/>
      </c>
      <c r="O179" s="92" t="str">
        <f aca="false">IF(D179="","",SUM(D179,I179,N179))</f>
        <v/>
      </c>
      <c r="P179" s="92" t="str">
        <f aca="false">IF('ADJ-CLICK'!C179="","",'ADJ-CLICK'!C179*-1)</f>
        <v/>
      </c>
      <c r="Q179" s="92" t="str">
        <f aca="false">IF('ADJ-CLICK'!D179="","",'ADJ-CLICK'!D179*-1)</f>
        <v/>
      </c>
      <c r="R179" s="92" t="str">
        <f aca="false">IF('ADJ-CLICK'!E179="","",'ADJ-CLICK'!E179*-1)</f>
        <v/>
      </c>
      <c r="S179" s="92" t="str">
        <f aca="false">IF(O179="","",SUM(O179:R179))</f>
        <v/>
      </c>
      <c r="T179" s="92" t="str">
        <f aca="false">IF(S179="","",RANK(S179,S$4:S$203,0))</f>
        <v/>
      </c>
      <c r="U179" s="92" t="str">
        <f aca="false">IF(B179="","",B179)</f>
        <v/>
      </c>
      <c r="V179" s="65"/>
      <c r="W179" s="0" t="str">
        <f aca="false">IF(A179&lt;=COUNT(C$4:C$203),A179,"")</f>
        <v/>
      </c>
      <c r="X179" s="0" t="str">
        <f aca="false">IF(W179="","",VLOOKUP($W179,$C$4:$U$203,19,FALSE()))</f>
        <v/>
      </c>
      <c r="Y179" s="88" t="str">
        <f aca="false">IF(X179="","",VLOOKUP($W179,$C$4:$U$203,2,FALSE()))</f>
        <v/>
      </c>
      <c r="Z179" s="88" t="str">
        <f aca="false">IF(Y179="","",VLOOKUP($W179,$C$4:$U$203,3,FALSE()))</f>
        <v/>
      </c>
      <c r="AA179" s="88" t="str">
        <f aca="false">IF(Z179="","",VLOOKUP($W179,$C$4:$U$203,4,FALSE()))</f>
        <v/>
      </c>
      <c r="AB179" s="88" t="str">
        <f aca="false">IF(AA179="","",VLOOKUP($W179,$C$4:$U$203,5,FALSE()))</f>
        <v/>
      </c>
      <c r="AC179" s="88" t="str">
        <f aca="false">IF(AB179="","",VLOOKUP($W179,$C$4:$U$203,6,FALSE()))</f>
        <v/>
      </c>
      <c r="AD179" s="89" t="str">
        <f aca="false">IF(AC179="","",VLOOKUP($W179,$C$4:$U$203,7,FALSE()))</f>
        <v/>
      </c>
      <c r="AE179" s="88" t="str">
        <f aca="false">IF(AD179="","",VLOOKUP($W179,$C$4:$U$203,8,FALSE()))</f>
        <v/>
      </c>
      <c r="AF179" s="88" t="str">
        <f aca="false">IF(AE179="","",VLOOKUP($W179,$C$4:$U$203,9,FALSE()))</f>
        <v/>
      </c>
      <c r="AG179" s="88" t="str">
        <f aca="false">IF(AF179="","",VLOOKUP($W179,$C$4:$U$203,10,FALSE()))</f>
        <v/>
      </c>
      <c r="AH179" s="88" t="str">
        <f aca="false">IF(AG179="","",VLOOKUP($W179,$C$4:$U$203,11,FALSE()))</f>
        <v/>
      </c>
      <c r="AI179" s="89" t="str">
        <f aca="false">IF(AH179="","",VLOOKUP($W179,$C$4:$U$203,12,FALSE()))</f>
        <v/>
      </c>
      <c r="AJ179" s="89" t="str">
        <f aca="false">IF(AI179="","",VLOOKUP($W179,$C$4:$U$203,13,FALSE()))</f>
        <v/>
      </c>
      <c r="AK179" s="90" t="str">
        <f aca="false">IF(AJ179="","",VLOOKUP($W179,$C$4:$U$203,14,FALSE()))</f>
        <v/>
      </c>
      <c r="AL179" s="90" t="str">
        <f aca="false">IF(AK179="","",VLOOKUP($W179,$C$4:$U$203,15,FALSE()))</f>
        <v/>
      </c>
      <c r="AM179" s="90" t="str">
        <f aca="false">IF(AL179="","",VLOOKUP($W179,$C$4:$U$203,16,FALSE()))</f>
        <v/>
      </c>
      <c r="AN179" s="91" t="str">
        <f aca="false">IF(AM179="","",VLOOKUP($W179,$C$4:$U$203,17,FALSE()))</f>
        <v/>
      </c>
      <c r="AO179" s="0" t="str">
        <f aca="false">IF(AN179="","",VLOOKUP($W179,$C$4:$U$203,18,FALSE()))</f>
        <v/>
      </c>
      <c r="AP179" s="92" t="str">
        <f aca="false">IF(X179="","",X179)</f>
        <v/>
      </c>
      <c r="AQ179" s="65"/>
    </row>
    <row r="180" customFormat="false" ht="15" hidden="false" customHeight="false" outlineLevel="0" collapsed="false">
      <c r="A180" s="0" t="n">
        <v>177</v>
      </c>
      <c r="B180" s="0" t="str">
        <f aca="false">IF(PLAYER!B180="","",PLAYER!B180)</f>
        <v/>
      </c>
      <c r="C180" s="0" t="str">
        <f aca="false">IF(T180="","",T180)</f>
        <v/>
      </c>
      <c r="D180" s="88" t="str">
        <f aca="false">IF('ADJ-CLICK'!H180="","",AVERAGE('ADJ-CLICK'!H180,'ADJ-CLICK'!J180,'ADJ-CLICK'!L180,'ADJ-CLICK'!N180,'ADJ-CLICK'!P180,'ADJ-CLICK'!R180))</f>
        <v/>
      </c>
      <c r="E180" s="88" t="str">
        <f aca="false">IF('ADJ-GIVEN'!C180="","",'ADJ-GIVEN'!C180/2)</f>
        <v/>
      </c>
      <c r="F180" s="88" t="str">
        <f aca="false">IF('ADJ-GIVEN'!D180="","",'ADJ-GIVEN'!D180/2)</f>
        <v/>
      </c>
      <c r="G180" s="88" t="str">
        <f aca="false">IF('ADJ-GIVEN'!E180="","",'ADJ-GIVEN'!E180/2)</f>
        <v/>
      </c>
      <c r="H180" s="88" t="str">
        <f aca="false">IF('ADJ-GIVEN'!F180="","",'ADJ-GIVEN'!F180/2)</f>
        <v/>
      </c>
      <c r="I180" s="0" t="str">
        <f aca="false">IF(E180="","",SUM(E180:H180))</f>
        <v/>
      </c>
      <c r="J180" s="88" t="str">
        <f aca="false">IF('ADJ-GIVEN'!G180="","",'ADJ-GIVEN'!G180/2)</f>
        <v/>
      </c>
      <c r="K180" s="88" t="str">
        <f aca="false">IF('ADJ-GIVEN'!H180="","",'ADJ-GIVEN'!H180/2)</f>
        <v/>
      </c>
      <c r="L180" s="88" t="str">
        <f aca="false">IF('ADJ-GIVEN'!I180="","",'ADJ-GIVEN'!I180/2)</f>
        <v/>
      </c>
      <c r="M180" s="88" t="str">
        <f aca="false">IF('ADJ-GIVEN'!J180="","",'ADJ-GIVEN'!J180/2)</f>
        <v/>
      </c>
      <c r="N180" s="89" t="str">
        <f aca="false">IF(J180="","",SUM(J180:M180))</f>
        <v/>
      </c>
      <c r="O180" s="92" t="str">
        <f aca="false">IF(D180="","",SUM(D180,I180,N180))</f>
        <v/>
      </c>
      <c r="P180" s="92" t="str">
        <f aca="false">IF('ADJ-CLICK'!C180="","",'ADJ-CLICK'!C180*-1)</f>
        <v/>
      </c>
      <c r="Q180" s="92" t="str">
        <f aca="false">IF('ADJ-CLICK'!D180="","",'ADJ-CLICK'!D180*-1)</f>
        <v/>
      </c>
      <c r="R180" s="92" t="str">
        <f aca="false">IF('ADJ-CLICK'!E180="","",'ADJ-CLICK'!E180*-1)</f>
        <v/>
      </c>
      <c r="S180" s="92" t="str">
        <f aca="false">IF(O180="","",SUM(O180:R180))</f>
        <v/>
      </c>
      <c r="T180" s="92" t="str">
        <f aca="false">IF(S180="","",RANK(S180,S$4:S$203,0))</f>
        <v/>
      </c>
      <c r="U180" s="92" t="str">
        <f aca="false">IF(B180="","",B180)</f>
        <v/>
      </c>
      <c r="V180" s="65"/>
      <c r="W180" s="0" t="str">
        <f aca="false">IF(A180&lt;=COUNT(C$4:C$203),A180,"")</f>
        <v/>
      </c>
      <c r="X180" s="0" t="str">
        <f aca="false">IF(W180="","",VLOOKUP($W180,$C$4:$U$203,19,FALSE()))</f>
        <v/>
      </c>
      <c r="Y180" s="88" t="str">
        <f aca="false">IF(X180="","",VLOOKUP($W180,$C$4:$U$203,2,FALSE()))</f>
        <v/>
      </c>
      <c r="Z180" s="88" t="str">
        <f aca="false">IF(Y180="","",VLOOKUP($W180,$C$4:$U$203,3,FALSE()))</f>
        <v/>
      </c>
      <c r="AA180" s="88" t="str">
        <f aca="false">IF(Z180="","",VLOOKUP($W180,$C$4:$U$203,4,FALSE()))</f>
        <v/>
      </c>
      <c r="AB180" s="88" t="str">
        <f aca="false">IF(AA180="","",VLOOKUP($W180,$C$4:$U$203,5,FALSE()))</f>
        <v/>
      </c>
      <c r="AC180" s="88" t="str">
        <f aca="false">IF(AB180="","",VLOOKUP($W180,$C$4:$U$203,6,FALSE()))</f>
        <v/>
      </c>
      <c r="AD180" s="89" t="str">
        <f aca="false">IF(AC180="","",VLOOKUP($W180,$C$4:$U$203,7,FALSE()))</f>
        <v/>
      </c>
      <c r="AE180" s="88" t="str">
        <f aca="false">IF(AD180="","",VLOOKUP($W180,$C$4:$U$203,8,FALSE()))</f>
        <v/>
      </c>
      <c r="AF180" s="88" t="str">
        <f aca="false">IF(AE180="","",VLOOKUP($W180,$C$4:$U$203,9,FALSE()))</f>
        <v/>
      </c>
      <c r="AG180" s="88" t="str">
        <f aca="false">IF(AF180="","",VLOOKUP($W180,$C$4:$U$203,10,FALSE()))</f>
        <v/>
      </c>
      <c r="AH180" s="88" t="str">
        <f aca="false">IF(AG180="","",VLOOKUP($W180,$C$4:$U$203,11,FALSE()))</f>
        <v/>
      </c>
      <c r="AI180" s="89" t="str">
        <f aca="false">IF(AH180="","",VLOOKUP($W180,$C$4:$U$203,12,FALSE()))</f>
        <v/>
      </c>
      <c r="AJ180" s="89" t="str">
        <f aca="false">IF(AI180="","",VLOOKUP($W180,$C$4:$U$203,13,FALSE()))</f>
        <v/>
      </c>
      <c r="AK180" s="90" t="str">
        <f aca="false">IF(AJ180="","",VLOOKUP($W180,$C$4:$U$203,14,FALSE()))</f>
        <v/>
      </c>
      <c r="AL180" s="90" t="str">
        <f aca="false">IF(AK180="","",VLOOKUP($W180,$C$4:$U$203,15,FALSE()))</f>
        <v/>
      </c>
      <c r="AM180" s="90" t="str">
        <f aca="false">IF(AL180="","",VLOOKUP($W180,$C$4:$U$203,16,FALSE()))</f>
        <v/>
      </c>
      <c r="AN180" s="91" t="str">
        <f aca="false">IF(AM180="","",VLOOKUP($W180,$C$4:$U$203,17,FALSE()))</f>
        <v/>
      </c>
      <c r="AO180" s="0" t="str">
        <f aca="false">IF(AN180="","",VLOOKUP($W180,$C$4:$U$203,18,FALSE()))</f>
        <v/>
      </c>
      <c r="AP180" s="92" t="str">
        <f aca="false">IF(X180="","",X180)</f>
        <v/>
      </c>
      <c r="AQ180" s="65"/>
    </row>
    <row r="181" customFormat="false" ht="15" hidden="false" customHeight="false" outlineLevel="0" collapsed="false">
      <c r="A181" s="0" t="n">
        <v>178</v>
      </c>
      <c r="B181" s="0" t="str">
        <f aca="false">IF(PLAYER!B181="","",PLAYER!B181)</f>
        <v/>
      </c>
      <c r="C181" s="0" t="str">
        <f aca="false">IF(T181="","",T181)</f>
        <v/>
      </c>
      <c r="D181" s="88" t="str">
        <f aca="false">IF('ADJ-CLICK'!H181="","",AVERAGE('ADJ-CLICK'!H181,'ADJ-CLICK'!J181,'ADJ-CLICK'!L181,'ADJ-CLICK'!N181,'ADJ-CLICK'!P181,'ADJ-CLICK'!R181))</f>
        <v/>
      </c>
      <c r="E181" s="88" t="str">
        <f aca="false">IF('ADJ-GIVEN'!C181="","",'ADJ-GIVEN'!C181/2)</f>
        <v/>
      </c>
      <c r="F181" s="88" t="str">
        <f aca="false">IF('ADJ-GIVEN'!D181="","",'ADJ-GIVEN'!D181/2)</f>
        <v/>
      </c>
      <c r="G181" s="88" t="str">
        <f aca="false">IF('ADJ-GIVEN'!E181="","",'ADJ-GIVEN'!E181/2)</f>
        <v/>
      </c>
      <c r="H181" s="88" t="str">
        <f aca="false">IF('ADJ-GIVEN'!F181="","",'ADJ-GIVEN'!F181/2)</f>
        <v/>
      </c>
      <c r="I181" s="0" t="str">
        <f aca="false">IF(E181="","",SUM(E181:H181))</f>
        <v/>
      </c>
      <c r="J181" s="88" t="str">
        <f aca="false">IF('ADJ-GIVEN'!G181="","",'ADJ-GIVEN'!G181/2)</f>
        <v/>
      </c>
      <c r="K181" s="88" t="str">
        <f aca="false">IF('ADJ-GIVEN'!H181="","",'ADJ-GIVEN'!H181/2)</f>
        <v/>
      </c>
      <c r="L181" s="88" t="str">
        <f aca="false">IF('ADJ-GIVEN'!I181="","",'ADJ-GIVEN'!I181/2)</f>
        <v/>
      </c>
      <c r="M181" s="88" t="str">
        <f aca="false">IF('ADJ-GIVEN'!J181="","",'ADJ-GIVEN'!J181/2)</f>
        <v/>
      </c>
      <c r="N181" s="89" t="str">
        <f aca="false">IF(J181="","",SUM(J181:M181))</f>
        <v/>
      </c>
      <c r="O181" s="92" t="str">
        <f aca="false">IF(D181="","",SUM(D181,I181,N181))</f>
        <v/>
      </c>
      <c r="P181" s="92" t="str">
        <f aca="false">IF('ADJ-CLICK'!C181="","",'ADJ-CLICK'!C181*-1)</f>
        <v/>
      </c>
      <c r="Q181" s="92" t="str">
        <f aca="false">IF('ADJ-CLICK'!D181="","",'ADJ-CLICK'!D181*-1)</f>
        <v/>
      </c>
      <c r="R181" s="92" t="str">
        <f aca="false">IF('ADJ-CLICK'!E181="","",'ADJ-CLICK'!E181*-1)</f>
        <v/>
      </c>
      <c r="S181" s="92" t="str">
        <f aca="false">IF(O181="","",SUM(O181:R181))</f>
        <v/>
      </c>
      <c r="T181" s="92" t="str">
        <f aca="false">IF(S181="","",RANK(S181,S$4:S$203,0))</f>
        <v/>
      </c>
      <c r="U181" s="92" t="str">
        <f aca="false">IF(B181="","",B181)</f>
        <v/>
      </c>
      <c r="V181" s="65"/>
      <c r="W181" s="0" t="str">
        <f aca="false">IF(A181&lt;=COUNT(C$4:C$203),A181,"")</f>
        <v/>
      </c>
      <c r="X181" s="0" t="str">
        <f aca="false">IF(W181="","",VLOOKUP($W181,$C$4:$U$203,19,FALSE()))</f>
        <v/>
      </c>
      <c r="Y181" s="88" t="str">
        <f aca="false">IF(X181="","",VLOOKUP($W181,$C$4:$U$203,2,FALSE()))</f>
        <v/>
      </c>
      <c r="Z181" s="88" t="str">
        <f aca="false">IF(Y181="","",VLOOKUP($W181,$C$4:$U$203,3,FALSE()))</f>
        <v/>
      </c>
      <c r="AA181" s="88" t="str">
        <f aca="false">IF(Z181="","",VLOOKUP($W181,$C$4:$U$203,4,FALSE()))</f>
        <v/>
      </c>
      <c r="AB181" s="88" t="str">
        <f aca="false">IF(AA181="","",VLOOKUP($W181,$C$4:$U$203,5,FALSE()))</f>
        <v/>
      </c>
      <c r="AC181" s="88" t="str">
        <f aca="false">IF(AB181="","",VLOOKUP($W181,$C$4:$U$203,6,FALSE()))</f>
        <v/>
      </c>
      <c r="AD181" s="89" t="str">
        <f aca="false">IF(AC181="","",VLOOKUP($W181,$C$4:$U$203,7,FALSE()))</f>
        <v/>
      </c>
      <c r="AE181" s="88" t="str">
        <f aca="false">IF(AD181="","",VLOOKUP($W181,$C$4:$U$203,8,FALSE()))</f>
        <v/>
      </c>
      <c r="AF181" s="88" t="str">
        <f aca="false">IF(AE181="","",VLOOKUP($W181,$C$4:$U$203,9,FALSE()))</f>
        <v/>
      </c>
      <c r="AG181" s="88" t="str">
        <f aca="false">IF(AF181="","",VLOOKUP($W181,$C$4:$U$203,10,FALSE()))</f>
        <v/>
      </c>
      <c r="AH181" s="88" t="str">
        <f aca="false">IF(AG181="","",VLOOKUP($W181,$C$4:$U$203,11,FALSE()))</f>
        <v/>
      </c>
      <c r="AI181" s="89" t="str">
        <f aca="false">IF(AH181="","",VLOOKUP($W181,$C$4:$U$203,12,FALSE()))</f>
        <v/>
      </c>
      <c r="AJ181" s="89" t="str">
        <f aca="false">IF(AI181="","",VLOOKUP($W181,$C$4:$U$203,13,FALSE()))</f>
        <v/>
      </c>
      <c r="AK181" s="90" t="str">
        <f aca="false">IF(AJ181="","",VLOOKUP($W181,$C$4:$U$203,14,FALSE()))</f>
        <v/>
      </c>
      <c r="AL181" s="90" t="str">
        <f aca="false">IF(AK181="","",VLOOKUP($W181,$C$4:$U$203,15,FALSE()))</f>
        <v/>
      </c>
      <c r="AM181" s="90" t="str">
        <f aca="false">IF(AL181="","",VLOOKUP($W181,$C$4:$U$203,16,FALSE()))</f>
        <v/>
      </c>
      <c r="AN181" s="91" t="str">
        <f aca="false">IF(AM181="","",VLOOKUP($W181,$C$4:$U$203,17,FALSE()))</f>
        <v/>
      </c>
      <c r="AO181" s="0" t="str">
        <f aca="false">IF(AN181="","",VLOOKUP($W181,$C$4:$U$203,18,FALSE()))</f>
        <v/>
      </c>
      <c r="AP181" s="92" t="str">
        <f aca="false">IF(X181="","",X181)</f>
        <v/>
      </c>
      <c r="AQ181" s="65"/>
    </row>
    <row r="182" customFormat="false" ht="15" hidden="false" customHeight="false" outlineLevel="0" collapsed="false">
      <c r="A182" s="0" t="n">
        <v>179</v>
      </c>
      <c r="B182" s="0" t="str">
        <f aca="false">IF(PLAYER!B182="","",PLAYER!B182)</f>
        <v/>
      </c>
      <c r="C182" s="0" t="str">
        <f aca="false">IF(T182="","",T182)</f>
        <v/>
      </c>
      <c r="D182" s="88" t="str">
        <f aca="false">IF('ADJ-CLICK'!H182="","",AVERAGE('ADJ-CLICK'!H182,'ADJ-CLICK'!J182,'ADJ-CLICK'!L182,'ADJ-CLICK'!N182,'ADJ-CLICK'!P182,'ADJ-CLICK'!R182))</f>
        <v/>
      </c>
      <c r="E182" s="88" t="str">
        <f aca="false">IF('ADJ-GIVEN'!C182="","",'ADJ-GIVEN'!C182/2)</f>
        <v/>
      </c>
      <c r="F182" s="88" t="str">
        <f aca="false">IF('ADJ-GIVEN'!D182="","",'ADJ-GIVEN'!D182/2)</f>
        <v/>
      </c>
      <c r="G182" s="88" t="str">
        <f aca="false">IF('ADJ-GIVEN'!E182="","",'ADJ-GIVEN'!E182/2)</f>
        <v/>
      </c>
      <c r="H182" s="88" t="str">
        <f aca="false">IF('ADJ-GIVEN'!F182="","",'ADJ-GIVEN'!F182/2)</f>
        <v/>
      </c>
      <c r="I182" s="0" t="str">
        <f aca="false">IF(E182="","",SUM(E182:H182))</f>
        <v/>
      </c>
      <c r="J182" s="88" t="str">
        <f aca="false">IF('ADJ-GIVEN'!G182="","",'ADJ-GIVEN'!G182/2)</f>
        <v/>
      </c>
      <c r="K182" s="88" t="str">
        <f aca="false">IF('ADJ-GIVEN'!H182="","",'ADJ-GIVEN'!H182/2)</f>
        <v/>
      </c>
      <c r="L182" s="88" t="str">
        <f aca="false">IF('ADJ-GIVEN'!I182="","",'ADJ-GIVEN'!I182/2)</f>
        <v/>
      </c>
      <c r="M182" s="88" t="str">
        <f aca="false">IF('ADJ-GIVEN'!J182="","",'ADJ-GIVEN'!J182/2)</f>
        <v/>
      </c>
      <c r="N182" s="89" t="str">
        <f aca="false">IF(J182="","",SUM(J182:M182))</f>
        <v/>
      </c>
      <c r="O182" s="92" t="str">
        <f aca="false">IF(D182="","",SUM(D182,I182,N182))</f>
        <v/>
      </c>
      <c r="P182" s="92" t="str">
        <f aca="false">IF('ADJ-CLICK'!C182="","",'ADJ-CLICK'!C182*-1)</f>
        <v/>
      </c>
      <c r="Q182" s="92" t="str">
        <f aca="false">IF('ADJ-CLICK'!D182="","",'ADJ-CLICK'!D182*-1)</f>
        <v/>
      </c>
      <c r="R182" s="92" t="str">
        <f aca="false">IF('ADJ-CLICK'!E182="","",'ADJ-CLICK'!E182*-1)</f>
        <v/>
      </c>
      <c r="S182" s="92" t="str">
        <f aca="false">IF(O182="","",SUM(O182:R182))</f>
        <v/>
      </c>
      <c r="T182" s="92" t="str">
        <f aca="false">IF(S182="","",RANK(S182,S$4:S$203,0))</f>
        <v/>
      </c>
      <c r="U182" s="92" t="str">
        <f aca="false">IF(B182="","",B182)</f>
        <v/>
      </c>
      <c r="V182" s="65"/>
      <c r="W182" s="0" t="str">
        <f aca="false">IF(A182&lt;=COUNT(C$4:C$203),A182,"")</f>
        <v/>
      </c>
      <c r="X182" s="0" t="str">
        <f aca="false">IF(W182="","",VLOOKUP($W182,$C$4:$U$203,19,FALSE()))</f>
        <v/>
      </c>
      <c r="Y182" s="88" t="str">
        <f aca="false">IF(X182="","",VLOOKUP($W182,$C$4:$U$203,2,FALSE()))</f>
        <v/>
      </c>
      <c r="Z182" s="88" t="str">
        <f aca="false">IF(Y182="","",VLOOKUP($W182,$C$4:$U$203,3,FALSE()))</f>
        <v/>
      </c>
      <c r="AA182" s="88" t="str">
        <f aca="false">IF(Z182="","",VLOOKUP($W182,$C$4:$U$203,4,FALSE()))</f>
        <v/>
      </c>
      <c r="AB182" s="88" t="str">
        <f aca="false">IF(AA182="","",VLOOKUP($W182,$C$4:$U$203,5,FALSE()))</f>
        <v/>
      </c>
      <c r="AC182" s="88" t="str">
        <f aca="false">IF(AB182="","",VLOOKUP($W182,$C$4:$U$203,6,FALSE()))</f>
        <v/>
      </c>
      <c r="AD182" s="89" t="str">
        <f aca="false">IF(AC182="","",VLOOKUP($W182,$C$4:$U$203,7,FALSE()))</f>
        <v/>
      </c>
      <c r="AE182" s="88" t="str">
        <f aca="false">IF(AD182="","",VLOOKUP($W182,$C$4:$U$203,8,FALSE()))</f>
        <v/>
      </c>
      <c r="AF182" s="88" t="str">
        <f aca="false">IF(AE182="","",VLOOKUP($W182,$C$4:$U$203,9,FALSE()))</f>
        <v/>
      </c>
      <c r="AG182" s="88" t="str">
        <f aca="false">IF(AF182="","",VLOOKUP($W182,$C$4:$U$203,10,FALSE()))</f>
        <v/>
      </c>
      <c r="AH182" s="88" t="str">
        <f aca="false">IF(AG182="","",VLOOKUP($W182,$C$4:$U$203,11,FALSE()))</f>
        <v/>
      </c>
      <c r="AI182" s="89" t="str">
        <f aca="false">IF(AH182="","",VLOOKUP($W182,$C$4:$U$203,12,FALSE()))</f>
        <v/>
      </c>
      <c r="AJ182" s="89" t="str">
        <f aca="false">IF(AI182="","",VLOOKUP($W182,$C$4:$U$203,13,FALSE()))</f>
        <v/>
      </c>
      <c r="AK182" s="90" t="str">
        <f aca="false">IF(AJ182="","",VLOOKUP($W182,$C$4:$U$203,14,FALSE()))</f>
        <v/>
      </c>
      <c r="AL182" s="90" t="str">
        <f aca="false">IF(AK182="","",VLOOKUP($W182,$C$4:$U$203,15,FALSE()))</f>
        <v/>
      </c>
      <c r="AM182" s="90" t="str">
        <f aca="false">IF(AL182="","",VLOOKUP($W182,$C$4:$U$203,16,FALSE()))</f>
        <v/>
      </c>
      <c r="AN182" s="91" t="str">
        <f aca="false">IF(AM182="","",VLOOKUP($W182,$C$4:$U$203,17,FALSE()))</f>
        <v/>
      </c>
      <c r="AO182" s="0" t="str">
        <f aca="false">IF(AN182="","",VLOOKUP($W182,$C$4:$U$203,18,FALSE()))</f>
        <v/>
      </c>
      <c r="AP182" s="92" t="str">
        <f aca="false">IF(X182="","",X182)</f>
        <v/>
      </c>
      <c r="AQ182" s="65"/>
    </row>
    <row r="183" customFormat="false" ht="15" hidden="false" customHeight="false" outlineLevel="0" collapsed="false">
      <c r="A183" s="0" t="n">
        <v>180</v>
      </c>
      <c r="B183" s="0" t="str">
        <f aca="false">IF(PLAYER!B183="","",PLAYER!B183)</f>
        <v/>
      </c>
      <c r="C183" s="0" t="str">
        <f aca="false">IF(T183="","",T183)</f>
        <v/>
      </c>
      <c r="D183" s="88" t="str">
        <f aca="false">IF('ADJ-CLICK'!H183="","",AVERAGE('ADJ-CLICK'!H183,'ADJ-CLICK'!J183,'ADJ-CLICK'!L183,'ADJ-CLICK'!N183,'ADJ-CLICK'!P183,'ADJ-CLICK'!R183))</f>
        <v/>
      </c>
      <c r="E183" s="88" t="str">
        <f aca="false">IF('ADJ-GIVEN'!C183="","",'ADJ-GIVEN'!C183/2)</f>
        <v/>
      </c>
      <c r="F183" s="88" t="str">
        <f aca="false">IF('ADJ-GIVEN'!D183="","",'ADJ-GIVEN'!D183/2)</f>
        <v/>
      </c>
      <c r="G183" s="88" t="str">
        <f aca="false">IF('ADJ-GIVEN'!E183="","",'ADJ-GIVEN'!E183/2)</f>
        <v/>
      </c>
      <c r="H183" s="88" t="str">
        <f aca="false">IF('ADJ-GIVEN'!F183="","",'ADJ-GIVEN'!F183/2)</f>
        <v/>
      </c>
      <c r="I183" s="0" t="str">
        <f aca="false">IF(E183="","",SUM(E183:H183))</f>
        <v/>
      </c>
      <c r="J183" s="88" t="str">
        <f aca="false">IF('ADJ-GIVEN'!G183="","",'ADJ-GIVEN'!G183/2)</f>
        <v/>
      </c>
      <c r="K183" s="88" t="str">
        <f aca="false">IF('ADJ-GIVEN'!H183="","",'ADJ-GIVEN'!H183/2)</f>
        <v/>
      </c>
      <c r="L183" s="88" t="str">
        <f aca="false">IF('ADJ-GIVEN'!I183="","",'ADJ-GIVEN'!I183/2)</f>
        <v/>
      </c>
      <c r="M183" s="88" t="str">
        <f aca="false">IF('ADJ-GIVEN'!J183="","",'ADJ-GIVEN'!J183/2)</f>
        <v/>
      </c>
      <c r="N183" s="89" t="str">
        <f aca="false">IF(J183="","",SUM(J183:M183))</f>
        <v/>
      </c>
      <c r="O183" s="92" t="str">
        <f aca="false">IF(D183="","",SUM(D183,I183,N183))</f>
        <v/>
      </c>
      <c r="P183" s="92" t="str">
        <f aca="false">IF('ADJ-CLICK'!C183="","",'ADJ-CLICK'!C183*-1)</f>
        <v/>
      </c>
      <c r="Q183" s="92" t="str">
        <f aca="false">IF('ADJ-CLICK'!D183="","",'ADJ-CLICK'!D183*-1)</f>
        <v/>
      </c>
      <c r="R183" s="92" t="str">
        <f aca="false">IF('ADJ-CLICK'!E183="","",'ADJ-CLICK'!E183*-1)</f>
        <v/>
      </c>
      <c r="S183" s="92" t="str">
        <f aca="false">IF(O183="","",SUM(O183:R183))</f>
        <v/>
      </c>
      <c r="T183" s="92" t="str">
        <f aca="false">IF(S183="","",RANK(S183,S$4:S$203,0))</f>
        <v/>
      </c>
      <c r="U183" s="92" t="str">
        <f aca="false">IF(B183="","",B183)</f>
        <v/>
      </c>
      <c r="V183" s="65"/>
      <c r="W183" s="0" t="str">
        <f aca="false">IF(A183&lt;=COUNT(C$4:C$203),A183,"")</f>
        <v/>
      </c>
      <c r="X183" s="0" t="str">
        <f aca="false">IF(W183="","",VLOOKUP($W183,$C$4:$U$203,19,FALSE()))</f>
        <v/>
      </c>
      <c r="Y183" s="88" t="str">
        <f aca="false">IF(X183="","",VLOOKUP($W183,$C$4:$U$203,2,FALSE()))</f>
        <v/>
      </c>
      <c r="Z183" s="88" t="str">
        <f aca="false">IF(Y183="","",VLOOKUP($W183,$C$4:$U$203,3,FALSE()))</f>
        <v/>
      </c>
      <c r="AA183" s="88" t="str">
        <f aca="false">IF(Z183="","",VLOOKUP($W183,$C$4:$U$203,4,FALSE()))</f>
        <v/>
      </c>
      <c r="AB183" s="88" t="str">
        <f aca="false">IF(AA183="","",VLOOKUP($W183,$C$4:$U$203,5,FALSE()))</f>
        <v/>
      </c>
      <c r="AC183" s="88" t="str">
        <f aca="false">IF(AB183="","",VLOOKUP($W183,$C$4:$U$203,6,FALSE()))</f>
        <v/>
      </c>
      <c r="AD183" s="89" t="str">
        <f aca="false">IF(AC183="","",VLOOKUP($W183,$C$4:$U$203,7,FALSE()))</f>
        <v/>
      </c>
      <c r="AE183" s="88" t="str">
        <f aca="false">IF(AD183="","",VLOOKUP($W183,$C$4:$U$203,8,FALSE()))</f>
        <v/>
      </c>
      <c r="AF183" s="88" t="str">
        <f aca="false">IF(AE183="","",VLOOKUP($W183,$C$4:$U$203,9,FALSE()))</f>
        <v/>
      </c>
      <c r="AG183" s="88" t="str">
        <f aca="false">IF(AF183="","",VLOOKUP($W183,$C$4:$U$203,10,FALSE()))</f>
        <v/>
      </c>
      <c r="AH183" s="88" t="str">
        <f aca="false">IF(AG183="","",VLOOKUP($W183,$C$4:$U$203,11,FALSE()))</f>
        <v/>
      </c>
      <c r="AI183" s="89" t="str">
        <f aca="false">IF(AH183="","",VLOOKUP($W183,$C$4:$U$203,12,FALSE()))</f>
        <v/>
      </c>
      <c r="AJ183" s="89" t="str">
        <f aca="false">IF(AI183="","",VLOOKUP($W183,$C$4:$U$203,13,FALSE()))</f>
        <v/>
      </c>
      <c r="AK183" s="90" t="str">
        <f aca="false">IF(AJ183="","",VLOOKUP($W183,$C$4:$U$203,14,FALSE()))</f>
        <v/>
      </c>
      <c r="AL183" s="90" t="str">
        <f aca="false">IF(AK183="","",VLOOKUP($W183,$C$4:$U$203,15,FALSE()))</f>
        <v/>
      </c>
      <c r="AM183" s="90" t="str">
        <f aca="false">IF(AL183="","",VLOOKUP($W183,$C$4:$U$203,16,FALSE()))</f>
        <v/>
      </c>
      <c r="AN183" s="91" t="str">
        <f aca="false">IF(AM183="","",VLOOKUP($W183,$C$4:$U$203,17,FALSE()))</f>
        <v/>
      </c>
      <c r="AO183" s="0" t="str">
        <f aca="false">IF(AN183="","",VLOOKUP($W183,$C$4:$U$203,18,FALSE()))</f>
        <v/>
      </c>
      <c r="AP183" s="92" t="str">
        <f aca="false">IF(X183="","",X183)</f>
        <v/>
      </c>
      <c r="AQ183" s="65"/>
    </row>
    <row r="184" customFormat="false" ht="15" hidden="false" customHeight="false" outlineLevel="0" collapsed="false">
      <c r="A184" s="0" t="n">
        <v>181</v>
      </c>
      <c r="B184" s="0" t="str">
        <f aca="false">IF(PLAYER!B184="","",PLAYER!B184)</f>
        <v/>
      </c>
      <c r="C184" s="0" t="str">
        <f aca="false">IF(T184="","",T184)</f>
        <v/>
      </c>
      <c r="D184" s="88" t="str">
        <f aca="false">IF('ADJ-CLICK'!H184="","",AVERAGE('ADJ-CLICK'!H184,'ADJ-CLICK'!J184,'ADJ-CLICK'!L184,'ADJ-CLICK'!N184,'ADJ-CLICK'!P184,'ADJ-CLICK'!R184))</f>
        <v/>
      </c>
      <c r="E184" s="88" t="str">
        <f aca="false">IF('ADJ-GIVEN'!C184="","",'ADJ-GIVEN'!C184/2)</f>
        <v/>
      </c>
      <c r="F184" s="88" t="str">
        <f aca="false">IF('ADJ-GIVEN'!D184="","",'ADJ-GIVEN'!D184/2)</f>
        <v/>
      </c>
      <c r="G184" s="88" t="str">
        <f aca="false">IF('ADJ-GIVEN'!E184="","",'ADJ-GIVEN'!E184/2)</f>
        <v/>
      </c>
      <c r="H184" s="88" t="str">
        <f aca="false">IF('ADJ-GIVEN'!F184="","",'ADJ-GIVEN'!F184/2)</f>
        <v/>
      </c>
      <c r="I184" s="0" t="str">
        <f aca="false">IF(E184="","",SUM(E184:H184))</f>
        <v/>
      </c>
      <c r="J184" s="88" t="str">
        <f aca="false">IF('ADJ-GIVEN'!G184="","",'ADJ-GIVEN'!G184/2)</f>
        <v/>
      </c>
      <c r="K184" s="88" t="str">
        <f aca="false">IF('ADJ-GIVEN'!H184="","",'ADJ-GIVEN'!H184/2)</f>
        <v/>
      </c>
      <c r="L184" s="88" t="str">
        <f aca="false">IF('ADJ-GIVEN'!I184="","",'ADJ-GIVEN'!I184/2)</f>
        <v/>
      </c>
      <c r="M184" s="88" t="str">
        <f aca="false">IF('ADJ-GIVEN'!J184="","",'ADJ-GIVEN'!J184/2)</f>
        <v/>
      </c>
      <c r="N184" s="89" t="str">
        <f aca="false">IF(J184="","",SUM(J184:M184))</f>
        <v/>
      </c>
      <c r="O184" s="92" t="str">
        <f aca="false">IF(D184="","",SUM(D184,I184,N184))</f>
        <v/>
      </c>
      <c r="P184" s="92" t="str">
        <f aca="false">IF('ADJ-CLICK'!C184="","",'ADJ-CLICK'!C184*-1)</f>
        <v/>
      </c>
      <c r="Q184" s="92" t="str">
        <f aca="false">IF('ADJ-CLICK'!D184="","",'ADJ-CLICK'!D184*-1)</f>
        <v/>
      </c>
      <c r="R184" s="92" t="str">
        <f aca="false">IF('ADJ-CLICK'!E184="","",'ADJ-CLICK'!E184*-1)</f>
        <v/>
      </c>
      <c r="S184" s="92" t="str">
        <f aca="false">IF(O184="","",SUM(O184:R184))</f>
        <v/>
      </c>
      <c r="T184" s="92" t="str">
        <f aca="false">IF(S184="","",RANK(S184,S$4:S$203,0))</f>
        <v/>
      </c>
      <c r="U184" s="92" t="str">
        <f aca="false">IF(B184="","",B184)</f>
        <v/>
      </c>
      <c r="V184" s="65"/>
      <c r="W184" s="0" t="str">
        <f aca="false">IF(A184&lt;=COUNT(C$4:C$203),A184,"")</f>
        <v/>
      </c>
      <c r="X184" s="0" t="str">
        <f aca="false">IF(W184="","",VLOOKUP($W184,$C$4:$U$203,19,FALSE()))</f>
        <v/>
      </c>
      <c r="Y184" s="88" t="str">
        <f aca="false">IF(X184="","",VLOOKUP($W184,$C$4:$U$203,2,FALSE()))</f>
        <v/>
      </c>
      <c r="Z184" s="88" t="str">
        <f aca="false">IF(Y184="","",VLOOKUP($W184,$C$4:$U$203,3,FALSE()))</f>
        <v/>
      </c>
      <c r="AA184" s="88" t="str">
        <f aca="false">IF(Z184="","",VLOOKUP($W184,$C$4:$U$203,4,FALSE()))</f>
        <v/>
      </c>
      <c r="AB184" s="88" t="str">
        <f aca="false">IF(AA184="","",VLOOKUP($W184,$C$4:$U$203,5,FALSE()))</f>
        <v/>
      </c>
      <c r="AC184" s="88" t="str">
        <f aca="false">IF(AB184="","",VLOOKUP($W184,$C$4:$U$203,6,FALSE()))</f>
        <v/>
      </c>
      <c r="AD184" s="89" t="str">
        <f aca="false">IF(AC184="","",VLOOKUP($W184,$C$4:$U$203,7,FALSE()))</f>
        <v/>
      </c>
      <c r="AE184" s="88" t="str">
        <f aca="false">IF(AD184="","",VLOOKUP($W184,$C$4:$U$203,8,FALSE()))</f>
        <v/>
      </c>
      <c r="AF184" s="88" t="str">
        <f aca="false">IF(AE184="","",VLOOKUP($W184,$C$4:$U$203,9,FALSE()))</f>
        <v/>
      </c>
      <c r="AG184" s="88" t="str">
        <f aca="false">IF(AF184="","",VLOOKUP($W184,$C$4:$U$203,10,FALSE()))</f>
        <v/>
      </c>
      <c r="AH184" s="88" t="str">
        <f aca="false">IF(AG184="","",VLOOKUP($W184,$C$4:$U$203,11,FALSE()))</f>
        <v/>
      </c>
      <c r="AI184" s="89" t="str">
        <f aca="false">IF(AH184="","",VLOOKUP($W184,$C$4:$U$203,12,FALSE()))</f>
        <v/>
      </c>
      <c r="AJ184" s="89" t="str">
        <f aca="false">IF(AI184="","",VLOOKUP($W184,$C$4:$U$203,13,FALSE()))</f>
        <v/>
      </c>
      <c r="AK184" s="90" t="str">
        <f aca="false">IF(AJ184="","",VLOOKUP($W184,$C$4:$U$203,14,FALSE()))</f>
        <v/>
      </c>
      <c r="AL184" s="90" t="str">
        <f aca="false">IF(AK184="","",VLOOKUP($W184,$C$4:$U$203,15,FALSE()))</f>
        <v/>
      </c>
      <c r="AM184" s="90" t="str">
        <f aca="false">IF(AL184="","",VLOOKUP($W184,$C$4:$U$203,16,FALSE()))</f>
        <v/>
      </c>
      <c r="AN184" s="91" t="str">
        <f aca="false">IF(AM184="","",VLOOKUP($W184,$C$4:$U$203,17,FALSE()))</f>
        <v/>
      </c>
      <c r="AO184" s="0" t="str">
        <f aca="false">IF(AN184="","",VLOOKUP($W184,$C$4:$U$203,18,FALSE()))</f>
        <v/>
      </c>
      <c r="AP184" s="92" t="str">
        <f aca="false">IF(X184="","",X184)</f>
        <v/>
      </c>
      <c r="AQ184" s="65"/>
    </row>
    <row r="185" customFormat="false" ht="15" hidden="false" customHeight="false" outlineLevel="0" collapsed="false">
      <c r="A185" s="0" t="n">
        <v>182</v>
      </c>
      <c r="B185" s="0" t="str">
        <f aca="false">IF(PLAYER!B185="","",PLAYER!B185)</f>
        <v/>
      </c>
      <c r="C185" s="0" t="str">
        <f aca="false">IF(T185="","",T185)</f>
        <v/>
      </c>
      <c r="D185" s="88" t="str">
        <f aca="false">IF('ADJ-CLICK'!H185="","",AVERAGE('ADJ-CLICK'!H185,'ADJ-CLICK'!J185,'ADJ-CLICK'!L185,'ADJ-CLICK'!N185,'ADJ-CLICK'!P185,'ADJ-CLICK'!R185))</f>
        <v/>
      </c>
      <c r="E185" s="88" t="str">
        <f aca="false">IF('ADJ-GIVEN'!C185="","",'ADJ-GIVEN'!C185/2)</f>
        <v/>
      </c>
      <c r="F185" s="88" t="str">
        <f aca="false">IF('ADJ-GIVEN'!D185="","",'ADJ-GIVEN'!D185/2)</f>
        <v/>
      </c>
      <c r="G185" s="88" t="str">
        <f aca="false">IF('ADJ-GIVEN'!E185="","",'ADJ-GIVEN'!E185/2)</f>
        <v/>
      </c>
      <c r="H185" s="88" t="str">
        <f aca="false">IF('ADJ-GIVEN'!F185="","",'ADJ-GIVEN'!F185/2)</f>
        <v/>
      </c>
      <c r="I185" s="0" t="str">
        <f aca="false">IF(E185="","",SUM(E185:H185))</f>
        <v/>
      </c>
      <c r="J185" s="88" t="str">
        <f aca="false">IF('ADJ-GIVEN'!G185="","",'ADJ-GIVEN'!G185/2)</f>
        <v/>
      </c>
      <c r="K185" s="88" t="str">
        <f aca="false">IF('ADJ-GIVEN'!H185="","",'ADJ-GIVEN'!H185/2)</f>
        <v/>
      </c>
      <c r="L185" s="88" t="str">
        <f aca="false">IF('ADJ-GIVEN'!I185="","",'ADJ-GIVEN'!I185/2)</f>
        <v/>
      </c>
      <c r="M185" s="88" t="str">
        <f aca="false">IF('ADJ-GIVEN'!J185="","",'ADJ-GIVEN'!J185/2)</f>
        <v/>
      </c>
      <c r="N185" s="89" t="str">
        <f aca="false">IF(J185="","",SUM(J185:M185))</f>
        <v/>
      </c>
      <c r="O185" s="92" t="str">
        <f aca="false">IF(D185="","",SUM(D185,I185,N185))</f>
        <v/>
      </c>
      <c r="P185" s="92" t="str">
        <f aca="false">IF('ADJ-CLICK'!C185="","",'ADJ-CLICK'!C185*-1)</f>
        <v/>
      </c>
      <c r="Q185" s="92" t="str">
        <f aca="false">IF('ADJ-CLICK'!D185="","",'ADJ-CLICK'!D185*-1)</f>
        <v/>
      </c>
      <c r="R185" s="92" t="str">
        <f aca="false">IF('ADJ-CLICK'!E185="","",'ADJ-CLICK'!E185*-1)</f>
        <v/>
      </c>
      <c r="S185" s="92" t="str">
        <f aca="false">IF(O185="","",SUM(O185:R185))</f>
        <v/>
      </c>
      <c r="T185" s="92" t="str">
        <f aca="false">IF(S185="","",RANK(S185,S$4:S$203,0))</f>
        <v/>
      </c>
      <c r="U185" s="92" t="str">
        <f aca="false">IF(B185="","",B185)</f>
        <v/>
      </c>
      <c r="V185" s="65"/>
      <c r="W185" s="0" t="str">
        <f aca="false">IF(A185&lt;=COUNT(C$4:C$203),A185,"")</f>
        <v/>
      </c>
      <c r="X185" s="0" t="str">
        <f aca="false">IF(W185="","",VLOOKUP($W185,$C$4:$U$203,19,FALSE()))</f>
        <v/>
      </c>
      <c r="Y185" s="88" t="str">
        <f aca="false">IF(X185="","",VLOOKUP($W185,$C$4:$U$203,2,FALSE()))</f>
        <v/>
      </c>
      <c r="Z185" s="88" t="str">
        <f aca="false">IF(Y185="","",VLOOKUP($W185,$C$4:$U$203,3,FALSE()))</f>
        <v/>
      </c>
      <c r="AA185" s="88" t="str">
        <f aca="false">IF(Z185="","",VLOOKUP($W185,$C$4:$U$203,4,FALSE()))</f>
        <v/>
      </c>
      <c r="AB185" s="88" t="str">
        <f aca="false">IF(AA185="","",VLOOKUP($W185,$C$4:$U$203,5,FALSE()))</f>
        <v/>
      </c>
      <c r="AC185" s="88" t="str">
        <f aca="false">IF(AB185="","",VLOOKUP($W185,$C$4:$U$203,6,FALSE()))</f>
        <v/>
      </c>
      <c r="AD185" s="89" t="str">
        <f aca="false">IF(AC185="","",VLOOKUP($W185,$C$4:$U$203,7,FALSE()))</f>
        <v/>
      </c>
      <c r="AE185" s="88" t="str">
        <f aca="false">IF(AD185="","",VLOOKUP($W185,$C$4:$U$203,8,FALSE()))</f>
        <v/>
      </c>
      <c r="AF185" s="88" t="str">
        <f aca="false">IF(AE185="","",VLOOKUP($W185,$C$4:$U$203,9,FALSE()))</f>
        <v/>
      </c>
      <c r="AG185" s="88" t="str">
        <f aca="false">IF(AF185="","",VLOOKUP($W185,$C$4:$U$203,10,FALSE()))</f>
        <v/>
      </c>
      <c r="AH185" s="88" t="str">
        <f aca="false">IF(AG185="","",VLOOKUP($W185,$C$4:$U$203,11,FALSE()))</f>
        <v/>
      </c>
      <c r="AI185" s="89" t="str">
        <f aca="false">IF(AH185="","",VLOOKUP($W185,$C$4:$U$203,12,FALSE()))</f>
        <v/>
      </c>
      <c r="AJ185" s="89" t="str">
        <f aca="false">IF(AI185="","",VLOOKUP($W185,$C$4:$U$203,13,FALSE()))</f>
        <v/>
      </c>
      <c r="AK185" s="90" t="str">
        <f aca="false">IF(AJ185="","",VLOOKUP($W185,$C$4:$U$203,14,FALSE()))</f>
        <v/>
      </c>
      <c r="AL185" s="90" t="str">
        <f aca="false">IF(AK185="","",VLOOKUP($W185,$C$4:$U$203,15,FALSE()))</f>
        <v/>
      </c>
      <c r="AM185" s="90" t="str">
        <f aca="false">IF(AL185="","",VLOOKUP($W185,$C$4:$U$203,16,FALSE()))</f>
        <v/>
      </c>
      <c r="AN185" s="91" t="str">
        <f aca="false">IF(AM185="","",VLOOKUP($W185,$C$4:$U$203,17,FALSE()))</f>
        <v/>
      </c>
      <c r="AO185" s="0" t="str">
        <f aca="false">IF(AN185="","",VLOOKUP($W185,$C$4:$U$203,18,FALSE()))</f>
        <v/>
      </c>
      <c r="AP185" s="92" t="str">
        <f aca="false">IF(X185="","",X185)</f>
        <v/>
      </c>
      <c r="AQ185" s="65"/>
    </row>
    <row r="186" customFormat="false" ht="15" hidden="false" customHeight="false" outlineLevel="0" collapsed="false">
      <c r="A186" s="0" t="n">
        <v>183</v>
      </c>
      <c r="B186" s="0" t="str">
        <f aca="false">IF(PLAYER!B186="","",PLAYER!B186)</f>
        <v/>
      </c>
      <c r="C186" s="0" t="str">
        <f aca="false">IF(T186="","",T186)</f>
        <v/>
      </c>
      <c r="D186" s="88" t="str">
        <f aca="false">IF('ADJ-CLICK'!H186="","",AVERAGE('ADJ-CLICK'!H186,'ADJ-CLICK'!J186,'ADJ-CLICK'!L186,'ADJ-CLICK'!N186,'ADJ-CLICK'!P186,'ADJ-CLICK'!R186))</f>
        <v/>
      </c>
      <c r="E186" s="88" t="str">
        <f aca="false">IF('ADJ-GIVEN'!C186="","",'ADJ-GIVEN'!C186/2)</f>
        <v/>
      </c>
      <c r="F186" s="88" t="str">
        <f aca="false">IF('ADJ-GIVEN'!D186="","",'ADJ-GIVEN'!D186/2)</f>
        <v/>
      </c>
      <c r="G186" s="88" t="str">
        <f aca="false">IF('ADJ-GIVEN'!E186="","",'ADJ-GIVEN'!E186/2)</f>
        <v/>
      </c>
      <c r="H186" s="88" t="str">
        <f aca="false">IF('ADJ-GIVEN'!F186="","",'ADJ-GIVEN'!F186/2)</f>
        <v/>
      </c>
      <c r="I186" s="0" t="str">
        <f aca="false">IF(E186="","",SUM(E186:H186))</f>
        <v/>
      </c>
      <c r="J186" s="88" t="str">
        <f aca="false">IF('ADJ-GIVEN'!G186="","",'ADJ-GIVEN'!G186/2)</f>
        <v/>
      </c>
      <c r="K186" s="88" t="str">
        <f aca="false">IF('ADJ-GIVEN'!H186="","",'ADJ-GIVEN'!H186/2)</f>
        <v/>
      </c>
      <c r="L186" s="88" t="str">
        <f aca="false">IF('ADJ-GIVEN'!I186="","",'ADJ-GIVEN'!I186/2)</f>
        <v/>
      </c>
      <c r="M186" s="88" t="str">
        <f aca="false">IF('ADJ-GIVEN'!J186="","",'ADJ-GIVEN'!J186/2)</f>
        <v/>
      </c>
      <c r="N186" s="89" t="str">
        <f aca="false">IF(J186="","",SUM(J186:M186))</f>
        <v/>
      </c>
      <c r="O186" s="92" t="str">
        <f aca="false">IF(D186="","",SUM(D186,I186,N186))</f>
        <v/>
      </c>
      <c r="P186" s="92" t="str">
        <f aca="false">IF('ADJ-CLICK'!C186="","",'ADJ-CLICK'!C186*-1)</f>
        <v/>
      </c>
      <c r="Q186" s="92" t="str">
        <f aca="false">IF('ADJ-CLICK'!D186="","",'ADJ-CLICK'!D186*-1)</f>
        <v/>
      </c>
      <c r="R186" s="92" t="str">
        <f aca="false">IF('ADJ-CLICK'!E186="","",'ADJ-CLICK'!E186*-1)</f>
        <v/>
      </c>
      <c r="S186" s="92" t="str">
        <f aca="false">IF(O186="","",SUM(O186:R186))</f>
        <v/>
      </c>
      <c r="T186" s="92" t="str">
        <f aca="false">IF(S186="","",RANK(S186,S$4:S$203,0))</f>
        <v/>
      </c>
      <c r="U186" s="92" t="str">
        <f aca="false">IF(B186="","",B186)</f>
        <v/>
      </c>
      <c r="V186" s="65"/>
      <c r="W186" s="0" t="str">
        <f aca="false">IF(A186&lt;=COUNT(C$4:C$203),A186,"")</f>
        <v/>
      </c>
      <c r="X186" s="0" t="str">
        <f aca="false">IF(W186="","",VLOOKUP($W186,$C$4:$U$203,19,FALSE()))</f>
        <v/>
      </c>
      <c r="Y186" s="88" t="str">
        <f aca="false">IF(X186="","",VLOOKUP($W186,$C$4:$U$203,2,FALSE()))</f>
        <v/>
      </c>
      <c r="Z186" s="88" t="str">
        <f aca="false">IF(Y186="","",VLOOKUP($W186,$C$4:$U$203,3,FALSE()))</f>
        <v/>
      </c>
      <c r="AA186" s="88" t="str">
        <f aca="false">IF(Z186="","",VLOOKUP($W186,$C$4:$U$203,4,FALSE()))</f>
        <v/>
      </c>
      <c r="AB186" s="88" t="str">
        <f aca="false">IF(AA186="","",VLOOKUP($W186,$C$4:$U$203,5,FALSE()))</f>
        <v/>
      </c>
      <c r="AC186" s="88" t="str">
        <f aca="false">IF(AB186="","",VLOOKUP($W186,$C$4:$U$203,6,FALSE()))</f>
        <v/>
      </c>
      <c r="AD186" s="89" t="str">
        <f aca="false">IF(AC186="","",VLOOKUP($W186,$C$4:$U$203,7,FALSE()))</f>
        <v/>
      </c>
      <c r="AE186" s="88" t="str">
        <f aca="false">IF(AD186="","",VLOOKUP($W186,$C$4:$U$203,8,FALSE()))</f>
        <v/>
      </c>
      <c r="AF186" s="88" t="str">
        <f aca="false">IF(AE186="","",VLOOKUP($W186,$C$4:$U$203,9,FALSE()))</f>
        <v/>
      </c>
      <c r="AG186" s="88" t="str">
        <f aca="false">IF(AF186="","",VLOOKUP($W186,$C$4:$U$203,10,FALSE()))</f>
        <v/>
      </c>
      <c r="AH186" s="88" t="str">
        <f aca="false">IF(AG186="","",VLOOKUP($W186,$C$4:$U$203,11,FALSE()))</f>
        <v/>
      </c>
      <c r="AI186" s="89" t="str">
        <f aca="false">IF(AH186="","",VLOOKUP($W186,$C$4:$U$203,12,FALSE()))</f>
        <v/>
      </c>
      <c r="AJ186" s="89" t="str">
        <f aca="false">IF(AI186="","",VLOOKUP($W186,$C$4:$U$203,13,FALSE()))</f>
        <v/>
      </c>
      <c r="AK186" s="90" t="str">
        <f aca="false">IF(AJ186="","",VLOOKUP($W186,$C$4:$U$203,14,FALSE()))</f>
        <v/>
      </c>
      <c r="AL186" s="90" t="str">
        <f aca="false">IF(AK186="","",VLOOKUP($W186,$C$4:$U$203,15,FALSE()))</f>
        <v/>
      </c>
      <c r="AM186" s="90" t="str">
        <f aca="false">IF(AL186="","",VLOOKUP($W186,$C$4:$U$203,16,FALSE()))</f>
        <v/>
      </c>
      <c r="AN186" s="91" t="str">
        <f aca="false">IF(AM186="","",VLOOKUP($W186,$C$4:$U$203,17,FALSE()))</f>
        <v/>
      </c>
      <c r="AO186" s="0" t="str">
        <f aca="false">IF(AN186="","",VLOOKUP($W186,$C$4:$U$203,18,FALSE()))</f>
        <v/>
      </c>
      <c r="AP186" s="92" t="str">
        <f aca="false">IF(X186="","",X186)</f>
        <v/>
      </c>
      <c r="AQ186" s="65"/>
    </row>
    <row r="187" customFormat="false" ht="15" hidden="false" customHeight="false" outlineLevel="0" collapsed="false">
      <c r="A187" s="0" t="n">
        <v>184</v>
      </c>
      <c r="B187" s="0" t="str">
        <f aca="false">IF(PLAYER!B187="","",PLAYER!B187)</f>
        <v/>
      </c>
      <c r="C187" s="0" t="str">
        <f aca="false">IF(T187="","",T187)</f>
        <v/>
      </c>
      <c r="D187" s="88" t="str">
        <f aca="false">IF('ADJ-CLICK'!H187="","",AVERAGE('ADJ-CLICK'!H187,'ADJ-CLICK'!J187,'ADJ-CLICK'!L187,'ADJ-CLICK'!N187,'ADJ-CLICK'!P187,'ADJ-CLICK'!R187))</f>
        <v/>
      </c>
      <c r="E187" s="88" t="str">
        <f aca="false">IF('ADJ-GIVEN'!C187="","",'ADJ-GIVEN'!C187/2)</f>
        <v/>
      </c>
      <c r="F187" s="88" t="str">
        <f aca="false">IF('ADJ-GIVEN'!D187="","",'ADJ-GIVEN'!D187/2)</f>
        <v/>
      </c>
      <c r="G187" s="88" t="str">
        <f aca="false">IF('ADJ-GIVEN'!E187="","",'ADJ-GIVEN'!E187/2)</f>
        <v/>
      </c>
      <c r="H187" s="88" t="str">
        <f aca="false">IF('ADJ-GIVEN'!F187="","",'ADJ-GIVEN'!F187/2)</f>
        <v/>
      </c>
      <c r="I187" s="0" t="str">
        <f aca="false">IF(E187="","",SUM(E187:H187))</f>
        <v/>
      </c>
      <c r="J187" s="88" t="str">
        <f aca="false">IF('ADJ-GIVEN'!G187="","",'ADJ-GIVEN'!G187/2)</f>
        <v/>
      </c>
      <c r="K187" s="88" t="str">
        <f aca="false">IF('ADJ-GIVEN'!H187="","",'ADJ-GIVEN'!H187/2)</f>
        <v/>
      </c>
      <c r="L187" s="88" t="str">
        <f aca="false">IF('ADJ-GIVEN'!I187="","",'ADJ-GIVEN'!I187/2)</f>
        <v/>
      </c>
      <c r="M187" s="88" t="str">
        <f aca="false">IF('ADJ-GIVEN'!J187="","",'ADJ-GIVEN'!J187/2)</f>
        <v/>
      </c>
      <c r="N187" s="89" t="str">
        <f aca="false">IF(J187="","",SUM(J187:M187))</f>
        <v/>
      </c>
      <c r="O187" s="92" t="str">
        <f aca="false">IF(D187="","",SUM(D187,I187,N187))</f>
        <v/>
      </c>
      <c r="P187" s="92" t="str">
        <f aca="false">IF('ADJ-CLICK'!C187="","",'ADJ-CLICK'!C187*-1)</f>
        <v/>
      </c>
      <c r="Q187" s="92" t="str">
        <f aca="false">IF('ADJ-CLICK'!D187="","",'ADJ-CLICK'!D187*-1)</f>
        <v/>
      </c>
      <c r="R187" s="92" t="str">
        <f aca="false">IF('ADJ-CLICK'!E187="","",'ADJ-CLICK'!E187*-1)</f>
        <v/>
      </c>
      <c r="S187" s="92" t="str">
        <f aca="false">IF(O187="","",SUM(O187:R187))</f>
        <v/>
      </c>
      <c r="T187" s="92" t="str">
        <f aca="false">IF(S187="","",RANK(S187,S$4:S$203,0))</f>
        <v/>
      </c>
      <c r="U187" s="92" t="str">
        <f aca="false">IF(B187="","",B187)</f>
        <v/>
      </c>
      <c r="V187" s="65"/>
      <c r="W187" s="0" t="str">
        <f aca="false">IF(A187&lt;=COUNT(C$4:C$203),A187,"")</f>
        <v/>
      </c>
      <c r="X187" s="0" t="str">
        <f aca="false">IF(W187="","",VLOOKUP($W187,$C$4:$U$203,19,FALSE()))</f>
        <v/>
      </c>
      <c r="Y187" s="88" t="str">
        <f aca="false">IF(X187="","",VLOOKUP($W187,$C$4:$U$203,2,FALSE()))</f>
        <v/>
      </c>
      <c r="Z187" s="88" t="str">
        <f aca="false">IF(Y187="","",VLOOKUP($W187,$C$4:$U$203,3,FALSE()))</f>
        <v/>
      </c>
      <c r="AA187" s="88" t="str">
        <f aca="false">IF(Z187="","",VLOOKUP($W187,$C$4:$U$203,4,FALSE()))</f>
        <v/>
      </c>
      <c r="AB187" s="88" t="str">
        <f aca="false">IF(AA187="","",VLOOKUP($W187,$C$4:$U$203,5,FALSE()))</f>
        <v/>
      </c>
      <c r="AC187" s="88" t="str">
        <f aca="false">IF(AB187="","",VLOOKUP($W187,$C$4:$U$203,6,FALSE()))</f>
        <v/>
      </c>
      <c r="AD187" s="89" t="str">
        <f aca="false">IF(AC187="","",VLOOKUP($W187,$C$4:$U$203,7,FALSE()))</f>
        <v/>
      </c>
      <c r="AE187" s="88" t="str">
        <f aca="false">IF(AD187="","",VLOOKUP($W187,$C$4:$U$203,8,FALSE()))</f>
        <v/>
      </c>
      <c r="AF187" s="88" t="str">
        <f aca="false">IF(AE187="","",VLOOKUP($W187,$C$4:$U$203,9,FALSE()))</f>
        <v/>
      </c>
      <c r="AG187" s="88" t="str">
        <f aca="false">IF(AF187="","",VLOOKUP($W187,$C$4:$U$203,10,FALSE()))</f>
        <v/>
      </c>
      <c r="AH187" s="88" t="str">
        <f aca="false">IF(AG187="","",VLOOKUP($W187,$C$4:$U$203,11,FALSE()))</f>
        <v/>
      </c>
      <c r="AI187" s="89" t="str">
        <f aca="false">IF(AH187="","",VLOOKUP($W187,$C$4:$U$203,12,FALSE()))</f>
        <v/>
      </c>
      <c r="AJ187" s="89" t="str">
        <f aca="false">IF(AI187="","",VLOOKUP($W187,$C$4:$U$203,13,FALSE()))</f>
        <v/>
      </c>
      <c r="AK187" s="90" t="str">
        <f aca="false">IF(AJ187="","",VLOOKUP($W187,$C$4:$U$203,14,FALSE()))</f>
        <v/>
      </c>
      <c r="AL187" s="90" t="str">
        <f aca="false">IF(AK187="","",VLOOKUP($W187,$C$4:$U$203,15,FALSE()))</f>
        <v/>
      </c>
      <c r="AM187" s="90" t="str">
        <f aca="false">IF(AL187="","",VLOOKUP($W187,$C$4:$U$203,16,FALSE()))</f>
        <v/>
      </c>
      <c r="AN187" s="91" t="str">
        <f aca="false">IF(AM187="","",VLOOKUP($W187,$C$4:$U$203,17,FALSE()))</f>
        <v/>
      </c>
      <c r="AO187" s="0" t="str">
        <f aca="false">IF(AN187="","",VLOOKUP($W187,$C$4:$U$203,18,FALSE()))</f>
        <v/>
      </c>
      <c r="AP187" s="92" t="str">
        <f aca="false">IF(X187="","",X187)</f>
        <v/>
      </c>
      <c r="AQ187" s="65"/>
    </row>
    <row r="188" customFormat="false" ht="15" hidden="false" customHeight="false" outlineLevel="0" collapsed="false">
      <c r="A188" s="0" t="n">
        <v>185</v>
      </c>
      <c r="B188" s="0" t="str">
        <f aca="false">IF(PLAYER!B188="","",PLAYER!B188)</f>
        <v/>
      </c>
      <c r="C188" s="0" t="str">
        <f aca="false">IF(T188="","",T188)</f>
        <v/>
      </c>
      <c r="D188" s="88" t="str">
        <f aca="false">IF('ADJ-CLICK'!H188="","",AVERAGE('ADJ-CLICK'!H188,'ADJ-CLICK'!J188,'ADJ-CLICK'!L188,'ADJ-CLICK'!N188,'ADJ-CLICK'!P188,'ADJ-CLICK'!R188))</f>
        <v/>
      </c>
      <c r="E188" s="88" t="str">
        <f aca="false">IF('ADJ-GIVEN'!C188="","",'ADJ-GIVEN'!C188/2)</f>
        <v/>
      </c>
      <c r="F188" s="88" t="str">
        <f aca="false">IF('ADJ-GIVEN'!D188="","",'ADJ-GIVEN'!D188/2)</f>
        <v/>
      </c>
      <c r="G188" s="88" t="str">
        <f aca="false">IF('ADJ-GIVEN'!E188="","",'ADJ-GIVEN'!E188/2)</f>
        <v/>
      </c>
      <c r="H188" s="88" t="str">
        <f aca="false">IF('ADJ-GIVEN'!F188="","",'ADJ-GIVEN'!F188/2)</f>
        <v/>
      </c>
      <c r="I188" s="0" t="str">
        <f aca="false">IF(E188="","",SUM(E188:H188))</f>
        <v/>
      </c>
      <c r="J188" s="88" t="str">
        <f aca="false">IF('ADJ-GIVEN'!G188="","",'ADJ-GIVEN'!G188/2)</f>
        <v/>
      </c>
      <c r="K188" s="88" t="str">
        <f aca="false">IF('ADJ-GIVEN'!H188="","",'ADJ-GIVEN'!H188/2)</f>
        <v/>
      </c>
      <c r="L188" s="88" t="str">
        <f aca="false">IF('ADJ-GIVEN'!I188="","",'ADJ-GIVEN'!I188/2)</f>
        <v/>
      </c>
      <c r="M188" s="88" t="str">
        <f aca="false">IF('ADJ-GIVEN'!J188="","",'ADJ-GIVEN'!J188/2)</f>
        <v/>
      </c>
      <c r="N188" s="89" t="str">
        <f aca="false">IF(J188="","",SUM(J188:M188))</f>
        <v/>
      </c>
      <c r="O188" s="92" t="str">
        <f aca="false">IF(D188="","",SUM(D188,I188,N188))</f>
        <v/>
      </c>
      <c r="P188" s="92" t="str">
        <f aca="false">IF('ADJ-CLICK'!C188="","",'ADJ-CLICK'!C188*-1)</f>
        <v/>
      </c>
      <c r="Q188" s="92" t="str">
        <f aca="false">IF('ADJ-CLICK'!D188="","",'ADJ-CLICK'!D188*-1)</f>
        <v/>
      </c>
      <c r="R188" s="92" t="str">
        <f aca="false">IF('ADJ-CLICK'!E188="","",'ADJ-CLICK'!E188*-1)</f>
        <v/>
      </c>
      <c r="S188" s="92" t="str">
        <f aca="false">IF(O188="","",SUM(O188:R188))</f>
        <v/>
      </c>
      <c r="T188" s="92" t="str">
        <f aca="false">IF(S188="","",RANK(S188,S$4:S$203,0))</f>
        <v/>
      </c>
      <c r="U188" s="92" t="str">
        <f aca="false">IF(B188="","",B188)</f>
        <v/>
      </c>
      <c r="V188" s="65"/>
      <c r="W188" s="0" t="str">
        <f aca="false">IF(A188&lt;=COUNT(C$4:C$203),A188,"")</f>
        <v/>
      </c>
      <c r="X188" s="0" t="str">
        <f aca="false">IF(W188="","",VLOOKUP($W188,$C$4:$U$203,19,FALSE()))</f>
        <v/>
      </c>
      <c r="Y188" s="88" t="str">
        <f aca="false">IF(X188="","",VLOOKUP($W188,$C$4:$U$203,2,FALSE()))</f>
        <v/>
      </c>
      <c r="Z188" s="88" t="str">
        <f aca="false">IF(Y188="","",VLOOKUP($W188,$C$4:$U$203,3,FALSE()))</f>
        <v/>
      </c>
      <c r="AA188" s="88" t="str">
        <f aca="false">IF(Z188="","",VLOOKUP($W188,$C$4:$U$203,4,FALSE()))</f>
        <v/>
      </c>
      <c r="AB188" s="88" t="str">
        <f aca="false">IF(AA188="","",VLOOKUP($W188,$C$4:$U$203,5,FALSE()))</f>
        <v/>
      </c>
      <c r="AC188" s="88" t="str">
        <f aca="false">IF(AB188="","",VLOOKUP($W188,$C$4:$U$203,6,FALSE()))</f>
        <v/>
      </c>
      <c r="AD188" s="89" t="str">
        <f aca="false">IF(AC188="","",VLOOKUP($W188,$C$4:$U$203,7,FALSE()))</f>
        <v/>
      </c>
      <c r="AE188" s="88" t="str">
        <f aca="false">IF(AD188="","",VLOOKUP($W188,$C$4:$U$203,8,FALSE()))</f>
        <v/>
      </c>
      <c r="AF188" s="88" t="str">
        <f aca="false">IF(AE188="","",VLOOKUP($W188,$C$4:$U$203,9,FALSE()))</f>
        <v/>
      </c>
      <c r="AG188" s="88" t="str">
        <f aca="false">IF(AF188="","",VLOOKUP($W188,$C$4:$U$203,10,FALSE()))</f>
        <v/>
      </c>
      <c r="AH188" s="88" t="str">
        <f aca="false">IF(AG188="","",VLOOKUP($W188,$C$4:$U$203,11,FALSE()))</f>
        <v/>
      </c>
      <c r="AI188" s="89" t="str">
        <f aca="false">IF(AH188="","",VLOOKUP($W188,$C$4:$U$203,12,FALSE()))</f>
        <v/>
      </c>
      <c r="AJ188" s="89" t="str">
        <f aca="false">IF(AI188="","",VLOOKUP($W188,$C$4:$U$203,13,FALSE()))</f>
        <v/>
      </c>
      <c r="AK188" s="90" t="str">
        <f aca="false">IF(AJ188="","",VLOOKUP($W188,$C$4:$U$203,14,FALSE()))</f>
        <v/>
      </c>
      <c r="AL188" s="90" t="str">
        <f aca="false">IF(AK188="","",VLOOKUP($W188,$C$4:$U$203,15,FALSE()))</f>
        <v/>
      </c>
      <c r="AM188" s="90" t="str">
        <f aca="false">IF(AL188="","",VLOOKUP($W188,$C$4:$U$203,16,FALSE()))</f>
        <v/>
      </c>
      <c r="AN188" s="91" t="str">
        <f aca="false">IF(AM188="","",VLOOKUP($W188,$C$4:$U$203,17,FALSE()))</f>
        <v/>
      </c>
      <c r="AO188" s="0" t="str">
        <f aca="false">IF(AN188="","",VLOOKUP($W188,$C$4:$U$203,18,FALSE()))</f>
        <v/>
      </c>
      <c r="AP188" s="92" t="str">
        <f aca="false">IF(X188="","",X188)</f>
        <v/>
      </c>
      <c r="AQ188" s="65"/>
    </row>
    <row r="189" customFormat="false" ht="15" hidden="false" customHeight="false" outlineLevel="0" collapsed="false">
      <c r="A189" s="0" t="n">
        <v>186</v>
      </c>
      <c r="B189" s="0" t="str">
        <f aca="false">IF(PLAYER!B189="","",PLAYER!B189)</f>
        <v/>
      </c>
      <c r="C189" s="0" t="str">
        <f aca="false">IF(T189="","",T189)</f>
        <v/>
      </c>
      <c r="D189" s="88" t="str">
        <f aca="false">IF('ADJ-CLICK'!H189="","",AVERAGE('ADJ-CLICK'!H189,'ADJ-CLICK'!J189,'ADJ-CLICK'!L189,'ADJ-CLICK'!N189,'ADJ-CLICK'!P189,'ADJ-CLICK'!R189))</f>
        <v/>
      </c>
      <c r="E189" s="88" t="str">
        <f aca="false">IF('ADJ-GIVEN'!C189="","",'ADJ-GIVEN'!C189/2)</f>
        <v/>
      </c>
      <c r="F189" s="88" t="str">
        <f aca="false">IF('ADJ-GIVEN'!D189="","",'ADJ-GIVEN'!D189/2)</f>
        <v/>
      </c>
      <c r="G189" s="88" t="str">
        <f aca="false">IF('ADJ-GIVEN'!E189="","",'ADJ-GIVEN'!E189/2)</f>
        <v/>
      </c>
      <c r="H189" s="88" t="str">
        <f aca="false">IF('ADJ-GIVEN'!F189="","",'ADJ-GIVEN'!F189/2)</f>
        <v/>
      </c>
      <c r="I189" s="0" t="str">
        <f aca="false">IF(E189="","",SUM(E189:H189))</f>
        <v/>
      </c>
      <c r="J189" s="88" t="str">
        <f aca="false">IF('ADJ-GIVEN'!G189="","",'ADJ-GIVEN'!G189/2)</f>
        <v/>
      </c>
      <c r="K189" s="88" t="str">
        <f aca="false">IF('ADJ-GIVEN'!H189="","",'ADJ-GIVEN'!H189/2)</f>
        <v/>
      </c>
      <c r="L189" s="88" t="str">
        <f aca="false">IF('ADJ-GIVEN'!I189="","",'ADJ-GIVEN'!I189/2)</f>
        <v/>
      </c>
      <c r="M189" s="88" t="str">
        <f aca="false">IF('ADJ-GIVEN'!J189="","",'ADJ-GIVEN'!J189/2)</f>
        <v/>
      </c>
      <c r="N189" s="89" t="str">
        <f aca="false">IF(J189="","",SUM(J189:M189))</f>
        <v/>
      </c>
      <c r="O189" s="92" t="str">
        <f aca="false">IF(D189="","",SUM(D189,I189,N189))</f>
        <v/>
      </c>
      <c r="P189" s="92" t="str">
        <f aca="false">IF('ADJ-CLICK'!C189="","",'ADJ-CLICK'!C189*-1)</f>
        <v/>
      </c>
      <c r="Q189" s="92" t="str">
        <f aca="false">IF('ADJ-CLICK'!D189="","",'ADJ-CLICK'!D189*-1)</f>
        <v/>
      </c>
      <c r="R189" s="92" t="str">
        <f aca="false">IF('ADJ-CLICK'!E189="","",'ADJ-CLICK'!E189*-1)</f>
        <v/>
      </c>
      <c r="S189" s="92" t="str">
        <f aca="false">IF(O189="","",SUM(O189:R189))</f>
        <v/>
      </c>
      <c r="T189" s="92" t="str">
        <f aca="false">IF(S189="","",RANK(S189,S$4:S$203,0))</f>
        <v/>
      </c>
      <c r="U189" s="92" t="str">
        <f aca="false">IF(B189="","",B189)</f>
        <v/>
      </c>
      <c r="V189" s="65"/>
      <c r="W189" s="0" t="str">
        <f aca="false">IF(A189&lt;=COUNT(C$4:C$203),A189,"")</f>
        <v/>
      </c>
      <c r="X189" s="0" t="str">
        <f aca="false">IF(W189="","",VLOOKUP($W189,$C$4:$U$203,19,FALSE()))</f>
        <v/>
      </c>
      <c r="Y189" s="88" t="str">
        <f aca="false">IF(X189="","",VLOOKUP($W189,$C$4:$U$203,2,FALSE()))</f>
        <v/>
      </c>
      <c r="Z189" s="88" t="str">
        <f aca="false">IF(Y189="","",VLOOKUP($W189,$C$4:$U$203,3,FALSE()))</f>
        <v/>
      </c>
      <c r="AA189" s="88" t="str">
        <f aca="false">IF(Z189="","",VLOOKUP($W189,$C$4:$U$203,4,FALSE()))</f>
        <v/>
      </c>
      <c r="AB189" s="88" t="str">
        <f aca="false">IF(AA189="","",VLOOKUP($W189,$C$4:$U$203,5,FALSE()))</f>
        <v/>
      </c>
      <c r="AC189" s="88" t="str">
        <f aca="false">IF(AB189="","",VLOOKUP($W189,$C$4:$U$203,6,FALSE()))</f>
        <v/>
      </c>
      <c r="AD189" s="89" t="str">
        <f aca="false">IF(AC189="","",VLOOKUP($W189,$C$4:$U$203,7,FALSE()))</f>
        <v/>
      </c>
      <c r="AE189" s="88" t="str">
        <f aca="false">IF(AD189="","",VLOOKUP($W189,$C$4:$U$203,8,FALSE()))</f>
        <v/>
      </c>
      <c r="AF189" s="88" t="str">
        <f aca="false">IF(AE189="","",VLOOKUP($W189,$C$4:$U$203,9,FALSE()))</f>
        <v/>
      </c>
      <c r="AG189" s="88" t="str">
        <f aca="false">IF(AF189="","",VLOOKUP($W189,$C$4:$U$203,10,FALSE()))</f>
        <v/>
      </c>
      <c r="AH189" s="88" t="str">
        <f aca="false">IF(AG189="","",VLOOKUP($W189,$C$4:$U$203,11,FALSE()))</f>
        <v/>
      </c>
      <c r="AI189" s="89" t="str">
        <f aca="false">IF(AH189="","",VLOOKUP($W189,$C$4:$U$203,12,FALSE()))</f>
        <v/>
      </c>
      <c r="AJ189" s="89" t="str">
        <f aca="false">IF(AI189="","",VLOOKUP($W189,$C$4:$U$203,13,FALSE()))</f>
        <v/>
      </c>
      <c r="AK189" s="90" t="str">
        <f aca="false">IF(AJ189="","",VLOOKUP($W189,$C$4:$U$203,14,FALSE()))</f>
        <v/>
      </c>
      <c r="AL189" s="90" t="str">
        <f aca="false">IF(AK189="","",VLOOKUP($W189,$C$4:$U$203,15,FALSE()))</f>
        <v/>
      </c>
      <c r="AM189" s="90" t="str">
        <f aca="false">IF(AL189="","",VLOOKUP($W189,$C$4:$U$203,16,FALSE()))</f>
        <v/>
      </c>
      <c r="AN189" s="91" t="str">
        <f aca="false">IF(AM189="","",VLOOKUP($W189,$C$4:$U$203,17,FALSE()))</f>
        <v/>
      </c>
      <c r="AO189" s="0" t="str">
        <f aca="false">IF(AN189="","",VLOOKUP($W189,$C$4:$U$203,18,FALSE()))</f>
        <v/>
      </c>
      <c r="AP189" s="92" t="str">
        <f aca="false">IF(X189="","",X189)</f>
        <v/>
      </c>
      <c r="AQ189" s="65"/>
    </row>
    <row r="190" customFormat="false" ht="15" hidden="false" customHeight="false" outlineLevel="0" collapsed="false">
      <c r="A190" s="0" t="n">
        <v>187</v>
      </c>
      <c r="B190" s="0" t="str">
        <f aca="false">IF(PLAYER!B190="","",PLAYER!B190)</f>
        <v/>
      </c>
      <c r="C190" s="0" t="str">
        <f aca="false">IF(T190="","",T190)</f>
        <v/>
      </c>
      <c r="D190" s="88" t="str">
        <f aca="false">IF('ADJ-CLICK'!H190="","",AVERAGE('ADJ-CLICK'!H190,'ADJ-CLICK'!J190,'ADJ-CLICK'!L190,'ADJ-CLICK'!N190,'ADJ-CLICK'!P190,'ADJ-CLICK'!R190))</f>
        <v/>
      </c>
      <c r="E190" s="88" t="str">
        <f aca="false">IF('ADJ-GIVEN'!C190="","",'ADJ-GIVEN'!C190/2)</f>
        <v/>
      </c>
      <c r="F190" s="88" t="str">
        <f aca="false">IF('ADJ-GIVEN'!D190="","",'ADJ-GIVEN'!D190/2)</f>
        <v/>
      </c>
      <c r="G190" s="88" t="str">
        <f aca="false">IF('ADJ-GIVEN'!E190="","",'ADJ-GIVEN'!E190/2)</f>
        <v/>
      </c>
      <c r="H190" s="88" t="str">
        <f aca="false">IF('ADJ-GIVEN'!F190="","",'ADJ-GIVEN'!F190/2)</f>
        <v/>
      </c>
      <c r="I190" s="0" t="str">
        <f aca="false">IF(E190="","",SUM(E190:H190))</f>
        <v/>
      </c>
      <c r="J190" s="88" t="str">
        <f aca="false">IF('ADJ-GIVEN'!G190="","",'ADJ-GIVEN'!G190/2)</f>
        <v/>
      </c>
      <c r="K190" s="88" t="str">
        <f aca="false">IF('ADJ-GIVEN'!H190="","",'ADJ-GIVEN'!H190/2)</f>
        <v/>
      </c>
      <c r="L190" s="88" t="str">
        <f aca="false">IF('ADJ-GIVEN'!I190="","",'ADJ-GIVEN'!I190/2)</f>
        <v/>
      </c>
      <c r="M190" s="88" t="str">
        <f aca="false">IF('ADJ-GIVEN'!J190="","",'ADJ-GIVEN'!J190/2)</f>
        <v/>
      </c>
      <c r="N190" s="89" t="str">
        <f aca="false">IF(J190="","",SUM(J190:M190))</f>
        <v/>
      </c>
      <c r="O190" s="92" t="str">
        <f aca="false">IF(D190="","",SUM(D190,I190,N190))</f>
        <v/>
      </c>
      <c r="P190" s="92" t="str">
        <f aca="false">IF('ADJ-CLICK'!C190="","",'ADJ-CLICK'!C190*-1)</f>
        <v/>
      </c>
      <c r="Q190" s="92" t="str">
        <f aca="false">IF('ADJ-CLICK'!D190="","",'ADJ-CLICK'!D190*-1)</f>
        <v/>
      </c>
      <c r="R190" s="92" t="str">
        <f aca="false">IF('ADJ-CLICK'!E190="","",'ADJ-CLICK'!E190*-1)</f>
        <v/>
      </c>
      <c r="S190" s="92" t="str">
        <f aca="false">IF(O190="","",SUM(O190:R190))</f>
        <v/>
      </c>
      <c r="T190" s="92" t="str">
        <f aca="false">IF(S190="","",RANK(S190,S$4:S$203,0))</f>
        <v/>
      </c>
      <c r="U190" s="92" t="str">
        <f aca="false">IF(B190="","",B190)</f>
        <v/>
      </c>
      <c r="V190" s="65"/>
      <c r="W190" s="0" t="str">
        <f aca="false">IF(A190&lt;=COUNT(C$4:C$203),A190,"")</f>
        <v/>
      </c>
      <c r="X190" s="0" t="str">
        <f aca="false">IF(W190="","",VLOOKUP($W190,$C$4:$U$203,19,FALSE()))</f>
        <v/>
      </c>
      <c r="Y190" s="88" t="str">
        <f aca="false">IF(X190="","",VLOOKUP($W190,$C$4:$U$203,2,FALSE()))</f>
        <v/>
      </c>
      <c r="Z190" s="88" t="str">
        <f aca="false">IF(Y190="","",VLOOKUP($W190,$C$4:$U$203,3,FALSE()))</f>
        <v/>
      </c>
      <c r="AA190" s="88" t="str">
        <f aca="false">IF(Z190="","",VLOOKUP($W190,$C$4:$U$203,4,FALSE()))</f>
        <v/>
      </c>
      <c r="AB190" s="88" t="str">
        <f aca="false">IF(AA190="","",VLOOKUP($W190,$C$4:$U$203,5,FALSE()))</f>
        <v/>
      </c>
      <c r="AC190" s="88" t="str">
        <f aca="false">IF(AB190="","",VLOOKUP($W190,$C$4:$U$203,6,FALSE()))</f>
        <v/>
      </c>
      <c r="AD190" s="89" t="str">
        <f aca="false">IF(AC190="","",VLOOKUP($W190,$C$4:$U$203,7,FALSE()))</f>
        <v/>
      </c>
      <c r="AE190" s="88" t="str">
        <f aca="false">IF(AD190="","",VLOOKUP($W190,$C$4:$U$203,8,FALSE()))</f>
        <v/>
      </c>
      <c r="AF190" s="88" t="str">
        <f aca="false">IF(AE190="","",VLOOKUP($W190,$C$4:$U$203,9,FALSE()))</f>
        <v/>
      </c>
      <c r="AG190" s="88" t="str">
        <f aca="false">IF(AF190="","",VLOOKUP($W190,$C$4:$U$203,10,FALSE()))</f>
        <v/>
      </c>
      <c r="AH190" s="88" t="str">
        <f aca="false">IF(AG190="","",VLOOKUP($W190,$C$4:$U$203,11,FALSE()))</f>
        <v/>
      </c>
      <c r="AI190" s="89" t="str">
        <f aca="false">IF(AH190="","",VLOOKUP($W190,$C$4:$U$203,12,FALSE()))</f>
        <v/>
      </c>
      <c r="AJ190" s="89" t="str">
        <f aca="false">IF(AI190="","",VLOOKUP($W190,$C$4:$U$203,13,FALSE()))</f>
        <v/>
      </c>
      <c r="AK190" s="90" t="str">
        <f aca="false">IF(AJ190="","",VLOOKUP($W190,$C$4:$U$203,14,FALSE()))</f>
        <v/>
      </c>
      <c r="AL190" s="90" t="str">
        <f aca="false">IF(AK190="","",VLOOKUP($W190,$C$4:$U$203,15,FALSE()))</f>
        <v/>
      </c>
      <c r="AM190" s="90" t="str">
        <f aca="false">IF(AL190="","",VLOOKUP($W190,$C$4:$U$203,16,FALSE()))</f>
        <v/>
      </c>
      <c r="AN190" s="91" t="str">
        <f aca="false">IF(AM190="","",VLOOKUP($W190,$C$4:$U$203,17,FALSE()))</f>
        <v/>
      </c>
      <c r="AO190" s="0" t="str">
        <f aca="false">IF(AN190="","",VLOOKUP($W190,$C$4:$U$203,18,FALSE()))</f>
        <v/>
      </c>
      <c r="AP190" s="92" t="str">
        <f aca="false">IF(X190="","",X190)</f>
        <v/>
      </c>
      <c r="AQ190" s="65"/>
    </row>
    <row r="191" customFormat="false" ht="15" hidden="false" customHeight="false" outlineLevel="0" collapsed="false">
      <c r="A191" s="0" t="n">
        <v>188</v>
      </c>
      <c r="B191" s="0" t="str">
        <f aca="false">IF(PLAYER!B191="","",PLAYER!B191)</f>
        <v/>
      </c>
      <c r="C191" s="0" t="str">
        <f aca="false">IF(T191="","",T191)</f>
        <v/>
      </c>
      <c r="D191" s="88" t="str">
        <f aca="false">IF('ADJ-CLICK'!H191="","",AVERAGE('ADJ-CLICK'!H191,'ADJ-CLICK'!J191,'ADJ-CLICK'!L191,'ADJ-CLICK'!N191,'ADJ-CLICK'!P191,'ADJ-CLICK'!R191))</f>
        <v/>
      </c>
      <c r="E191" s="88" t="str">
        <f aca="false">IF('ADJ-GIVEN'!C191="","",'ADJ-GIVEN'!C191/2)</f>
        <v/>
      </c>
      <c r="F191" s="88" t="str">
        <f aca="false">IF('ADJ-GIVEN'!D191="","",'ADJ-GIVEN'!D191/2)</f>
        <v/>
      </c>
      <c r="G191" s="88" t="str">
        <f aca="false">IF('ADJ-GIVEN'!E191="","",'ADJ-GIVEN'!E191/2)</f>
        <v/>
      </c>
      <c r="H191" s="88" t="str">
        <f aca="false">IF('ADJ-GIVEN'!F191="","",'ADJ-GIVEN'!F191/2)</f>
        <v/>
      </c>
      <c r="I191" s="0" t="str">
        <f aca="false">IF(E191="","",SUM(E191:H191))</f>
        <v/>
      </c>
      <c r="J191" s="88" t="str">
        <f aca="false">IF('ADJ-GIVEN'!G191="","",'ADJ-GIVEN'!G191/2)</f>
        <v/>
      </c>
      <c r="K191" s="88" t="str">
        <f aca="false">IF('ADJ-GIVEN'!H191="","",'ADJ-GIVEN'!H191/2)</f>
        <v/>
      </c>
      <c r="L191" s="88" t="str">
        <f aca="false">IF('ADJ-GIVEN'!I191="","",'ADJ-GIVEN'!I191/2)</f>
        <v/>
      </c>
      <c r="M191" s="88" t="str">
        <f aca="false">IF('ADJ-GIVEN'!J191="","",'ADJ-GIVEN'!J191/2)</f>
        <v/>
      </c>
      <c r="N191" s="89" t="str">
        <f aca="false">IF(J191="","",SUM(J191:M191))</f>
        <v/>
      </c>
      <c r="O191" s="92" t="str">
        <f aca="false">IF(D191="","",SUM(D191,I191,N191))</f>
        <v/>
      </c>
      <c r="P191" s="92" t="str">
        <f aca="false">IF('ADJ-CLICK'!C191="","",'ADJ-CLICK'!C191*-1)</f>
        <v/>
      </c>
      <c r="Q191" s="92" t="str">
        <f aca="false">IF('ADJ-CLICK'!D191="","",'ADJ-CLICK'!D191*-1)</f>
        <v/>
      </c>
      <c r="R191" s="92" t="str">
        <f aca="false">IF('ADJ-CLICK'!E191="","",'ADJ-CLICK'!E191*-1)</f>
        <v/>
      </c>
      <c r="S191" s="92" t="str">
        <f aca="false">IF(O191="","",SUM(O191:R191))</f>
        <v/>
      </c>
      <c r="T191" s="92" t="str">
        <f aca="false">IF(S191="","",RANK(S191,S$4:S$203,0))</f>
        <v/>
      </c>
      <c r="U191" s="92" t="str">
        <f aca="false">IF(B191="","",B191)</f>
        <v/>
      </c>
      <c r="V191" s="65"/>
      <c r="W191" s="0" t="str">
        <f aca="false">IF(A191&lt;=COUNT(C$4:C$203),A191,"")</f>
        <v/>
      </c>
      <c r="X191" s="0" t="str">
        <f aca="false">IF(W191="","",VLOOKUP($W191,$C$4:$U$203,19,FALSE()))</f>
        <v/>
      </c>
      <c r="Y191" s="88" t="str">
        <f aca="false">IF(X191="","",VLOOKUP($W191,$C$4:$U$203,2,FALSE()))</f>
        <v/>
      </c>
      <c r="Z191" s="88" t="str">
        <f aca="false">IF(Y191="","",VLOOKUP($W191,$C$4:$U$203,3,FALSE()))</f>
        <v/>
      </c>
      <c r="AA191" s="88" t="str">
        <f aca="false">IF(Z191="","",VLOOKUP($W191,$C$4:$U$203,4,FALSE()))</f>
        <v/>
      </c>
      <c r="AB191" s="88" t="str">
        <f aca="false">IF(AA191="","",VLOOKUP($W191,$C$4:$U$203,5,FALSE()))</f>
        <v/>
      </c>
      <c r="AC191" s="88" t="str">
        <f aca="false">IF(AB191="","",VLOOKUP($W191,$C$4:$U$203,6,FALSE()))</f>
        <v/>
      </c>
      <c r="AD191" s="89" t="str">
        <f aca="false">IF(AC191="","",VLOOKUP($W191,$C$4:$U$203,7,FALSE()))</f>
        <v/>
      </c>
      <c r="AE191" s="88" t="str">
        <f aca="false">IF(AD191="","",VLOOKUP($W191,$C$4:$U$203,8,FALSE()))</f>
        <v/>
      </c>
      <c r="AF191" s="88" t="str">
        <f aca="false">IF(AE191="","",VLOOKUP($W191,$C$4:$U$203,9,FALSE()))</f>
        <v/>
      </c>
      <c r="AG191" s="88" t="str">
        <f aca="false">IF(AF191="","",VLOOKUP($W191,$C$4:$U$203,10,FALSE()))</f>
        <v/>
      </c>
      <c r="AH191" s="88" t="str">
        <f aca="false">IF(AG191="","",VLOOKUP($W191,$C$4:$U$203,11,FALSE()))</f>
        <v/>
      </c>
      <c r="AI191" s="89" t="str">
        <f aca="false">IF(AH191="","",VLOOKUP($W191,$C$4:$U$203,12,FALSE()))</f>
        <v/>
      </c>
      <c r="AJ191" s="89" t="str">
        <f aca="false">IF(AI191="","",VLOOKUP($W191,$C$4:$U$203,13,FALSE()))</f>
        <v/>
      </c>
      <c r="AK191" s="90" t="str">
        <f aca="false">IF(AJ191="","",VLOOKUP($W191,$C$4:$U$203,14,FALSE()))</f>
        <v/>
      </c>
      <c r="AL191" s="90" t="str">
        <f aca="false">IF(AK191="","",VLOOKUP($W191,$C$4:$U$203,15,FALSE()))</f>
        <v/>
      </c>
      <c r="AM191" s="90" t="str">
        <f aca="false">IF(AL191="","",VLOOKUP($W191,$C$4:$U$203,16,FALSE()))</f>
        <v/>
      </c>
      <c r="AN191" s="91" t="str">
        <f aca="false">IF(AM191="","",VLOOKUP($W191,$C$4:$U$203,17,FALSE()))</f>
        <v/>
      </c>
      <c r="AO191" s="0" t="str">
        <f aca="false">IF(AN191="","",VLOOKUP($W191,$C$4:$U$203,18,FALSE()))</f>
        <v/>
      </c>
      <c r="AP191" s="92" t="str">
        <f aca="false">IF(X191="","",X191)</f>
        <v/>
      </c>
      <c r="AQ191" s="65"/>
    </row>
    <row r="192" customFormat="false" ht="15" hidden="false" customHeight="false" outlineLevel="0" collapsed="false">
      <c r="A192" s="0" t="n">
        <v>189</v>
      </c>
      <c r="B192" s="0" t="str">
        <f aca="false">IF(PLAYER!B192="","",PLAYER!B192)</f>
        <v/>
      </c>
      <c r="C192" s="0" t="str">
        <f aca="false">IF(T192="","",T192)</f>
        <v/>
      </c>
      <c r="D192" s="88" t="str">
        <f aca="false">IF('ADJ-CLICK'!H192="","",AVERAGE('ADJ-CLICK'!H192,'ADJ-CLICK'!J192,'ADJ-CLICK'!L192,'ADJ-CLICK'!N192,'ADJ-CLICK'!P192,'ADJ-CLICK'!R192))</f>
        <v/>
      </c>
      <c r="E192" s="88" t="str">
        <f aca="false">IF('ADJ-GIVEN'!C192="","",'ADJ-GIVEN'!C192/2)</f>
        <v/>
      </c>
      <c r="F192" s="88" t="str">
        <f aca="false">IF('ADJ-GIVEN'!D192="","",'ADJ-GIVEN'!D192/2)</f>
        <v/>
      </c>
      <c r="G192" s="88" t="str">
        <f aca="false">IF('ADJ-GIVEN'!E192="","",'ADJ-GIVEN'!E192/2)</f>
        <v/>
      </c>
      <c r="H192" s="88" t="str">
        <f aca="false">IF('ADJ-GIVEN'!F192="","",'ADJ-GIVEN'!F192/2)</f>
        <v/>
      </c>
      <c r="I192" s="0" t="str">
        <f aca="false">IF(E192="","",SUM(E192:H192))</f>
        <v/>
      </c>
      <c r="J192" s="88" t="str">
        <f aca="false">IF('ADJ-GIVEN'!G192="","",'ADJ-GIVEN'!G192/2)</f>
        <v/>
      </c>
      <c r="K192" s="88" t="str">
        <f aca="false">IF('ADJ-GIVEN'!H192="","",'ADJ-GIVEN'!H192/2)</f>
        <v/>
      </c>
      <c r="L192" s="88" t="str">
        <f aca="false">IF('ADJ-GIVEN'!I192="","",'ADJ-GIVEN'!I192/2)</f>
        <v/>
      </c>
      <c r="M192" s="88" t="str">
        <f aca="false">IF('ADJ-GIVEN'!J192="","",'ADJ-GIVEN'!J192/2)</f>
        <v/>
      </c>
      <c r="N192" s="89" t="str">
        <f aca="false">IF(J192="","",SUM(J192:M192))</f>
        <v/>
      </c>
      <c r="O192" s="92" t="str">
        <f aca="false">IF(D192="","",SUM(D192,I192,N192))</f>
        <v/>
      </c>
      <c r="P192" s="92" t="str">
        <f aca="false">IF('ADJ-CLICK'!C192="","",'ADJ-CLICK'!C192*-1)</f>
        <v/>
      </c>
      <c r="Q192" s="92" t="str">
        <f aca="false">IF('ADJ-CLICK'!D192="","",'ADJ-CLICK'!D192*-1)</f>
        <v/>
      </c>
      <c r="R192" s="92" t="str">
        <f aca="false">IF('ADJ-CLICK'!E192="","",'ADJ-CLICK'!E192*-1)</f>
        <v/>
      </c>
      <c r="S192" s="92" t="str">
        <f aca="false">IF(O192="","",SUM(O192:R192))</f>
        <v/>
      </c>
      <c r="T192" s="92" t="str">
        <f aca="false">IF(S192="","",RANK(S192,S$4:S$203,0))</f>
        <v/>
      </c>
      <c r="U192" s="92" t="str">
        <f aca="false">IF(B192="","",B192)</f>
        <v/>
      </c>
      <c r="V192" s="65"/>
      <c r="W192" s="0" t="str">
        <f aca="false">IF(A192&lt;=COUNT(C$4:C$203),A192,"")</f>
        <v/>
      </c>
      <c r="X192" s="0" t="str">
        <f aca="false">IF(W192="","",VLOOKUP($W192,$C$4:$U$203,19,FALSE()))</f>
        <v/>
      </c>
      <c r="Y192" s="88" t="str">
        <f aca="false">IF(X192="","",VLOOKUP($W192,$C$4:$U$203,2,FALSE()))</f>
        <v/>
      </c>
      <c r="Z192" s="88" t="str">
        <f aca="false">IF(Y192="","",VLOOKUP($W192,$C$4:$U$203,3,FALSE()))</f>
        <v/>
      </c>
      <c r="AA192" s="88" t="str">
        <f aca="false">IF(Z192="","",VLOOKUP($W192,$C$4:$U$203,4,FALSE()))</f>
        <v/>
      </c>
      <c r="AB192" s="88" t="str">
        <f aca="false">IF(AA192="","",VLOOKUP($W192,$C$4:$U$203,5,FALSE()))</f>
        <v/>
      </c>
      <c r="AC192" s="88" t="str">
        <f aca="false">IF(AB192="","",VLOOKUP($W192,$C$4:$U$203,6,FALSE()))</f>
        <v/>
      </c>
      <c r="AD192" s="89" t="str">
        <f aca="false">IF(AC192="","",VLOOKUP($W192,$C$4:$U$203,7,FALSE()))</f>
        <v/>
      </c>
      <c r="AE192" s="88" t="str">
        <f aca="false">IF(AD192="","",VLOOKUP($W192,$C$4:$U$203,8,FALSE()))</f>
        <v/>
      </c>
      <c r="AF192" s="88" t="str">
        <f aca="false">IF(AE192="","",VLOOKUP($W192,$C$4:$U$203,9,FALSE()))</f>
        <v/>
      </c>
      <c r="AG192" s="88" t="str">
        <f aca="false">IF(AF192="","",VLOOKUP($W192,$C$4:$U$203,10,FALSE()))</f>
        <v/>
      </c>
      <c r="AH192" s="88" t="str">
        <f aca="false">IF(AG192="","",VLOOKUP($W192,$C$4:$U$203,11,FALSE()))</f>
        <v/>
      </c>
      <c r="AI192" s="89" t="str">
        <f aca="false">IF(AH192="","",VLOOKUP($W192,$C$4:$U$203,12,FALSE()))</f>
        <v/>
      </c>
      <c r="AJ192" s="89" t="str">
        <f aca="false">IF(AI192="","",VLOOKUP($W192,$C$4:$U$203,13,FALSE()))</f>
        <v/>
      </c>
      <c r="AK192" s="90" t="str">
        <f aca="false">IF(AJ192="","",VLOOKUP($W192,$C$4:$U$203,14,FALSE()))</f>
        <v/>
      </c>
      <c r="AL192" s="90" t="str">
        <f aca="false">IF(AK192="","",VLOOKUP($W192,$C$4:$U$203,15,FALSE()))</f>
        <v/>
      </c>
      <c r="AM192" s="90" t="str">
        <f aca="false">IF(AL192="","",VLOOKUP($W192,$C$4:$U$203,16,FALSE()))</f>
        <v/>
      </c>
      <c r="AN192" s="91" t="str">
        <f aca="false">IF(AM192="","",VLOOKUP($W192,$C$4:$U$203,17,FALSE()))</f>
        <v/>
      </c>
      <c r="AO192" s="0" t="str">
        <f aca="false">IF(AN192="","",VLOOKUP($W192,$C$4:$U$203,18,FALSE()))</f>
        <v/>
      </c>
      <c r="AP192" s="92" t="str">
        <f aca="false">IF(X192="","",X192)</f>
        <v/>
      </c>
      <c r="AQ192" s="65"/>
    </row>
    <row r="193" customFormat="false" ht="15" hidden="false" customHeight="false" outlineLevel="0" collapsed="false">
      <c r="A193" s="0" t="n">
        <v>190</v>
      </c>
      <c r="B193" s="0" t="str">
        <f aca="false">IF(PLAYER!B193="","",PLAYER!B193)</f>
        <v/>
      </c>
      <c r="C193" s="0" t="str">
        <f aca="false">IF(T193="","",T193)</f>
        <v/>
      </c>
      <c r="D193" s="88" t="str">
        <f aca="false">IF('ADJ-CLICK'!H193="","",AVERAGE('ADJ-CLICK'!H193,'ADJ-CLICK'!J193,'ADJ-CLICK'!L193,'ADJ-CLICK'!N193,'ADJ-CLICK'!P193,'ADJ-CLICK'!R193))</f>
        <v/>
      </c>
      <c r="E193" s="88" t="str">
        <f aca="false">IF('ADJ-GIVEN'!C193="","",'ADJ-GIVEN'!C193/2)</f>
        <v/>
      </c>
      <c r="F193" s="88" t="str">
        <f aca="false">IF('ADJ-GIVEN'!D193="","",'ADJ-GIVEN'!D193/2)</f>
        <v/>
      </c>
      <c r="G193" s="88" t="str">
        <f aca="false">IF('ADJ-GIVEN'!E193="","",'ADJ-GIVEN'!E193/2)</f>
        <v/>
      </c>
      <c r="H193" s="88" t="str">
        <f aca="false">IF('ADJ-GIVEN'!F193="","",'ADJ-GIVEN'!F193/2)</f>
        <v/>
      </c>
      <c r="I193" s="0" t="str">
        <f aca="false">IF(E193="","",SUM(E193:H193))</f>
        <v/>
      </c>
      <c r="J193" s="88" t="str">
        <f aca="false">IF('ADJ-GIVEN'!G193="","",'ADJ-GIVEN'!G193/2)</f>
        <v/>
      </c>
      <c r="K193" s="88" t="str">
        <f aca="false">IF('ADJ-GIVEN'!H193="","",'ADJ-GIVEN'!H193/2)</f>
        <v/>
      </c>
      <c r="L193" s="88" t="str">
        <f aca="false">IF('ADJ-GIVEN'!I193="","",'ADJ-GIVEN'!I193/2)</f>
        <v/>
      </c>
      <c r="M193" s="88" t="str">
        <f aca="false">IF('ADJ-GIVEN'!J193="","",'ADJ-GIVEN'!J193/2)</f>
        <v/>
      </c>
      <c r="N193" s="89" t="str">
        <f aca="false">IF(J193="","",SUM(J193:M193))</f>
        <v/>
      </c>
      <c r="O193" s="92" t="str">
        <f aca="false">IF(D193="","",SUM(D193,I193,N193))</f>
        <v/>
      </c>
      <c r="P193" s="92" t="str">
        <f aca="false">IF('ADJ-CLICK'!C193="","",'ADJ-CLICK'!C193*-1)</f>
        <v/>
      </c>
      <c r="Q193" s="92" t="str">
        <f aca="false">IF('ADJ-CLICK'!D193="","",'ADJ-CLICK'!D193*-1)</f>
        <v/>
      </c>
      <c r="R193" s="92" t="str">
        <f aca="false">IF('ADJ-CLICK'!E193="","",'ADJ-CLICK'!E193*-1)</f>
        <v/>
      </c>
      <c r="S193" s="92" t="str">
        <f aca="false">IF(O193="","",SUM(O193:R193))</f>
        <v/>
      </c>
      <c r="T193" s="92" t="str">
        <f aca="false">IF(S193="","",RANK(S193,S$4:S$203,0))</f>
        <v/>
      </c>
      <c r="U193" s="92" t="str">
        <f aca="false">IF(B193="","",B193)</f>
        <v/>
      </c>
      <c r="V193" s="65"/>
      <c r="W193" s="0" t="str">
        <f aca="false">IF(A193&lt;=COUNT(C$4:C$203),A193,"")</f>
        <v/>
      </c>
      <c r="X193" s="0" t="str">
        <f aca="false">IF(W193="","",VLOOKUP($W193,$C$4:$U$203,19,FALSE()))</f>
        <v/>
      </c>
      <c r="Y193" s="88" t="str">
        <f aca="false">IF(X193="","",VLOOKUP($W193,$C$4:$U$203,2,FALSE()))</f>
        <v/>
      </c>
      <c r="Z193" s="88" t="str">
        <f aca="false">IF(Y193="","",VLOOKUP($W193,$C$4:$U$203,3,FALSE()))</f>
        <v/>
      </c>
      <c r="AA193" s="88" t="str">
        <f aca="false">IF(Z193="","",VLOOKUP($W193,$C$4:$U$203,4,FALSE()))</f>
        <v/>
      </c>
      <c r="AB193" s="88" t="str">
        <f aca="false">IF(AA193="","",VLOOKUP($W193,$C$4:$U$203,5,FALSE()))</f>
        <v/>
      </c>
      <c r="AC193" s="88" t="str">
        <f aca="false">IF(AB193="","",VLOOKUP($W193,$C$4:$U$203,6,FALSE()))</f>
        <v/>
      </c>
      <c r="AD193" s="89" t="str">
        <f aca="false">IF(AC193="","",VLOOKUP($W193,$C$4:$U$203,7,FALSE()))</f>
        <v/>
      </c>
      <c r="AE193" s="88" t="str">
        <f aca="false">IF(AD193="","",VLOOKUP($W193,$C$4:$U$203,8,FALSE()))</f>
        <v/>
      </c>
      <c r="AF193" s="88" t="str">
        <f aca="false">IF(AE193="","",VLOOKUP($W193,$C$4:$U$203,9,FALSE()))</f>
        <v/>
      </c>
      <c r="AG193" s="88" t="str">
        <f aca="false">IF(AF193="","",VLOOKUP($W193,$C$4:$U$203,10,FALSE()))</f>
        <v/>
      </c>
      <c r="AH193" s="88" t="str">
        <f aca="false">IF(AG193="","",VLOOKUP($W193,$C$4:$U$203,11,FALSE()))</f>
        <v/>
      </c>
      <c r="AI193" s="89" t="str">
        <f aca="false">IF(AH193="","",VLOOKUP($W193,$C$4:$U$203,12,FALSE()))</f>
        <v/>
      </c>
      <c r="AJ193" s="89" t="str">
        <f aca="false">IF(AI193="","",VLOOKUP($W193,$C$4:$U$203,13,FALSE()))</f>
        <v/>
      </c>
      <c r="AK193" s="90" t="str">
        <f aca="false">IF(AJ193="","",VLOOKUP($W193,$C$4:$U$203,14,FALSE()))</f>
        <v/>
      </c>
      <c r="AL193" s="90" t="str">
        <f aca="false">IF(AK193="","",VLOOKUP($W193,$C$4:$U$203,15,FALSE()))</f>
        <v/>
      </c>
      <c r="AM193" s="90" t="str">
        <f aca="false">IF(AL193="","",VLOOKUP($W193,$C$4:$U$203,16,FALSE()))</f>
        <v/>
      </c>
      <c r="AN193" s="91" t="str">
        <f aca="false">IF(AM193="","",VLOOKUP($W193,$C$4:$U$203,17,FALSE()))</f>
        <v/>
      </c>
      <c r="AO193" s="0" t="str">
        <f aca="false">IF(AN193="","",VLOOKUP($W193,$C$4:$U$203,18,FALSE()))</f>
        <v/>
      </c>
      <c r="AP193" s="92" t="str">
        <f aca="false">IF(X193="","",X193)</f>
        <v/>
      </c>
      <c r="AQ193" s="65"/>
    </row>
    <row r="194" customFormat="false" ht="15" hidden="false" customHeight="false" outlineLevel="0" collapsed="false">
      <c r="A194" s="0" t="n">
        <v>191</v>
      </c>
      <c r="B194" s="0" t="str">
        <f aca="false">IF(PLAYER!B194="","",PLAYER!B194)</f>
        <v/>
      </c>
      <c r="C194" s="0" t="str">
        <f aca="false">IF(T194="","",T194)</f>
        <v/>
      </c>
      <c r="D194" s="88" t="str">
        <f aca="false">IF('ADJ-CLICK'!H194="","",AVERAGE('ADJ-CLICK'!H194,'ADJ-CLICK'!J194,'ADJ-CLICK'!L194,'ADJ-CLICK'!N194,'ADJ-CLICK'!P194,'ADJ-CLICK'!R194))</f>
        <v/>
      </c>
      <c r="E194" s="88" t="str">
        <f aca="false">IF('ADJ-GIVEN'!C194="","",'ADJ-GIVEN'!C194/2)</f>
        <v/>
      </c>
      <c r="F194" s="88" t="str">
        <f aca="false">IF('ADJ-GIVEN'!D194="","",'ADJ-GIVEN'!D194/2)</f>
        <v/>
      </c>
      <c r="G194" s="88" t="str">
        <f aca="false">IF('ADJ-GIVEN'!E194="","",'ADJ-GIVEN'!E194/2)</f>
        <v/>
      </c>
      <c r="H194" s="88" t="str">
        <f aca="false">IF('ADJ-GIVEN'!F194="","",'ADJ-GIVEN'!F194/2)</f>
        <v/>
      </c>
      <c r="I194" s="0" t="str">
        <f aca="false">IF(E194="","",SUM(E194:H194))</f>
        <v/>
      </c>
      <c r="J194" s="88" t="str">
        <f aca="false">IF('ADJ-GIVEN'!G194="","",'ADJ-GIVEN'!G194/2)</f>
        <v/>
      </c>
      <c r="K194" s="88" t="str">
        <f aca="false">IF('ADJ-GIVEN'!H194="","",'ADJ-GIVEN'!H194/2)</f>
        <v/>
      </c>
      <c r="L194" s="88" t="str">
        <f aca="false">IF('ADJ-GIVEN'!I194="","",'ADJ-GIVEN'!I194/2)</f>
        <v/>
      </c>
      <c r="M194" s="88" t="str">
        <f aca="false">IF('ADJ-GIVEN'!J194="","",'ADJ-GIVEN'!J194/2)</f>
        <v/>
      </c>
      <c r="N194" s="89" t="str">
        <f aca="false">IF(J194="","",SUM(J194:M194))</f>
        <v/>
      </c>
      <c r="O194" s="92" t="str">
        <f aca="false">IF(D194="","",SUM(D194,I194,N194))</f>
        <v/>
      </c>
      <c r="P194" s="92" t="str">
        <f aca="false">IF('ADJ-CLICK'!C194="","",'ADJ-CLICK'!C194*-1)</f>
        <v/>
      </c>
      <c r="Q194" s="92" t="str">
        <f aca="false">IF('ADJ-CLICK'!D194="","",'ADJ-CLICK'!D194*-1)</f>
        <v/>
      </c>
      <c r="R194" s="92" t="str">
        <f aca="false">IF('ADJ-CLICK'!E194="","",'ADJ-CLICK'!E194*-1)</f>
        <v/>
      </c>
      <c r="S194" s="92" t="str">
        <f aca="false">IF(O194="","",SUM(O194:R194))</f>
        <v/>
      </c>
      <c r="T194" s="92" t="str">
        <f aca="false">IF(S194="","",RANK(S194,S$4:S$203,0))</f>
        <v/>
      </c>
      <c r="U194" s="92" t="str">
        <f aca="false">IF(B194="","",B194)</f>
        <v/>
      </c>
      <c r="V194" s="65"/>
      <c r="W194" s="0" t="str">
        <f aca="false">IF(A194&lt;=COUNT(C$4:C$203),A194,"")</f>
        <v/>
      </c>
      <c r="X194" s="0" t="str">
        <f aca="false">IF(W194="","",VLOOKUP($W194,$C$4:$U$203,19,FALSE()))</f>
        <v/>
      </c>
      <c r="Y194" s="88" t="str">
        <f aca="false">IF(X194="","",VLOOKUP($W194,$C$4:$U$203,2,FALSE()))</f>
        <v/>
      </c>
      <c r="Z194" s="88" t="str">
        <f aca="false">IF(Y194="","",VLOOKUP($W194,$C$4:$U$203,3,FALSE()))</f>
        <v/>
      </c>
      <c r="AA194" s="88" t="str">
        <f aca="false">IF(Z194="","",VLOOKUP($W194,$C$4:$U$203,4,FALSE()))</f>
        <v/>
      </c>
      <c r="AB194" s="88" t="str">
        <f aca="false">IF(AA194="","",VLOOKUP($W194,$C$4:$U$203,5,FALSE()))</f>
        <v/>
      </c>
      <c r="AC194" s="88" t="str">
        <f aca="false">IF(AB194="","",VLOOKUP($W194,$C$4:$U$203,6,FALSE()))</f>
        <v/>
      </c>
      <c r="AD194" s="89" t="str">
        <f aca="false">IF(AC194="","",VLOOKUP($W194,$C$4:$U$203,7,FALSE()))</f>
        <v/>
      </c>
      <c r="AE194" s="88" t="str">
        <f aca="false">IF(AD194="","",VLOOKUP($W194,$C$4:$U$203,8,FALSE()))</f>
        <v/>
      </c>
      <c r="AF194" s="88" t="str">
        <f aca="false">IF(AE194="","",VLOOKUP($W194,$C$4:$U$203,9,FALSE()))</f>
        <v/>
      </c>
      <c r="AG194" s="88" t="str">
        <f aca="false">IF(AF194="","",VLOOKUP($W194,$C$4:$U$203,10,FALSE()))</f>
        <v/>
      </c>
      <c r="AH194" s="88" t="str">
        <f aca="false">IF(AG194="","",VLOOKUP($W194,$C$4:$U$203,11,FALSE()))</f>
        <v/>
      </c>
      <c r="AI194" s="89" t="str">
        <f aca="false">IF(AH194="","",VLOOKUP($W194,$C$4:$U$203,12,FALSE()))</f>
        <v/>
      </c>
      <c r="AJ194" s="89" t="str">
        <f aca="false">IF(AI194="","",VLOOKUP($W194,$C$4:$U$203,13,FALSE()))</f>
        <v/>
      </c>
      <c r="AK194" s="90" t="str">
        <f aca="false">IF(AJ194="","",VLOOKUP($W194,$C$4:$U$203,14,FALSE()))</f>
        <v/>
      </c>
      <c r="AL194" s="90" t="str">
        <f aca="false">IF(AK194="","",VLOOKUP($W194,$C$4:$U$203,15,FALSE()))</f>
        <v/>
      </c>
      <c r="AM194" s="90" t="str">
        <f aca="false">IF(AL194="","",VLOOKUP($W194,$C$4:$U$203,16,FALSE()))</f>
        <v/>
      </c>
      <c r="AN194" s="91" t="str">
        <f aca="false">IF(AM194="","",VLOOKUP($W194,$C$4:$U$203,17,FALSE()))</f>
        <v/>
      </c>
      <c r="AO194" s="0" t="str">
        <f aca="false">IF(AN194="","",VLOOKUP($W194,$C$4:$U$203,18,FALSE()))</f>
        <v/>
      </c>
      <c r="AP194" s="92" t="str">
        <f aca="false">IF(X194="","",X194)</f>
        <v/>
      </c>
      <c r="AQ194" s="65"/>
    </row>
    <row r="195" customFormat="false" ht="15" hidden="false" customHeight="false" outlineLevel="0" collapsed="false">
      <c r="A195" s="0" t="n">
        <v>192</v>
      </c>
      <c r="B195" s="0" t="str">
        <f aca="false">IF(PLAYER!B195="","",PLAYER!B195)</f>
        <v/>
      </c>
      <c r="C195" s="0" t="str">
        <f aca="false">IF(T195="","",T195)</f>
        <v/>
      </c>
      <c r="D195" s="88" t="str">
        <f aca="false">IF('ADJ-CLICK'!H195="","",AVERAGE('ADJ-CLICK'!H195,'ADJ-CLICK'!J195,'ADJ-CLICK'!L195,'ADJ-CLICK'!N195,'ADJ-CLICK'!P195,'ADJ-CLICK'!R195))</f>
        <v/>
      </c>
      <c r="E195" s="88" t="str">
        <f aca="false">IF('ADJ-GIVEN'!C195="","",'ADJ-GIVEN'!C195/2)</f>
        <v/>
      </c>
      <c r="F195" s="88" t="str">
        <f aca="false">IF('ADJ-GIVEN'!D195="","",'ADJ-GIVEN'!D195/2)</f>
        <v/>
      </c>
      <c r="G195" s="88" t="str">
        <f aca="false">IF('ADJ-GIVEN'!E195="","",'ADJ-GIVEN'!E195/2)</f>
        <v/>
      </c>
      <c r="H195" s="88" t="str">
        <f aca="false">IF('ADJ-GIVEN'!F195="","",'ADJ-GIVEN'!F195/2)</f>
        <v/>
      </c>
      <c r="I195" s="0" t="str">
        <f aca="false">IF(E195="","",SUM(E195:H195))</f>
        <v/>
      </c>
      <c r="J195" s="88" t="str">
        <f aca="false">IF('ADJ-GIVEN'!G195="","",'ADJ-GIVEN'!G195/2)</f>
        <v/>
      </c>
      <c r="K195" s="88" t="str">
        <f aca="false">IF('ADJ-GIVEN'!H195="","",'ADJ-GIVEN'!H195/2)</f>
        <v/>
      </c>
      <c r="L195" s="88" t="str">
        <f aca="false">IF('ADJ-GIVEN'!I195="","",'ADJ-GIVEN'!I195/2)</f>
        <v/>
      </c>
      <c r="M195" s="88" t="str">
        <f aca="false">IF('ADJ-GIVEN'!J195="","",'ADJ-GIVEN'!J195/2)</f>
        <v/>
      </c>
      <c r="N195" s="89" t="str">
        <f aca="false">IF(J195="","",SUM(J195:M195))</f>
        <v/>
      </c>
      <c r="O195" s="92" t="str">
        <f aca="false">IF(D195="","",SUM(D195,I195,N195))</f>
        <v/>
      </c>
      <c r="P195" s="92" t="str">
        <f aca="false">IF('ADJ-CLICK'!C195="","",'ADJ-CLICK'!C195*-1)</f>
        <v/>
      </c>
      <c r="Q195" s="92" t="str">
        <f aca="false">IF('ADJ-CLICK'!D195="","",'ADJ-CLICK'!D195*-1)</f>
        <v/>
      </c>
      <c r="R195" s="92" t="str">
        <f aca="false">IF('ADJ-CLICK'!E195="","",'ADJ-CLICK'!E195*-1)</f>
        <v/>
      </c>
      <c r="S195" s="92" t="str">
        <f aca="false">IF(O195="","",SUM(O195:R195))</f>
        <v/>
      </c>
      <c r="T195" s="92" t="str">
        <f aca="false">IF(S195="","",RANK(S195,S$4:S$203,0))</f>
        <v/>
      </c>
      <c r="U195" s="92" t="str">
        <f aca="false">IF(B195="","",B195)</f>
        <v/>
      </c>
      <c r="V195" s="65"/>
      <c r="W195" s="0" t="str">
        <f aca="false">IF(A195&lt;=COUNT(C$4:C$203),A195,"")</f>
        <v/>
      </c>
      <c r="X195" s="0" t="str">
        <f aca="false">IF(W195="","",VLOOKUP($W195,$C$4:$U$203,19,FALSE()))</f>
        <v/>
      </c>
      <c r="Y195" s="88" t="str">
        <f aca="false">IF(X195="","",VLOOKUP($W195,$C$4:$U$203,2,FALSE()))</f>
        <v/>
      </c>
      <c r="Z195" s="88" t="str">
        <f aca="false">IF(Y195="","",VLOOKUP($W195,$C$4:$U$203,3,FALSE()))</f>
        <v/>
      </c>
      <c r="AA195" s="88" t="str">
        <f aca="false">IF(Z195="","",VLOOKUP($W195,$C$4:$U$203,4,FALSE()))</f>
        <v/>
      </c>
      <c r="AB195" s="88" t="str">
        <f aca="false">IF(AA195="","",VLOOKUP($W195,$C$4:$U$203,5,FALSE()))</f>
        <v/>
      </c>
      <c r="AC195" s="88" t="str">
        <f aca="false">IF(AB195="","",VLOOKUP($W195,$C$4:$U$203,6,FALSE()))</f>
        <v/>
      </c>
      <c r="AD195" s="89" t="str">
        <f aca="false">IF(AC195="","",VLOOKUP($W195,$C$4:$U$203,7,FALSE()))</f>
        <v/>
      </c>
      <c r="AE195" s="88" t="str">
        <f aca="false">IF(AD195="","",VLOOKUP($W195,$C$4:$U$203,8,FALSE()))</f>
        <v/>
      </c>
      <c r="AF195" s="88" t="str">
        <f aca="false">IF(AE195="","",VLOOKUP($W195,$C$4:$U$203,9,FALSE()))</f>
        <v/>
      </c>
      <c r="AG195" s="88" t="str">
        <f aca="false">IF(AF195="","",VLOOKUP($W195,$C$4:$U$203,10,FALSE()))</f>
        <v/>
      </c>
      <c r="AH195" s="88" t="str">
        <f aca="false">IF(AG195="","",VLOOKUP($W195,$C$4:$U$203,11,FALSE()))</f>
        <v/>
      </c>
      <c r="AI195" s="89" t="str">
        <f aca="false">IF(AH195="","",VLOOKUP($W195,$C$4:$U$203,12,FALSE()))</f>
        <v/>
      </c>
      <c r="AJ195" s="89" t="str">
        <f aca="false">IF(AI195="","",VLOOKUP($W195,$C$4:$U$203,13,FALSE()))</f>
        <v/>
      </c>
      <c r="AK195" s="90" t="str">
        <f aca="false">IF(AJ195="","",VLOOKUP($W195,$C$4:$U$203,14,FALSE()))</f>
        <v/>
      </c>
      <c r="AL195" s="90" t="str">
        <f aca="false">IF(AK195="","",VLOOKUP($W195,$C$4:$U$203,15,FALSE()))</f>
        <v/>
      </c>
      <c r="AM195" s="90" t="str">
        <f aca="false">IF(AL195="","",VLOOKUP($W195,$C$4:$U$203,16,FALSE()))</f>
        <v/>
      </c>
      <c r="AN195" s="91" t="str">
        <f aca="false">IF(AM195="","",VLOOKUP($W195,$C$4:$U$203,17,FALSE()))</f>
        <v/>
      </c>
      <c r="AO195" s="0" t="str">
        <f aca="false">IF(AN195="","",VLOOKUP($W195,$C$4:$U$203,18,FALSE()))</f>
        <v/>
      </c>
      <c r="AP195" s="92" t="str">
        <f aca="false">IF(X195="","",X195)</f>
        <v/>
      </c>
      <c r="AQ195" s="65"/>
    </row>
    <row r="196" customFormat="false" ht="15" hidden="false" customHeight="false" outlineLevel="0" collapsed="false">
      <c r="A196" s="0" t="n">
        <v>193</v>
      </c>
      <c r="B196" s="0" t="str">
        <f aca="false">IF(PLAYER!B196="","",PLAYER!B196)</f>
        <v/>
      </c>
      <c r="C196" s="0" t="str">
        <f aca="false">IF(T196="","",T196)</f>
        <v/>
      </c>
      <c r="D196" s="88" t="str">
        <f aca="false">IF('ADJ-CLICK'!H196="","",AVERAGE('ADJ-CLICK'!H196,'ADJ-CLICK'!J196,'ADJ-CLICK'!L196,'ADJ-CLICK'!N196,'ADJ-CLICK'!P196,'ADJ-CLICK'!R196))</f>
        <v/>
      </c>
      <c r="E196" s="88" t="str">
        <f aca="false">IF('ADJ-GIVEN'!C196="","",'ADJ-GIVEN'!C196/2)</f>
        <v/>
      </c>
      <c r="F196" s="88" t="str">
        <f aca="false">IF('ADJ-GIVEN'!D196="","",'ADJ-GIVEN'!D196/2)</f>
        <v/>
      </c>
      <c r="G196" s="88" t="str">
        <f aca="false">IF('ADJ-GIVEN'!E196="","",'ADJ-GIVEN'!E196/2)</f>
        <v/>
      </c>
      <c r="H196" s="88" t="str">
        <f aca="false">IF('ADJ-GIVEN'!F196="","",'ADJ-GIVEN'!F196/2)</f>
        <v/>
      </c>
      <c r="I196" s="0" t="str">
        <f aca="false">IF(E196="","",SUM(E196:H196))</f>
        <v/>
      </c>
      <c r="J196" s="88" t="str">
        <f aca="false">IF('ADJ-GIVEN'!G196="","",'ADJ-GIVEN'!G196/2)</f>
        <v/>
      </c>
      <c r="K196" s="88" t="str">
        <f aca="false">IF('ADJ-GIVEN'!H196="","",'ADJ-GIVEN'!H196/2)</f>
        <v/>
      </c>
      <c r="L196" s="88" t="str">
        <f aca="false">IF('ADJ-GIVEN'!I196="","",'ADJ-GIVEN'!I196/2)</f>
        <v/>
      </c>
      <c r="M196" s="88" t="str">
        <f aca="false">IF('ADJ-GIVEN'!J196="","",'ADJ-GIVEN'!J196/2)</f>
        <v/>
      </c>
      <c r="N196" s="89" t="str">
        <f aca="false">IF(J196="","",SUM(J196:M196))</f>
        <v/>
      </c>
      <c r="O196" s="92" t="str">
        <f aca="false">IF(D196="","",SUM(D196,I196,N196))</f>
        <v/>
      </c>
      <c r="P196" s="92" t="str">
        <f aca="false">IF('ADJ-CLICK'!C196="","",'ADJ-CLICK'!C196*-1)</f>
        <v/>
      </c>
      <c r="Q196" s="92" t="str">
        <f aca="false">IF('ADJ-CLICK'!D196="","",'ADJ-CLICK'!D196*-1)</f>
        <v/>
      </c>
      <c r="R196" s="92" t="str">
        <f aca="false">IF('ADJ-CLICK'!E196="","",'ADJ-CLICK'!E196*-1)</f>
        <v/>
      </c>
      <c r="S196" s="92" t="str">
        <f aca="false">IF(O196="","",SUM(O196:R196))</f>
        <v/>
      </c>
      <c r="T196" s="92" t="str">
        <f aca="false">IF(S196="","",RANK(S196,S$4:S$203,0))</f>
        <v/>
      </c>
      <c r="U196" s="92" t="str">
        <f aca="false">IF(B196="","",B196)</f>
        <v/>
      </c>
      <c r="V196" s="65"/>
      <c r="W196" s="0" t="str">
        <f aca="false">IF(A196&lt;=COUNT(C$4:C$203),A196,"")</f>
        <v/>
      </c>
      <c r="X196" s="0" t="str">
        <f aca="false">IF(W196="","",VLOOKUP($W196,$C$4:$U$203,19,FALSE()))</f>
        <v/>
      </c>
      <c r="Y196" s="88" t="str">
        <f aca="false">IF(X196="","",VLOOKUP($W196,$C$4:$U$203,2,FALSE()))</f>
        <v/>
      </c>
      <c r="Z196" s="88" t="str">
        <f aca="false">IF(Y196="","",VLOOKUP($W196,$C$4:$U$203,3,FALSE()))</f>
        <v/>
      </c>
      <c r="AA196" s="88" t="str">
        <f aca="false">IF(Z196="","",VLOOKUP($W196,$C$4:$U$203,4,FALSE()))</f>
        <v/>
      </c>
      <c r="AB196" s="88" t="str">
        <f aca="false">IF(AA196="","",VLOOKUP($W196,$C$4:$U$203,5,FALSE()))</f>
        <v/>
      </c>
      <c r="AC196" s="88" t="str">
        <f aca="false">IF(AB196="","",VLOOKUP($W196,$C$4:$U$203,6,FALSE()))</f>
        <v/>
      </c>
      <c r="AD196" s="89" t="str">
        <f aca="false">IF(AC196="","",VLOOKUP($W196,$C$4:$U$203,7,FALSE()))</f>
        <v/>
      </c>
      <c r="AE196" s="88" t="str">
        <f aca="false">IF(AD196="","",VLOOKUP($W196,$C$4:$U$203,8,FALSE()))</f>
        <v/>
      </c>
      <c r="AF196" s="88" t="str">
        <f aca="false">IF(AE196="","",VLOOKUP($W196,$C$4:$U$203,9,FALSE()))</f>
        <v/>
      </c>
      <c r="AG196" s="88" t="str">
        <f aca="false">IF(AF196="","",VLOOKUP($W196,$C$4:$U$203,10,FALSE()))</f>
        <v/>
      </c>
      <c r="AH196" s="88" t="str">
        <f aca="false">IF(AG196="","",VLOOKUP($W196,$C$4:$U$203,11,FALSE()))</f>
        <v/>
      </c>
      <c r="AI196" s="89" t="str">
        <f aca="false">IF(AH196="","",VLOOKUP($W196,$C$4:$U$203,12,FALSE()))</f>
        <v/>
      </c>
      <c r="AJ196" s="89" t="str">
        <f aca="false">IF(AI196="","",VLOOKUP($W196,$C$4:$U$203,13,FALSE()))</f>
        <v/>
      </c>
      <c r="AK196" s="90" t="str">
        <f aca="false">IF(AJ196="","",VLOOKUP($W196,$C$4:$U$203,14,FALSE()))</f>
        <v/>
      </c>
      <c r="AL196" s="90" t="str">
        <f aca="false">IF(AK196="","",VLOOKUP($W196,$C$4:$U$203,15,FALSE()))</f>
        <v/>
      </c>
      <c r="AM196" s="90" t="str">
        <f aca="false">IF(AL196="","",VLOOKUP($W196,$C$4:$U$203,16,FALSE()))</f>
        <v/>
      </c>
      <c r="AN196" s="91" t="str">
        <f aca="false">IF(AM196="","",VLOOKUP($W196,$C$4:$U$203,17,FALSE()))</f>
        <v/>
      </c>
      <c r="AO196" s="0" t="str">
        <f aca="false">IF(AN196="","",VLOOKUP($W196,$C$4:$U$203,18,FALSE()))</f>
        <v/>
      </c>
      <c r="AP196" s="92" t="str">
        <f aca="false">IF(X196="","",X196)</f>
        <v/>
      </c>
      <c r="AQ196" s="65"/>
    </row>
    <row r="197" customFormat="false" ht="15" hidden="false" customHeight="false" outlineLevel="0" collapsed="false">
      <c r="A197" s="0" t="n">
        <v>194</v>
      </c>
      <c r="B197" s="0" t="str">
        <f aca="false">IF(PLAYER!B197="","",PLAYER!B197)</f>
        <v/>
      </c>
      <c r="C197" s="0" t="str">
        <f aca="false">IF(T197="","",T197)</f>
        <v/>
      </c>
      <c r="D197" s="88" t="str">
        <f aca="false">IF('ADJ-CLICK'!H197="","",AVERAGE('ADJ-CLICK'!H197,'ADJ-CLICK'!J197,'ADJ-CLICK'!L197,'ADJ-CLICK'!N197,'ADJ-CLICK'!P197,'ADJ-CLICK'!R197))</f>
        <v/>
      </c>
      <c r="E197" s="88" t="str">
        <f aca="false">IF('ADJ-GIVEN'!C197="","",'ADJ-GIVEN'!C197/2)</f>
        <v/>
      </c>
      <c r="F197" s="88" t="str">
        <f aca="false">IF('ADJ-GIVEN'!D197="","",'ADJ-GIVEN'!D197/2)</f>
        <v/>
      </c>
      <c r="G197" s="88" t="str">
        <f aca="false">IF('ADJ-GIVEN'!E197="","",'ADJ-GIVEN'!E197/2)</f>
        <v/>
      </c>
      <c r="H197" s="88" t="str">
        <f aca="false">IF('ADJ-GIVEN'!F197="","",'ADJ-GIVEN'!F197/2)</f>
        <v/>
      </c>
      <c r="I197" s="0" t="str">
        <f aca="false">IF(E197="","",SUM(E197:H197))</f>
        <v/>
      </c>
      <c r="J197" s="88" t="str">
        <f aca="false">IF('ADJ-GIVEN'!G197="","",'ADJ-GIVEN'!G197/2)</f>
        <v/>
      </c>
      <c r="K197" s="88" t="str">
        <f aca="false">IF('ADJ-GIVEN'!H197="","",'ADJ-GIVEN'!H197/2)</f>
        <v/>
      </c>
      <c r="L197" s="88" t="str">
        <f aca="false">IF('ADJ-GIVEN'!I197="","",'ADJ-GIVEN'!I197/2)</f>
        <v/>
      </c>
      <c r="M197" s="88" t="str">
        <f aca="false">IF('ADJ-GIVEN'!J197="","",'ADJ-GIVEN'!J197/2)</f>
        <v/>
      </c>
      <c r="N197" s="89" t="str">
        <f aca="false">IF(J197="","",SUM(J197:M197))</f>
        <v/>
      </c>
      <c r="O197" s="92" t="str">
        <f aca="false">IF(D197="","",SUM(D197,I197,N197))</f>
        <v/>
      </c>
      <c r="P197" s="92" t="str">
        <f aca="false">IF('ADJ-CLICK'!C197="","",'ADJ-CLICK'!C197*-1)</f>
        <v/>
      </c>
      <c r="Q197" s="92" t="str">
        <f aca="false">IF('ADJ-CLICK'!D197="","",'ADJ-CLICK'!D197*-1)</f>
        <v/>
      </c>
      <c r="R197" s="92" t="str">
        <f aca="false">IF('ADJ-CLICK'!E197="","",'ADJ-CLICK'!E197*-1)</f>
        <v/>
      </c>
      <c r="S197" s="92" t="str">
        <f aca="false">IF(O197="","",SUM(O197:R197))</f>
        <v/>
      </c>
      <c r="T197" s="92" t="str">
        <f aca="false">IF(S197="","",RANK(S197,S$4:S$203,0))</f>
        <v/>
      </c>
      <c r="U197" s="92" t="str">
        <f aca="false">IF(B197="","",B197)</f>
        <v/>
      </c>
      <c r="V197" s="65"/>
      <c r="W197" s="0" t="str">
        <f aca="false">IF(A197&lt;=COUNT(C$4:C$203),A197,"")</f>
        <v/>
      </c>
      <c r="X197" s="0" t="str">
        <f aca="false">IF(W197="","",VLOOKUP($W197,$C$4:$U$203,19,FALSE()))</f>
        <v/>
      </c>
      <c r="Y197" s="88" t="str">
        <f aca="false">IF(X197="","",VLOOKUP($W197,$C$4:$U$203,2,FALSE()))</f>
        <v/>
      </c>
      <c r="Z197" s="88" t="str">
        <f aca="false">IF(Y197="","",VLOOKUP($W197,$C$4:$U$203,3,FALSE()))</f>
        <v/>
      </c>
      <c r="AA197" s="88" t="str">
        <f aca="false">IF(Z197="","",VLOOKUP($W197,$C$4:$U$203,4,FALSE()))</f>
        <v/>
      </c>
      <c r="AB197" s="88" t="str">
        <f aca="false">IF(AA197="","",VLOOKUP($W197,$C$4:$U$203,5,FALSE()))</f>
        <v/>
      </c>
      <c r="AC197" s="88" t="str">
        <f aca="false">IF(AB197="","",VLOOKUP($W197,$C$4:$U$203,6,FALSE()))</f>
        <v/>
      </c>
      <c r="AD197" s="89" t="str">
        <f aca="false">IF(AC197="","",VLOOKUP($W197,$C$4:$U$203,7,FALSE()))</f>
        <v/>
      </c>
      <c r="AE197" s="88" t="str">
        <f aca="false">IF(AD197="","",VLOOKUP($W197,$C$4:$U$203,8,FALSE()))</f>
        <v/>
      </c>
      <c r="AF197" s="88" t="str">
        <f aca="false">IF(AE197="","",VLOOKUP($W197,$C$4:$U$203,9,FALSE()))</f>
        <v/>
      </c>
      <c r="AG197" s="88" t="str">
        <f aca="false">IF(AF197="","",VLOOKUP($W197,$C$4:$U$203,10,FALSE()))</f>
        <v/>
      </c>
      <c r="AH197" s="88" t="str">
        <f aca="false">IF(AG197="","",VLOOKUP($W197,$C$4:$U$203,11,FALSE()))</f>
        <v/>
      </c>
      <c r="AI197" s="89" t="str">
        <f aca="false">IF(AH197="","",VLOOKUP($W197,$C$4:$U$203,12,FALSE()))</f>
        <v/>
      </c>
      <c r="AJ197" s="89" t="str">
        <f aca="false">IF(AI197="","",VLOOKUP($W197,$C$4:$U$203,13,FALSE()))</f>
        <v/>
      </c>
      <c r="AK197" s="90" t="str">
        <f aca="false">IF(AJ197="","",VLOOKUP($W197,$C$4:$U$203,14,FALSE()))</f>
        <v/>
      </c>
      <c r="AL197" s="90" t="str">
        <f aca="false">IF(AK197="","",VLOOKUP($W197,$C$4:$U$203,15,FALSE()))</f>
        <v/>
      </c>
      <c r="AM197" s="90" t="str">
        <f aca="false">IF(AL197="","",VLOOKUP($W197,$C$4:$U$203,16,FALSE()))</f>
        <v/>
      </c>
      <c r="AN197" s="91" t="str">
        <f aca="false">IF(AM197="","",VLOOKUP($W197,$C$4:$U$203,17,FALSE()))</f>
        <v/>
      </c>
      <c r="AO197" s="0" t="str">
        <f aca="false">IF(AN197="","",VLOOKUP($W197,$C$4:$U$203,18,FALSE()))</f>
        <v/>
      </c>
      <c r="AP197" s="92" t="str">
        <f aca="false">IF(X197="","",X197)</f>
        <v/>
      </c>
      <c r="AQ197" s="65"/>
    </row>
    <row r="198" customFormat="false" ht="15" hidden="false" customHeight="false" outlineLevel="0" collapsed="false">
      <c r="A198" s="0" t="n">
        <v>195</v>
      </c>
      <c r="B198" s="0" t="str">
        <f aca="false">IF(PLAYER!B198="","",PLAYER!B198)</f>
        <v/>
      </c>
      <c r="C198" s="0" t="str">
        <f aca="false">IF(T198="","",T198)</f>
        <v/>
      </c>
      <c r="D198" s="88" t="str">
        <f aca="false">IF('ADJ-CLICK'!H198="","",AVERAGE('ADJ-CLICK'!H198,'ADJ-CLICK'!J198,'ADJ-CLICK'!L198,'ADJ-CLICK'!N198,'ADJ-CLICK'!P198,'ADJ-CLICK'!R198))</f>
        <v/>
      </c>
      <c r="E198" s="88" t="str">
        <f aca="false">IF('ADJ-GIVEN'!C198="","",'ADJ-GIVEN'!C198/2)</f>
        <v/>
      </c>
      <c r="F198" s="88" t="str">
        <f aca="false">IF('ADJ-GIVEN'!D198="","",'ADJ-GIVEN'!D198/2)</f>
        <v/>
      </c>
      <c r="G198" s="88" t="str">
        <f aca="false">IF('ADJ-GIVEN'!E198="","",'ADJ-GIVEN'!E198/2)</f>
        <v/>
      </c>
      <c r="H198" s="88" t="str">
        <f aca="false">IF('ADJ-GIVEN'!F198="","",'ADJ-GIVEN'!F198/2)</f>
        <v/>
      </c>
      <c r="I198" s="0" t="str">
        <f aca="false">IF(E198="","",SUM(E198:H198))</f>
        <v/>
      </c>
      <c r="J198" s="88" t="str">
        <f aca="false">IF('ADJ-GIVEN'!G198="","",'ADJ-GIVEN'!G198/2)</f>
        <v/>
      </c>
      <c r="K198" s="88" t="str">
        <f aca="false">IF('ADJ-GIVEN'!H198="","",'ADJ-GIVEN'!H198/2)</f>
        <v/>
      </c>
      <c r="L198" s="88" t="str">
        <f aca="false">IF('ADJ-GIVEN'!I198="","",'ADJ-GIVEN'!I198/2)</f>
        <v/>
      </c>
      <c r="M198" s="88" t="str">
        <f aca="false">IF('ADJ-GIVEN'!J198="","",'ADJ-GIVEN'!J198/2)</f>
        <v/>
      </c>
      <c r="N198" s="89" t="str">
        <f aca="false">IF(J198="","",SUM(J198:M198))</f>
        <v/>
      </c>
      <c r="O198" s="92" t="str">
        <f aca="false">IF(D198="","",SUM(D198,I198,N198))</f>
        <v/>
      </c>
      <c r="P198" s="92" t="str">
        <f aca="false">IF('ADJ-CLICK'!C198="","",'ADJ-CLICK'!C198*-1)</f>
        <v/>
      </c>
      <c r="Q198" s="92" t="str">
        <f aca="false">IF('ADJ-CLICK'!D198="","",'ADJ-CLICK'!D198*-1)</f>
        <v/>
      </c>
      <c r="R198" s="92" t="str">
        <f aca="false">IF('ADJ-CLICK'!E198="","",'ADJ-CLICK'!E198*-1)</f>
        <v/>
      </c>
      <c r="S198" s="92" t="str">
        <f aca="false">IF(O198="","",SUM(O198:R198))</f>
        <v/>
      </c>
      <c r="T198" s="92" t="str">
        <f aca="false">IF(S198="","",RANK(S198,S$4:S$203,0))</f>
        <v/>
      </c>
      <c r="U198" s="92" t="str">
        <f aca="false">IF(B198="","",B198)</f>
        <v/>
      </c>
      <c r="V198" s="65"/>
      <c r="W198" s="0" t="str">
        <f aca="false">IF(A198&lt;=COUNT(C$4:C$203),A198,"")</f>
        <v/>
      </c>
      <c r="X198" s="0" t="str">
        <f aca="false">IF(W198="","",VLOOKUP($W198,$C$4:$U$203,19,FALSE()))</f>
        <v/>
      </c>
      <c r="Y198" s="88" t="str">
        <f aca="false">IF(X198="","",VLOOKUP($W198,$C$4:$U$203,2,FALSE()))</f>
        <v/>
      </c>
      <c r="Z198" s="88" t="str">
        <f aca="false">IF(Y198="","",VLOOKUP($W198,$C$4:$U$203,3,FALSE()))</f>
        <v/>
      </c>
      <c r="AA198" s="88" t="str">
        <f aca="false">IF(Z198="","",VLOOKUP($W198,$C$4:$U$203,4,FALSE()))</f>
        <v/>
      </c>
      <c r="AB198" s="88" t="str">
        <f aca="false">IF(AA198="","",VLOOKUP($W198,$C$4:$U$203,5,FALSE()))</f>
        <v/>
      </c>
      <c r="AC198" s="88" t="str">
        <f aca="false">IF(AB198="","",VLOOKUP($W198,$C$4:$U$203,6,FALSE()))</f>
        <v/>
      </c>
      <c r="AD198" s="89" t="str">
        <f aca="false">IF(AC198="","",VLOOKUP($W198,$C$4:$U$203,7,FALSE()))</f>
        <v/>
      </c>
      <c r="AE198" s="88" t="str">
        <f aca="false">IF(AD198="","",VLOOKUP($W198,$C$4:$U$203,8,FALSE()))</f>
        <v/>
      </c>
      <c r="AF198" s="88" t="str">
        <f aca="false">IF(AE198="","",VLOOKUP($W198,$C$4:$U$203,9,FALSE()))</f>
        <v/>
      </c>
      <c r="AG198" s="88" t="str">
        <f aca="false">IF(AF198="","",VLOOKUP($W198,$C$4:$U$203,10,FALSE()))</f>
        <v/>
      </c>
      <c r="AH198" s="88" t="str">
        <f aca="false">IF(AG198="","",VLOOKUP($W198,$C$4:$U$203,11,FALSE()))</f>
        <v/>
      </c>
      <c r="AI198" s="89" t="str">
        <f aca="false">IF(AH198="","",VLOOKUP($W198,$C$4:$U$203,12,FALSE()))</f>
        <v/>
      </c>
      <c r="AJ198" s="89" t="str">
        <f aca="false">IF(AI198="","",VLOOKUP($W198,$C$4:$U$203,13,FALSE()))</f>
        <v/>
      </c>
      <c r="AK198" s="90" t="str">
        <f aca="false">IF(AJ198="","",VLOOKUP($W198,$C$4:$U$203,14,FALSE()))</f>
        <v/>
      </c>
      <c r="AL198" s="90" t="str">
        <f aca="false">IF(AK198="","",VLOOKUP($W198,$C$4:$U$203,15,FALSE()))</f>
        <v/>
      </c>
      <c r="AM198" s="90" t="str">
        <f aca="false">IF(AL198="","",VLOOKUP($W198,$C$4:$U$203,16,FALSE()))</f>
        <v/>
      </c>
      <c r="AN198" s="91" t="str">
        <f aca="false">IF(AM198="","",VLOOKUP($W198,$C$4:$U$203,17,FALSE()))</f>
        <v/>
      </c>
      <c r="AO198" s="0" t="str">
        <f aca="false">IF(AN198="","",VLOOKUP($W198,$C$4:$U$203,18,FALSE()))</f>
        <v/>
      </c>
      <c r="AP198" s="92" t="str">
        <f aca="false">IF(X198="","",X198)</f>
        <v/>
      </c>
      <c r="AQ198" s="65"/>
    </row>
    <row r="199" customFormat="false" ht="15" hidden="false" customHeight="false" outlineLevel="0" collapsed="false">
      <c r="A199" s="0" t="n">
        <v>196</v>
      </c>
      <c r="B199" s="0" t="str">
        <f aca="false">IF(PLAYER!B199="","",PLAYER!B199)</f>
        <v/>
      </c>
      <c r="C199" s="0" t="str">
        <f aca="false">IF(T199="","",T199)</f>
        <v/>
      </c>
      <c r="D199" s="88" t="str">
        <f aca="false">IF('ADJ-CLICK'!H199="","",AVERAGE('ADJ-CLICK'!H199,'ADJ-CLICK'!J199,'ADJ-CLICK'!L199,'ADJ-CLICK'!N199,'ADJ-CLICK'!P199,'ADJ-CLICK'!R199))</f>
        <v/>
      </c>
      <c r="E199" s="88" t="str">
        <f aca="false">IF('ADJ-GIVEN'!C199="","",'ADJ-GIVEN'!C199/2)</f>
        <v/>
      </c>
      <c r="F199" s="88" t="str">
        <f aca="false">IF('ADJ-GIVEN'!D199="","",'ADJ-GIVEN'!D199/2)</f>
        <v/>
      </c>
      <c r="G199" s="88" t="str">
        <f aca="false">IF('ADJ-GIVEN'!E199="","",'ADJ-GIVEN'!E199/2)</f>
        <v/>
      </c>
      <c r="H199" s="88" t="str">
        <f aca="false">IF('ADJ-GIVEN'!F199="","",'ADJ-GIVEN'!F199/2)</f>
        <v/>
      </c>
      <c r="I199" s="0" t="str">
        <f aca="false">IF(E199="","",SUM(E199:H199))</f>
        <v/>
      </c>
      <c r="J199" s="88" t="str">
        <f aca="false">IF('ADJ-GIVEN'!G199="","",'ADJ-GIVEN'!G199/2)</f>
        <v/>
      </c>
      <c r="K199" s="88" t="str">
        <f aca="false">IF('ADJ-GIVEN'!H199="","",'ADJ-GIVEN'!H199/2)</f>
        <v/>
      </c>
      <c r="L199" s="88" t="str">
        <f aca="false">IF('ADJ-GIVEN'!I199="","",'ADJ-GIVEN'!I199/2)</f>
        <v/>
      </c>
      <c r="M199" s="88" t="str">
        <f aca="false">IF('ADJ-GIVEN'!J199="","",'ADJ-GIVEN'!J199/2)</f>
        <v/>
      </c>
      <c r="N199" s="89" t="str">
        <f aca="false">IF(J199="","",SUM(J199:M199))</f>
        <v/>
      </c>
      <c r="O199" s="92" t="str">
        <f aca="false">IF(D199="","",SUM(D199,I199,N199))</f>
        <v/>
      </c>
      <c r="P199" s="92" t="str">
        <f aca="false">IF('ADJ-CLICK'!C199="","",'ADJ-CLICK'!C199*-1)</f>
        <v/>
      </c>
      <c r="Q199" s="92" t="str">
        <f aca="false">IF('ADJ-CLICK'!D199="","",'ADJ-CLICK'!D199*-1)</f>
        <v/>
      </c>
      <c r="R199" s="92" t="str">
        <f aca="false">IF('ADJ-CLICK'!E199="","",'ADJ-CLICK'!E199*-1)</f>
        <v/>
      </c>
      <c r="S199" s="92" t="str">
        <f aca="false">IF(O199="","",SUM(O199:R199))</f>
        <v/>
      </c>
      <c r="T199" s="92" t="str">
        <f aca="false">IF(S199="","",RANK(S199,S$4:S$203,0))</f>
        <v/>
      </c>
      <c r="U199" s="92" t="str">
        <f aca="false">IF(B199="","",B199)</f>
        <v/>
      </c>
      <c r="V199" s="65"/>
      <c r="W199" s="0" t="str">
        <f aca="false">IF(A199&lt;=COUNT(C$4:C$203),A199,"")</f>
        <v/>
      </c>
      <c r="X199" s="0" t="str">
        <f aca="false">IF(W199="","",VLOOKUP($W199,$C$4:$U$203,19,FALSE()))</f>
        <v/>
      </c>
      <c r="Y199" s="88" t="str">
        <f aca="false">IF(X199="","",VLOOKUP($W199,$C$4:$U$203,2,FALSE()))</f>
        <v/>
      </c>
      <c r="Z199" s="88" t="str">
        <f aca="false">IF(Y199="","",VLOOKUP($W199,$C$4:$U$203,3,FALSE()))</f>
        <v/>
      </c>
      <c r="AA199" s="88" t="str">
        <f aca="false">IF(Z199="","",VLOOKUP($W199,$C$4:$U$203,4,FALSE()))</f>
        <v/>
      </c>
      <c r="AB199" s="88" t="str">
        <f aca="false">IF(AA199="","",VLOOKUP($W199,$C$4:$U$203,5,FALSE()))</f>
        <v/>
      </c>
      <c r="AC199" s="88" t="str">
        <f aca="false">IF(AB199="","",VLOOKUP($W199,$C$4:$U$203,6,FALSE()))</f>
        <v/>
      </c>
      <c r="AD199" s="89" t="str">
        <f aca="false">IF(AC199="","",VLOOKUP($W199,$C$4:$U$203,7,FALSE()))</f>
        <v/>
      </c>
      <c r="AE199" s="88" t="str">
        <f aca="false">IF(AD199="","",VLOOKUP($W199,$C$4:$U$203,8,FALSE()))</f>
        <v/>
      </c>
      <c r="AF199" s="88" t="str">
        <f aca="false">IF(AE199="","",VLOOKUP($W199,$C$4:$U$203,9,FALSE()))</f>
        <v/>
      </c>
      <c r="AG199" s="88" t="str">
        <f aca="false">IF(AF199="","",VLOOKUP($W199,$C$4:$U$203,10,FALSE()))</f>
        <v/>
      </c>
      <c r="AH199" s="88" t="str">
        <f aca="false">IF(AG199="","",VLOOKUP($W199,$C$4:$U$203,11,FALSE()))</f>
        <v/>
      </c>
      <c r="AI199" s="89" t="str">
        <f aca="false">IF(AH199="","",VLOOKUP($W199,$C$4:$U$203,12,FALSE()))</f>
        <v/>
      </c>
      <c r="AJ199" s="89" t="str">
        <f aca="false">IF(AI199="","",VLOOKUP($W199,$C$4:$U$203,13,FALSE()))</f>
        <v/>
      </c>
      <c r="AK199" s="90" t="str">
        <f aca="false">IF(AJ199="","",VLOOKUP($W199,$C$4:$U$203,14,FALSE()))</f>
        <v/>
      </c>
      <c r="AL199" s="90" t="str">
        <f aca="false">IF(AK199="","",VLOOKUP($W199,$C$4:$U$203,15,FALSE()))</f>
        <v/>
      </c>
      <c r="AM199" s="90" t="str">
        <f aca="false">IF(AL199="","",VLOOKUP($W199,$C$4:$U$203,16,FALSE()))</f>
        <v/>
      </c>
      <c r="AN199" s="91" t="str">
        <f aca="false">IF(AM199="","",VLOOKUP($W199,$C$4:$U$203,17,FALSE()))</f>
        <v/>
      </c>
      <c r="AO199" s="0" t="str">
        <f aca="false">IF(AN199="","",VLOOKUP($W199,$C$4:$U$203,18,FALSE()))</f>
        <v/>
      </c>
      <c r="AP199" s="92" t="str">
        <f aca="false">IF(X199="","",X199)</f>
        <v/>
      </c>
      <c r="AQ199" s="65"/>
    </row>
    <row r="200" customFormat="false" ht="15" hidden="false" customHeight="false" outlineLevel="0" collapsed="false">
      <c r="A200" s="0" t="n">
        <v>197</v>
      </c>
      <c r="B200" s="0" t="str">
        <f aca="false">IF(PLAYER!B200="","",PLAYER!B200)</f>
        <v/>
      </c>
      <c r="C200" s="0" t="str">
        <f aca="false">IF(T200="","",T200)</f>
        <v/>
      </c>
      <c r="D200" s="88" t="str">
        <f aca="false">IF('ADJ-CLICK'!H200="","",AVERAGE('ADJ-CLICK'!H200,'ADJ-CLICK'!J200,'ADJ-CLICK'!L200,'ADJ-CLICK'!N200,'ADJ-CLICK'!P200,'ADJ-CLICK'!R200))</f>
        <v/>
      </c>
      <c r="E200" s="88" t="str">
        <f aca="false">IF('ADJ-GIVEN'!C200="","",'ADJ-GIVEN'!C200/2)</f>
        <v/>
      </c>
      <c r="F200" s="88" t="str">
        <f aca="false">IF('ADJ-GIVEN'!D200="","",'ADJ-GIVEN'!D200/2)</f>
        <v/>
      </c>
      <c r="G200" s="88" t="str">
        <f aca="false">IF('ADJ-GIVEN'!E200="","",'ADJ-GIVEN'!E200/2)</f>
        <v/>
      </c>
      <c r="H200" s="88" t="str">
        <f aca="false">IF('ADJ-GIVEN'!F200="","",'ADJ-GIVEN'!F200/2)</f>
        <v/>
      </c>
      <c r="I200" s="0" t="str">
        <f aca="false">IF(E200="","",SUM(E200:H200))</f>
        <v/>
      </c>
      <c r="J200" s="88" t="str">
        <f aca="false">IF('ADJ-GIVEN'!G200="","",'ADJ-GIVEN'!G200/2)</f>
        <v/>
      </c>
      <c r="K200" s="88" t="str">
        <f aca="false">IF('ADJ-GIVEN'!H200="","",'ADJ-GIVEN'!H200/2)</f>
        <v/>
      </c>
      <c r="L200" s="88" t="str">
        <f aca="false">IF('ADJ-GIVEN'!I200="","",'ADJ-GIVEN'!I200/2)</f>
        <v/>
      </c>
      <c r="M200" s="88" t="str">
        <f aca="false">IF('ADJ-GIVEN'!J200="","",'ADJ-GIVEN'!J200/2)</f>
        <v/>
      </c>
      <c r="N200" s="89" t="str">
        <f aca="false">IF(J200="","",SUM(J200:M200))</f>
        <v/>
      </c>
      <c r="O200" s="92" t="str">
        <f aca="false">IF(D200="","",SUM(D200,I200,N200))</f>
        <v/>
      </c>
      <c r="P200" s="92" t="str">
        <f aca="false">IF('ADJ-CLICK'!C200="","",'ADJ-CLICK'!C200*-1)</f>
        <v/>
      </c>
      <c r="Q200" s="92" t="str">
        <f aca="false">IF('ADJ-CLICK'!D200="","",'ADJ-CLICK'!D200*-1)</f>
        <v/>
      </c>
      <c r="R200" s="92" t="str">
        <f aca="false">IF('ADJ-CLICK'!E200="","",'ADJ-CLICK'!E200*-1)</f>
        <v/>
      </c>
      <c r="S200" s="92" t="str">
        <f aca="false">IF(O200="","",SUM(O200:R200))</f>
        <v/>
      </c>
      <c r="T200" s="92" t="str">
        <f aca="false">IF(S200="","",RANK(S200,S$4:S$203,0))</f>
        <v/>
      </c>
      <c r="U200" s="92" t="str">
        <f aca="false">IF(B200="","",B200)</f>
        <v/>
      </c>
      <c r="V200" s="65"/>
      <c r="W200" s="0" t="str">
        <f aca="false">IF(A200&lt;=COUNT(C$4:C$203),A200,"")</f>
        <v/>
      </c>
      <c r="X200" s="0" t="str">
        <f aca="false">IF(W200="","",VLOOKUP($W200,$C$4:$U$203,19,FALSE()))</f>
        <v/>
      </c>
      <c r="Y200" s="88" t="str">
        <f aca="false">IF(X200="","",VLOOKUP($W200,$C$4:$U$203,2,FALSE()))</f>
        <v/>
      </c>
      <c r="Z200" s="88" t="str">
        <f aca="false">IF(Y200="","",VLOOKUP($W200,$C$4:$U$203,3,FALSE()))</f>
        <v/>
      </c>
      <c r="AA200" s="88" t="str">
        <f aca="false">IF(Z200="","",VLOOKUP($W200,$C$4:$U$203,4,FALSE()))</f>
        <v/>
      </c>
      <c r="AB200" s="88" t="str">
        <f aca="false">IF(AA200="","",VLOOKUP($W200,$C$4:$U$203,5,FALSE()))</f>
        <v/>
      </c>
      <c r="AC200" s="88" t="str">
        <f aca="false">IF(AB200="","",VLOOKUP($W200,$C$4:$U$203,6,FALSE()))</f>
        <v/>
      </c>
      <c r="AD200" s="89" t="str">
        <f aca="false">IF(AC200="","",VLOOKUP($W200,$C$4:$U$203,7,FALSE()))</f>
        <v/>
      </c>
      <c r="AE200" s="88" t="str">
        <f aca="false">IF(AD200="","",VLOOKUP($W200,$C$4:$U$203,8,FALSE()))</f>
        <v/>
      </c>
      <c r="AF200" s="88" t="str">
        <f aca="false">IF(AE200="","",VLOOKUP($W200,$C$4:$U$203,9,FALSE()))</f>
        <v/>
      </c>
      <c r="AG200" s="88" t="str">
        <f aca="false">IF(AF200="","",VLOOKUP($W200,$C$4:$U$203,10,FALSE()))</f>
        <v/>
      </c>
      <c r="AH200" s="88" t="str">
        <f aca="false">IF(AG200="","",VLOOKUP($W200,$C$4:$U$203,11,FALSE()))</f>
        <v/>
      </c>
      <c r="AI200" s="89" t="str">
        <f aca="false">IF(AH200="","",VLOOKUP($W200,$C$4:$U$203,12,FALSE()))</f>
        <v/>
      </c>
      <c r="AJ200" s="89" t="str">
        <f aca="false">IF(AI200="","",VLOOKUP($W200,$C$4:$U$203,13,FALSE()))</f>
        <v/>
      </c>
      <c r="AK200" s="90" t="str">
        <f aca="false">IF(AJ200="","",VLOOKUP($W200,$C$4:$U$203,14,FALSE()))</f>
        <v/>
      </c>
      <c r="AL200" s="90" t="str">
        <f aca="false">IF(AK200="","",VLOOKUP($W200,$C$4:$U$203,15,FALSE()))</f>
        <v/>
      </c>
      <c r="AM200" s="90" t="str">
        <f aca="false">IF(AL200="","",VLOOKUP($W200,$C$4:$U$203,16,FALSE()))</f>
        <v/>
      </c>
      <c r="AN200" s="91" t="str">
        <f aca="false">IF(AM200="","",VLOOKUP($W200,$C$4:$U$203,17,FALSE()))</f>
        <v/>
      </c>
      <c r="AO200" s="0" t="str">
        <f aca="false">IF(AN200="","",VLOOKUP($W200,$C$4:$U$203,18,FALSE()))</f>
        <v/>
      </c>
      <c r="AP200" s="92" t="str">
        <f aca="false">IF(X200="","",X200)</f>
        <v/>
      </c>
      <c r="AQ200" s="65"/>
    </row>
    <row r="201" customFormat="false" ht="15" hidden="false" customHeight="false" outlineLevel="0" collapsed="false">
      <c r="A201" s="0" t="n">
        <v>198</v>
      </c>
      <c r="B201" s="0" t="str">
        <f aca="false">IF(PLAYER!B201="","",PLAYER!B201)</f>
        <v/>
      </c>
      <c r="C201" s="0" t="str">
        <f aca="false">IF(T201="","",T201)</f>
        <v/>
      </c>
      <c r="D201" s="88" t="str">
        <f aca="false">IF('ADJ-CLICK'!H201="","",AVERAGE('ADJ-CLICK'!H201,'ADJ-CLICK'!J201,'ADJ-CLICK'!L201,'ADJ-CLICK'!N201,'ADJ-CLICK'!P201,'ADJ-CLICK'!R201))</f>
        <v/>
      </c>
      <c r="E201" s="88" t="str">
        <f aca="false">IF('ADJ-GIVEN'!C201="","",'ADJ-GIVEN'!C201/2)</f>
        <v/>
      </c>
      <c r="F201" s="88" t="str">
        <f aca="false">IF('ADJ-GIVEN'!D201="","",'ADJ-GIVEN'!D201/2)</f>
        <v/>
      </c>
      <c r="G201" s="88" t="str">
        <f aca="false">IF('ADJ-GIVEN'!E201="","",'ADJ-GIVEN'!E201/2)</f>
        <v/>
      </c>
      <c r="H201" s="88" t="str">
        <f aca="false">IF('ADJ-GIVEN'!F201="","",'ADJ-GIVEN'!F201/2)</f>
        <v/>
      </c>
      <c r="I201" s="0" t="str">
        <f aca="false">IF(E201="","",SUM(E201:H201))</f>
        <v/>
      </c>
      <c r="J201" s="88" t="str">
        <f aca="false">IF('ADJ-GIVEN'!G201="","",'ADJ-GIVEN'!G201/2)</f>
        <v/>
      </c>
      <c r="K201" s="88" t="str">
        <f aca="false">IF('ADJ-GIVEN'!H201="","",'ADJ-GIVEN'!H201/2)</f>
        <v/>
      </c>
      <c r="L201" s="88" t="str">
        <f aca="false">IF('ADJ-GIVEN'!I201="","",'ADJ-GIVEN'!I201/2)</f>
        <v/>
      </c>
      <c r="M201" s="88" t="str">
        <f aca="false">IF('ADJ-GIVEN'!J201="","",'ADJ-GIVEN'!J201/2)</f>
        <v/>
      </c>
      <c r="N201" s="89" t="str">
        <f aca="false">IF(J201="","",SUM(J201:M201))</f>
        <v/>
      </c>
      <c r="O201" s="92" t="str">
        <f aca="false">IF(D201="","",SUM(D201,I201,N201))</f>
        <v/>
      </c>
      <c r="P201" s="92" t="str">
        <f aca="false">IF('ADJ-CLICK'!C201="","",'ADJ-CLICK'!C201*-1)</f>
        <v/>
      </c>
      <c r="Q201" s="92" t="str">
        <f aca="false">IF('ADJ-CLICK'!D201="","",'ADJ-CLICK'!D201*-1)</f>
        <v/>
      </c>
      <c r="R201" s="92" t="str">
        <f aca="false">IF('ADJ-CLICK'!E201="","",'ADJ-CLICK'!E201*-1)</f>
        <v/>
      </c>
      <c r="S201" s="92" t="str">
        <f aca="false">IF(O201="","",SUM(O201:R201))</f>
        <v/>
      </c>
      <c r="T201" s="92" t="str">
        <f aca="false">IF(S201="","",RANK(S201,S$4:S$203,0))</f>
        <v/>
      </c>
      <c r="U201" s="92" t="str">
        <f aca="false">IF(B201="","",B201)</f>
        <v/>
      </c>
      <c r="V201" s="65"/>
      <c r="W201" s="0" t="str">
        <f aca="false">IF(A201&lt;=COUNT(C$4:C$203),A201,"")</f>
        <v/>
      </c>
      <c r="X201" s="0" t="str">
        <f aca="false">IF(W201="","",VLOOKUP($W201,$C$4:$U$203,19,FALSE()))</f>
        <v/>
      </c>
      <c r="Y201" s="88" t="str">
        <f aca="false">IF(X201="","",VLOOKUP($W201,$C$4:$U$203,2,FALSE()))</f>
        <v/>
      </c>
      <c r="Z201" s="88" t="str">
        <f aca="false">IF(Y201="","",VLOOKUP($W201,$C$4:$U$203,3,FALSE()))</f>
        <v/>
      </c>
      <c r="AA201" s="88" t="str">
        <f aca="false">IF(Z201="","",VLOOKUP($W201,$C$4:$U$203,4,FALSE()))</f>
        <v/>
      </c>
      <c r="AB201" s="88" t="str">
        <f aca="false">IF(AA201="","",VLOOKUP($W201,$C$4:$U$203,5,FALSE()))</f>
        <v/>
      </c>
      <c r="AC201" s="88" t="str">
        <f aca="false">IF(AB201="","",VLOOKUP($W201,$C$4:$U$203,6,FALSE()))</f>
        <v/>
      </c>
      <c r="AD201" s="89" t="str">
        <f aca="false">IF(AC201="","",VLOOKUP($W201,$C$4:$U$203,7,FALSE()))</f>
        <v/>
      </c>
      <c r="AE201" s="88" t="str">
        <f aca="false">IF(AD201="","",VLOOKUP($W201,$C$4:$U$203,8,FALSE()))</f>
        <v/>
      </c>
      <c r="AF201" s="88" t="str">
        <f aca="false">IF(AE201="","",VLOOKUP($W201,$C$4:$U$203,9,FALSE()))</f>
        <v/>
      </c>
      <c r="AG201" s="88" t="str">
        <f aca="false">IF(AF201="","",VLOOKUP($W201,$C$4:$U$203,10,FALSE()))</f>
        <v/>
      </c>
      <c r="AH201" s="88" t="str">
        <f aca="false">IF(AG201="","",VLOOKUP($W201,$C$4:$U$203,11,FALSE()))</f>
        <v/>
      </c>
      <c r="AI201" s="89" t="str">
        <f aca="false">IF(AH201="","",VLOOKUP($W201,$C$4:$U$203,12,FALSE()))</f>
        <v/>
      </c>
      <c r="AJ201" s="89" t="str">
        <f aca="false">IF(AI201="","",VLOOKUP($W201,$C$4:$U$203,13,FALSE()))</f>
        <v/>
      </c>
      <c r="AK201" s="90" t="str">
        <f aca="false">IF(AJ201="","",VLOOKUP($W201,$C$4:$U$203,14,FALSE()))</f>
        <v/>
      </c>
      <c r="AL201" s="90" t="str">
        <f aca="false">IF(AK201="","",VLOOKUP($W201,$C$4:$U$203,15,FALSE()))</f>
        <v/>
      </c>
      <c r="AM201" s="90" t="str">
        <f aca="false">IF(AL201="","",VLOOKUP($W201,$C$4:$U$203,16,FALSE()))</f>
        <v/>
      </c>
      <c r="AN201" s="91" t="str">
        <f aca="false">IF(AM201="","",VLOOKUP($W201,$C$4:$U$203,17,FALSE()))</f>
        <v/>
      </c>
      <c r="AO201" s="0" t="str">
        <f aca="false">IF(AN201="","",VLOOKUP($W201,$C$4:$U$203,18,FALSE()))</f>
        <v/>
      </c>
      <c r="AP201" s="92" t="str">
        <f aca="false">IF(X201="","",X201)</f>
        <v/>
      </c>
      <c r="AQ201" s="65"/>
    </row>
    <row r="202" customFormat="false" ht="15" hidden="false" customHeight="false" outlineLevel="0" collapsed="false">
      <c r="A202" s="0" t="n">
        <v>199</v>
      </c>
      <c r="B202" s="0" t="str">
        <f aca="false">IF(PLAYER!B202="","",PLAYER!B202)</f>
        <v/>
      </c>
      <c r="C202" s="0" t="str">
        <f aca="false">IF(T202="","",T202)</f>
        <v/>
      </c>
      <c r="D202" s="88" t="str">
        <f aca="false">IF('ADJ-CLICK'!H202="","",AVERAGE('ADJ-CLICK'!H202,'ADJ-CLICK'!J202,'ADJ-CLICK'!L202,'ADJ-CLICK'!N202,'ADJ-CLICK'!P202,'ADJ-CLICK'!R202))</f>
        <v/>
      </c>
      <c r="E202" s="88" t="str">
        <f aca="false">IF('ADJ-GIVEN'!C202="","",'ADJ-GIVEN'!C202/2)</f>
        <v/>
      </c>
      <c r="F202" s="88" t="str">
        <f aca="false">IF('ADJ-GIVEN'!D202="","",'ADJ-GIVEN'!D202/2)</f>
        <v/>
      </c>
      <c r="G202" s="88" t="str">
        <f aca="false">IF('ADJ-GIVEN'!E202="","",'ADJ-GIVEN'!E202/2)</f>
        <v/>
      </c>
      <c r="H202" s="88" t="str">
        <f aca="false">IF('ADJ-GIVEN'!F202="","",'ADJ-GIVEN'!F202/2)</f>
        <v/>
      </c>
      <c r="I202" s="0" t="str">
        <f aca="false">IF(E202="","",SUM(E202:H202))</f>
        <v/>
      </c>
      <c r="J202" s="88" t="str">
        <f aca="false">IF('ADJ-GIVEN'!G202="","",'ADJ-GIVEN'!G202/2)</f>
        <v/>
      </c>
      <c r="K202" s="88" t="str">
        <f aca="false">IF('ADJ-GIVEN'!H202="","",'ADJ-GIVEN'!H202/2)</f>
        <v/>
      </c>
      <c r="L202" s="88" t="str">
        <f aca="false">IF('ADJ-GIVEN'!I202="","",'ADJ-GIVEN'!I202/2)</f>
        <v/>
      </c>
      <c r="M202" s="88" t="str">
        <f aca="false">IF('ADJ-GIVEN'!J202="","",'ADJ-GIVEN'!J202/2)</f>
        <v/>
      </c>
      <c r="N202" s="89" t="str">
        <f aca="false">IF(J202="","",SUM(J202:M202))</f>
        <v/>
      </c>
      <c r="O202" s="92" t="str">
        <f aca="false">IF(D202="","",SUM(D202,I202,N202))</f>
        <v/>
      </c>
      <c r="P202" s="92" t="str">
        <f aca="false">IF('ADJ-CLICK'!C202="","",'ADJ-CLICK'!C202*-1)</f>
        <v/>
      </c>
      <c r="Q202" s="92" t="str">
        <f aca="false">IF('ADJ-CLICK'!D202="","",'ADJ-CLICK'!D202*-1)</f>
        <v/>
      </c>
      <c r="R202" s="92" t="str">
        <f aca="false">IF('ADJ-CLICK'!E202="","",'ADJ-CLICK'!E202*-1)</f>
        <v/>
      </c>
      <c r="S202" s="92" t="str">
        <f aca="false">IF(O202="","",SUM(O202:R202))</f>
        <v/>
      </c>
      <c r="T202" s="92" t="str">
        <f aca="false">IF(S202="","",RANK(S202,S$4:S$203,0))</f>
        <v/>
      </c>
      <c r="U202" s="92" t="str">
        <f aca="false">IF(B202="","",B202)</f>
        <v/>
      </c>
      <c r="V202" s="65"/>
      <c r="W202" s="0" t="str">
        <f aca="false">IF(A202&lt;=COUNT(C$4:C$203),A202,"")</f>
        <v/>
      </c>
      <c r="X202" s="0" t="str">
        <f aca="false">IF(W202="","",VLOOKUP($W202,$C$4:$U$203,19,FALSE()))</f>
        <v/>
      </c>
      <c r="Y202" s="88" t="str">
        <f aca="false">IF(X202="","",VLOOKUP($W202,$C$4:$U$203,2,FALSE()))</f>
        <v/>
      </c>
      <c r="Z202" s="88" t="str">
        <f aca="false">IF(Y202="","",VLOOKUP($W202,$C$4:$U$203,3,FALSE()))</f>
        <v/>
      </c>
      <c r="AA202" s="88" t="str">
        <f aca="false">IF(Z202="","",VLOOKUP($W202,$C$4:$U$203,4,FALSE()))</f>
        <v/>
      </c>
      <c r="AB202" s="88" t="str">
        <f aca="false">IF(AA202="","",VLOOKUP($W202,$C$4:$U$203,5,FALSE()))</f>
        <v/>
      </c>
      <c r="AC202" s="88" t="str">
        <f aca="false">IF(AB202="","",VLOOKUP($W202,$C$4:$U$203,6,FALSE()))</f>
        <v/>
      </c>
      <c r="AD202" s="89" t="str">
        <f aca="false">IF(AC202="","",VLOOKUP($W202,$C$4:$U$203,7,FALSE()))</f>
        <v/>
      </c>
      <c r="AE202" s="88" t="str">
        <f aca="false">IF(AD202="","",VLOOKUP($W202,$C$4:$U$203,8,FALSE()))</f>
        <v/>
      </c>
      <c r="AF202" s="88" t="str">
        <f aca="false">IF(AE202="","",VLOOKUP($W202,$C$4:$U$203,9,FALSE()))</f>
        <v/>
      </c>
      <c r="AG202" s="88" t="str">
        <f aca="false">IF(AF202="","",VLOOKUP($W202,$C$4:$U$203,10,FALSE()))</f>
        <v/>
      </c>
      <c r="AH202" s="88" t="str">
        <f aca="false">IF(AG202="","",VLOOKUP($W202,$C$4:$U$203,11,FALSE()))</f>
        <v/>
      </c>
      <c r="AI202" s="89" t="str">
        <f aca="false">IF(AH202="","",VLOOKUP($W202,$C$4:$U$203,12,FALSE()))</f>
        <v/>
      </c>
      <c r="AJ202" s="89" t="str">
        <f aca="false">IF(AI202="","",VLOOKUP($W202,$C$4:$U$203,13,FALSE()))</f>
        <v/>
      </c>
      <c r="AK202" s="90" t="str">
        <f aca="false">IF(AJ202="","",VLOOKUP($W202,$C$4:$U$203,14,FALSE()))</f>
        <v/>
      </c>
      <c r="AL202" s="90" t="str">
        <f aca="false">IF(AK202="","",VLOOKUP($W202,$C$4:$U$203,15,FALSE()))</f>
        <v/>
      </c>
      <c r="AM202" s="90" t="str">
        <f aca="false">IF(AL202="","",VLOOKUP($W202,$C$4:$U$203,16,FALSE()))</f>
        <v/>
      </c>
      <c r="AN202" s="91" t="str">
        <f aca="false">IF(AM202="","",VLOOKUP($W202,$C$4:$U$203,17,FALSE()))</f>
        <v/>
      </c>
      <c r="AO202" s="0" t="str">
        <f aca="false">IF(AN202="","",VLOOKUP($W202,$C$4:$U$203,18,FALSE()))</f>
        <v/>
      </c>
      <c r="AP202" s="92" t="str">
        <f aca="false">IF(X202="","",X202)</f>
        <v/>
      </c>
      <c r="AQ202" s="65"/>
    </row>
    <row r="203" customFormat="false" ht="15" hidden="false" customHeight="false" outlineLevel="0" collapsed="false">
      <c r="A203" s="0" t="n">
        <v>200</v>
      </c>
      <c r="B203" s="0" t="str">
        <f aca="false">IF(PLAYER!B203="","",PLAYER!B203)</f>
        <v/>
      </c>
      <c r="C203" s="0" t="str">
        <f aca="false">IF(T203="","",T203)</f>
        <v/>
      </c>
      <c r="D203" s="88" t="str">
        <f aca="false">IF('ADJ-CLICK'!H203="","",AVERAGE('ADJ-CLICK'!H203,'ADJ-CLICK'!J203,'ADJ-CLICK'!L203,'ADJ-CLICK'!N203,'ADJ-CLICK'!P203,'ADJ-CLICK'!R203))</f>
        <v/>
      </c>
      <c r="E203" s="88" t="str">
        <f aca="false">IF('ADJ-GIVEN'!C203="","",'ADJ-GIVEN'!C203/2)</f>
        <v/>
      </c>
      <c r="F203" s="88" t="str">
        <f aca="false">IF('ADJ-GIVEN'!D203="","",'ADJ-GIVEN'!D203/2)</f>
        <v/>
      </c>
      <c r="G203" s="88" t="str">
        <f aca="false">IF('ADJ-GIVEN'!E203="","",'ADJ-GIVEN'!E203/2)</f>
        <v/>
      </c>
      <c r="H203" s="88" t="str">
        <f aca="false">IF('ADJ-GIVEN'!F203="","",'ADJ-GIVEN'!F203/2)</f>
        <v/>
      </c>
      <c r="I203" s="0" t="str">
        <f aca="false">IF(E203="","",SUM(E203:H203))</f>
        <v/>
      </c>
      <c r="J203" s="88" t="str">
        <f aca="false">IF('ADJ-GIVEN'!G203="","",'ADJ-GIVEN'!G203/2)</f>
        <v/>
      </c>
      <c r="K203" s="88" t="str">
        <f aca="false">IF('ADJ-GIVEN'!H203="","",'ADJ-GIVEN'!H203/2)</f>
        <v/>
      </c>
      <c r="L203" s="88" t="str">
        <f aca="false">IF('ADJ-GIVEN'!I203="","",'ADJ-GIVEN'!I203/2)</f>
        <v/>
      </c>
      <c r="M203" s="88" t="str">
        <f aca="false">IF('ADJ-GIVEN'!J203="","",'ADJ-GIVEN'!J203/2)</f>
        <v/>
      </c>
      <c r="N203" s="89" t="str">
        <f aca="false">IF(J203="","",SUM(J203:M203))</f>
        <v/>
      </c>
      <c r="O203" s="92" t="str">
        <f aca="false">IF(D203="","",SUM(D203,I203,N203))</f>
        <v/>
      </c>
      <c r="P203" s="92" t="str">
        <f aca="false">IF('ADJ-CLICK'!C203="","",'ADJ-CLICK'!C203*-1)</f>
        <v/>
      </c>
      <c r="Q203" s="92" t="str">
        <f aca="false">IF('ADJ-CLICK'!D203="","",'ADJ-CLICK'!D203*-1)</f>
        <v/>
      </c>
      <c r="R203" s="92" t="str">
        <f aca="false">IF('ADJ-CLICK'!E203="","",'ADJ-CLICK'!E203*-1)</f>
        <v/>
      </c>
      <c r="S203" s="92" t="str">
        <f aca="false">IF(O203="","",SUM(O203:R203))</f>
        <v/>
      </c>
      <c r="T203" s="92" t="str">
        <f aca="false">IF(S203="","",RANK(S203,S$4:S$203,0))</f>
        <v/>
      </c>
      <c r="U203" s="92" t="str">
        <f aca="false">IF(B203="","",B203)</f>
        <v/>
      </c>
      <c r="V203" s="65"/>
      <c r="W203" s="0" t="str">
        <f aca="false">IF(A203&lt;=COUNT(C$4:C$203),A203,"")</f>
        <v/>
      </c>
      <c r="X203" s="0" t="str">
        <f aca="false">IF(W203="","",VLOOKUP($W203,$C$4:$U$203,19,FALSE()))</f>
        <v/>
      </c>
      <c r="Y203" s="88" t="str">
        <f aca="false">IF(X203="","",VLOOKUP($W203,$C$4:$U$203,2,FALSE()))</f>
        <v/>
      </c>
      <c r="Z203" s="88" t="str">
        <f aca="false">IF(Y203="","",VLOOKUP($W203,$C$4:$U$203,3,FALSE()))</f>
        <v/>
      </c>
      <c r="AA203" s="88" t="str">
        <f aca="false">IF(Z203="","",VLOOKUP($W203,$C$4:$U$203,4,FALSE()))</f>
        <v/>
      </c>
      <c r="AB203" s="88" t="str">
        <f aca="false">IF(AA203="","",VLOOKUP($W203,$C$4:$U$203,5,FALSE()))</f>
        <v/>
      </c>
      <c r="AC203" s="88" t="str">
        <f aca="false">IF(AB203="","",VLOOKUP($W203,$C$4:$U$203,6,FALSE()))</f>
        <v/>
      </c>
      <c r="AD203" s="89" t="str">
        <f aca="false">IF(AC203="","",VLOOKUP($W203,$C$4:$U$203,7,FALSE()))</f>
        <v/>
      </c>
      <c r="AE203" s="88" t="str">
        <f aca="false">IF(AD203="","",VLOOKUP($W203,$C$4:$U$203,8,FALSE()))</f>
        <v/>
      </c>
      <c r="AF203" s="88" t="str">
        <f aca="false">IF(AE203="","",VLOOKUP($W203,$C$4:$U$203,9,FALSE()))</f>
        <v/>
      </c>
      <c r="AG203" s="88" t="str">
        <f aca="false">IF(AF203="","",VLOOKUP($W203,$C$4:$U$203,10,FALSE()))</f>
        <v/>
      </c>
      <c r="AH203" s="88" t="str">
        <f aca="false">IF(AG203="","",VLOOKUP($W203,$C$4:$U$203,11,FALSE()))</f>
        <v/>
      </c>
      <c r="AI203" s="89" t="str">
        <f aca="false">IF(AH203="","",VLOOKUP($W203,$C$4:$U$203,12,FALSE()))</f>
        <v/>
      </c>
      <c r="AJ203" s="89" t="str">
        <f aca="false">IF(AI203="","",VLOOKUP($W203,$C$4:$U$203,13,FALSE()))</f>
        <v/>
      </c>
      <c r="AK203" s="90" t="str">
        <f aca="false">IF(AJ203="","",VLOOKUP($W203,$C$4:$U$203,14,FALSE()))</f>
        <v/>
      </c>
      <c r="AL203" s="90" t="str">
        <f aca="false">IF(AK203="","",VLOOKUP($W203,$C$4:$U$203,15,FALSE()))</f>
        <v/>
      </c>
      <c r="AM203" s="90" t="str">
        <f aca="false">IF(AL203="","",VLOOKUP($W203,$C$4:$U$203,16,FALSE()))</f>
        <v/>
      </c>
      <c r="AN203" s="91" t="str">
        <f aca="false">IF(AM203="","",VLOOKUP($W203,$C$4:$U$203,17,FALSE()))</f>
        <v/>
      </c>
      <c r="AO203" s="0" t="str">
        <f aca="false">IF(AN203="","",VLOOKUP($W203,$C$4:$U$203,18,FALSE()))</f>
        <v/>
      </c>
      <c r="AP203" s="92" t="str">
        <f aca="false">IF(X203="","",X203)</f>
        <v/>
      </c>
      <c r="AQ203" s="65"/>
    </row>
    <row r="204" customFormat="false" ht="15" hidden="false" customHeight="false" outlineLevel="0" collapsed="false">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c r="AK204" s="65"/>
      <c r="AL204" s="65"/>
      <c r="AM204" s="65"/>
      <c r="AN204" s="65"/>
      <c r="AO204" s="65"/>
      <c r="AP204" s="65"/>
      <c r="AQ204" s="65"/>
    </row>
  </sheetData>
  <sheetProtection sheet="true"/>
  <mergeCells count="2">
    <mergeCell ref="P2:R2"/>
    <mergeCell ref="AK2:AM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4.703125" defaultRowHeight="15" zeroHeight="false" outlineLevelRow="0" outlineLevelCol="0"/>
  <cols>
    <col collapsed="false" customWidth="true" hidden="false" outlineLevel="0" max="1" min="1" style="93" width="4.56"/>
    <col collapsed="false" customWidth="true" hidden="false" outlineLevel="0" max="2" min="2" style="93" width="26.7"/>
    <col collapsed="false" customWidth="true" hidden="false" outlineLevel="0" max="9" min="3" style="94" width="11.56"/>
    <col collapsed="false" customWidth="true" hidden="false" outlineLevel="0" max="10" min="10" style="93" width="5.12"/>
    <col collapsed="false" customWidth="true" hidden="false" outlineLevel="0" max="11" min="11" style="93" width="11.27"/>
    <col collapsed="false" customWidth="true" hidden="false" outlineLevel="0" max="12" min="12" style="95" width="12.7"/>
    <col collapsed="false" customWidth="false" hidden="false" outlineLevel="0" max="34" min="13" style="95" width="4.7"/>
    <col collapsed="false" customWidth="false" hidden="false" outlineLevel="0" max="257" min="35" style="93" width="4.7"/>
  </cols>
  <sheetData>
    <row r="1" customFormat="false" ht="15" hidden="false" customHeight="false" outlineLevel="0" collapsed="false">
      <c r="B1" s="96" t="s">
        <v>124</v>
      </c>
    </row>
    <row r="2" customFormat="false" ht="15" hidden="false" customHeight="false" outlineLevel="0" collapsed="false">
      <c r="B2" s="96" t="str">
        <f aca="false">IF(PLAYER!B3="","",PLAYER!B3)</f>
        <v>Player Name</v>
      </c>
      <c r="C2" s="97" t="str">
        <f aca="false">IF('SET-UP'!F3="","",'SET-UP'!F3)</f>
        <v>Judge A1</v>
      </c>
      <c r="D2" s="97" t="str">
        <f aca="false">IF('SET-UP'!F4="","",'SET-UP'!F4)</f>
        <v>Judge A2</v>
      </c>
      <c r="E2" s="97" t="str">
        <f aca="false">IF('SET-UP'!F5="","",'SET-UP'!F5)</f>
        <v>Judge A3</v>
      </c>
      <c r="F2" s="97" t="str">
        <f aca="false">IF('SET-UP'!F6="","",'SET-UP'!F6)</f>
        <v>Judge A4</v>
      </c>
      <c r="G2" s="97" t="str">
        <f aca="false">IF('SET-UP'!F7="","",'SET-UP'!F7)</f>
        <v>Judge A5</v>
      </c>
      <c r="H2" s="97" t="str">
        <f aca="false">IF('SET-UP'!F8="","",'SET-UP'!F8)</f>
        <v>Judge A6</v>
      </c>
      <c r="I2" s="97" t="s">
        <v>125</v>
      </c>
      <c r="J2" s="98"/>
      <c r="K2" s="99" t="s">
        <v>126</v>
      </c>
    </row>
    <row r="3" customFormat="false" ht="15" hidden="false" customHeight="false" outlineLevel="0" collapsed="false">
      <c r="A3" s="93" t="n">
        <v>1</v>
      </c>
      <c r="B3" s="93" t="str">
        <f aca="false">IF('FINAL-SCORE'!X4="","",'FINAL-SCORE'!X4)</f>
        <v/>
      </c>
      <c r="C3" s="100" t="str">
        <f aca="false">VLOOKUP(B3,'ADJ-CLICK'!B:R,7,FALSE())</f>
        <v/>
      </c>
      <c r="D3" s="100" t="str">
        <f aca="false">VLOOKUP(B3,'ADJ-CLICK'!B:R,9,FALSE())</f>
        <v/>
      </c>
      <c r="E3" s="100" t="str">
        <f aca="false">VLOOKUP(B3,'ADJ-CLICK'!B:R,11,FALSE())</f>
        <v/>
      </c>
      <c r="F3" s="100" t="str">
        <f aca="false">VLOOKUP(B3,'ADJ-CLICK'!B:R,13,FALSE())</f>
        <v/>
      </c>
      <c r="G3" s="100" t="str">
        <f aca="false">VLOOKUP(B3,'ADJ-CLICK'!B:R,15,FALSE())</f>
        <v/>
      </c>
      <c r="H3" s="100" t="str">
        <f aca="false">VLOOKUP(B3,'ADJ-CLICK'!B:R,17,FALSE())</f>
        <v/>
      </c>
      <c r="I3" s="100" t="str">
        <f aca="false">IF(C3="","",AVERAGE(C3:H3))</f>
        <v/>
      </c>
      <c r="J3" s="101"/>
      <c r="K3" s="102" t="str">
        <f aca="false">IF(C3="","",_xlfn.STDEV.P(C3:H3))</f>
        <v/>
      </c>
    </row>
    <row r="4" customFormat="false" ht="15" hidden="false" customHeight="false" outlineLevel="0" collapsed="false">
      <c r="A4" s="93" t="n">
        <v>2</v>
      </c>
      <c r="B4" s="93" t="str">
        <f aca="false">IF('FINAL-SCORE'!X5="","",'FINAL-SCORE'!X5)</f>
        <v/>
      </c>
      <c r="C4" s="100" t="str">
        <f aca="false">VLOOKUP(B4,'ADJ-CLICK'!B:R,7,FALSE())</f>
        <v/>
      </c>
      <c r="D4" s="100" t="str">
        <f aca="false">VLOOKUP(B4,'ADJ-CLICK'!B:R,9,FALSE())</f>
        <v/>
      </c>
      <c r="E4" s="100" t="str">
        <f aca="false">VLOOKUP(B4,'ADJ-CLICK'!B:R,11,FALSE())</f>
        <v/>
      </c>
      <c r="F4" s="100" t="str">
        <f aca="false">VLOOKUP(B4,'ADJ-CLICK'!B:R,13,FALSE())</f>
        <v/>
      </c>
      <c r="G4" s="100" t="str">
        <f aca="false">VLOOKUP(B4,'ADJ-CLICK'!B:R,15,FALSE())</f>
        <v/>
      </c>
      <c r="H4" s="100" t="str">
        <f aca="false">VLOOKUP(B4,'ADJ-CLICK'!B:R,17,FALSE())</f>
        <v/>
      </c>
      <c r="I4" s="100" t="str">
        <f aca="false">IF(C4="","",AVERAGE(C4:H4))</f>
        <v/>
      </c>
      <c r="J4" s="101"/>
      <c r="K4" s="102" t="str">
        <f aca="false">IF(C4="","",_xlfn.STDEV.P(C4:H4))</f>
        <v/>
      </c>
    </row>
    <row r="5" customFormat="false" ht="15" hidden="false" customHeight="false" outlineLevel="0" collapsed="false">
      <c r="A5" s="93" t="n">
        <v>3</v>
      </c>
      <c r="B5" s="93" t="str">
        <f aca="false">IF('FINAL-SCORE'!X6="","",'FINAL-SCORE'!X6)</f>
        <v/>
      </c>
      <c r="C5" s="100" t="str">
        <f aca="false">VLOOKUP(B5,'ADJ-CLICK'!B:R,7,FALSE())</f>
        <v/>
      </c>
      <c r="D5" s="100" t="str">
        <f aca="false">VLOOKUP(B5,'ADJ-CLICK'!B:R,9,FALSE())</f>
        <v/>
      </c>
      <c r="E5" s="100" t="str">
        <f aca="false">VLOOKUP(B5,'ADJ-CLICK'!B:R,11,FALSE())</f>
        <v/>
      </c>
      <c r="F5" s="100" t="str">
        <f aca="false">VLOOKUP(B5,'ADJ-CLICK'!B:R,13,FALSE())</f>
        <v/>
      </c>
      <c r="G5" s="100" t="str">
        <f aca="false">VLOOKUP(B5,'ADJ-CLICK'!B:R,15,FALSE())</f>
        <v/>
      </c>
      <c r="H5" s="100" t="str">
        <f aca="false">VLOOKUP(B5,'ADJ-CLICK'!B:R,17,FALSE())</f>
        <v/>
      </c>
      <c r="I5" s="100" t="str">
        <f aca="false">IF(C5="","",AVERAGE(C5:H5))</f>
        <v/>
      </c>
      <c r="J5" s="101"/>
      <c r="K5" s="102" t="str">
        <f aca="false">IF(C5="","",_xlfn.STDEV.P(C5:H5))</f>
        <v/>
      </c>
    </row>
    <row r="6" customFormat="false" ht="15" hidden="false" customHeight="false" outlineLevel="0" collapsed="false">
      <c r="A6" s="93" t="n">
        <v>4</v>
      </c>
      <c r="B6" s="93" t="str">
        <f aca="false">IF('FINAL-SCORE'!X7="","",'FINAL-SCORE'!X7)</f>
        <v/>
      </c>
      <c r="C6" s="100" t="str">
        <f aca="false">VLOOKUP(B6,'ADJ-CLICK'!B:R,7,FALSE())</f>
        <v/>
      </c>
      <c r="D6" s="100" t="str">
        <f aca="false">VLOOKUP(B6,'ADJ-CLICK'!B:R,9,FALSE())</f>
        <v/>
      </c>
      <c r="E6" s="100" t="str">
        <f aca="false">VLOOKUP(B6,'ADJ-CLICK'!B:R,11,FALSE())</f>
        <v/>
      </c>
      <c r="F6" s="100" t="str">
        <f aca="false">VLOOKUP(B6,'ADJ-CLICK'!B:R,13,FALSE())</f>
        <v/>
      </c>
      <c r="G6" s="100" t="str">
        <f aca="false">VLOOKUP(B6,'ADJ-CLICK'!B:R,15,FALSE())</f>
        <v/>
      </c>
      <c r="H6" s="100" t="str">
        <f aca="false">VLOOKUP(B6,'ADJ-CLICK'!B:R,17,FALSE())</f>
        <v/>
      </c>
      <c r="I6" s="100" t="str">
        <f aca="false">IF(C6="","",AVERAGE(C6:H6))</f>
        <v/>
      </c>
      <c r="J6" s="101"/>
      <c r="K6" s="102" t="str">
        <f aca="false">IF(C6="","",_xlfn.STDEV.P(C6:H6))</f>
        <v/>
      </c>
    </row>
    <row r="7" customFormat="false" ht="15" hidden="false" customHeight="false" outlineLevel="0" collapsed="false">
      <c r="A7" s="93" t="n">
        <v>5</v>
      </c>
      <c r="B7" s="93" t="str">
        <f aca="false">IF('FINAL-SCORE'!X8="","",'FINAL-SCORE'!X8)</f>
        <v/>
      </c>
      <c r="C7" s="100" t="str">
        <f aca="false">VLOOKUP(B7,'ADJ-CLICK'!B:R,7,FALSE())</f>
        <v/>
      </c>
      <c r="D7" s="100" t="str">
        <f aca="false">VLOOKUP(B7,'ADJ-CLICK'!B:R,9,FALSE())</f>
        <v/>
      </c>
      <c r="E7" s="100" t="str">
        <f aca="false">VLOOKUP(B7,'ADJ-CLICK'!B:R,11,FALSE())</f>
        <v/>
      </c>
      <c r="F7" s="100" t="str">
        <f aca="false">VLOOKUP(B7,'ADJ-CLICK'!B:R,13,FALSE())</f>
        <v/>
      </c>
      <c r="G7" s="100" t="str">
        <f aca="false">VLOOKUP(B7,'ADJ-CLICK'!B:R,15,FALSE())</f>
        <v/>
      </c>
      <c r="H7" s="100" t="str">
        <f aca="false">VLOOKUP(B7,'ADJ-CLICK'!B:R,17,FALSE())</f>
        <v/>
      </c>
      <c r="I7" s="100" t="str">
        <f aca="false">IF(C7="","",AVERAGE(C7:H7))</f>
        <v/>
      </c>
      <c r="J7" s="101"/>
      <c r="K7" s="102" t="str">
        <f aca="false">IF(C7="","",_xlfn.STDEV.P(C7:H7))</f>
        <v/>
      </c>
    </row>
    <row r="8" customFormat="false" ht="15" hidden="false" customHeight="false" outlineLevel="0" collapsed="false">
      <c r="A8" s="93" t="n">
        <v>6</v>
      </c>
      <c r="B8" s="93" t="str">
        <f aca="false">IF('FINAL-SCORE'!X9="","",'FINAL-SCORE'!X9)</f>
        <v/>
      </c>
      <c r="C8" s="100" t="str">
        <f aca="false">VLOOKUP(B8,'ADJ-CLICK'!B:R,7,FALSE())</f>
        <v/>
      </c>
      <c r="D8" s="100" t="str">
        <f aca="false">VLOOKUP(B8,'ADJ-CLICK'!B:R,9,FALSE())</f>
        <v/>
      </c>
      <c r="E8" s="100" t="str">
        <f aca="false">VLOOKUP(B8,'ADJ-CLICK'!B:R,11,FALSE())</f>
        <v/>
      </c>
      <c r="F8" s="100" t="str">
        <f aca="false">VLOOKUP(B8,'ADJ-CLICK'!B:R,13,FALSE())</f>
        <v/>
      </c>
      <c r="G8" s="100" t="str">
        <f aca="false">VLOOKUP(B8,'ADJ-CLICK'!B:R,15,FALSE())</f>
        <v/>
      </c>
      <c r="H8" s="100" t="str">
        <f aca="false">VLOOKUP(B8,'ADJ-CLICK'!B:R,17,FALSE())</f>
        <v/>
      </c>
      <c r="I8" s="100" t="str">
        <f aca="false">IF(C8="","",AVERAGE(C8:H8))</f>
        <v/>
      </c>
      <c r="J8" s="101"/>
      <c r="K8" s="102" t="str">
        <f aca="false">IF(C8="","",_xlfn.STDEV.P(C8:H8))</f>
        <v/>
      </c>
    </row>
    <row r="9" customFormat="false" ht="15" hidden="false" customHeight="false" outlineLevel="0" collapsed="false">
      <c r="A9" s="93" t="n">
        <v>7</v>
      </c>
      <c r="B9" s="93" t="str">
        <f aca="false">IF('FINAL-SCORE'!X10="","",'FINAL-SCORE'!X10)</f>
        <v/>
      </c>
      <c r="C9" s="100" t="str">
        <f aca="false">VLOOKUP(B9,'ADJ-CLICK'!B:R,7,FALSE())</f>
        <v/>
      </c>
      <c r="D9" s="100" t="str">
        <f aca="false">VLOOKUP(B9,'ADJ-CLICK'!B:R,9,FALSE())</f>
        <v/>
      </c>
      <c r="E9" s="100" t="str">
        <f aca="false">VLOOKUP(B9,'ADJ-CLICK'!B:R,11,FALSE())</f>
        <v/>
      </c>
      <c r="F9" s="100" t="str">
        <f aca="false">VLOOKUP(B9,'ADJ-CLICK'!B:R,13,FALSE())</f>
        <v/>
      </c>
      <c r="G9" s="100" t="str">
        <f aca="false">VLOOKUP(B9,'ADJ-CLICK'!B:R,15,FALSE())</f>
        <v/>
      </c>
      <c r="H9" s="100" t="str">
        <f aca="false">VLOOKUP(B9,'ADJ-CLICK'!B:R,17,FALSE())</f>
        <v/>
      </c>
      <c r="I9" s="100" t="str">
        <f aca="false">IF(C9="","",AVERAGE(C9:H9))</f>
        <v/>
      </c>
      <c r="J9" s="101"/>
      <c r="K9" s="102" t="str">
        <f aca="false">IF(C9="","",_xlfn.STDEV.P(C9:H9))</f>
        <v/>
      </c>
    </row>
    <row r="10" customFormat="false" ht="15" hidden="false" customHeight="false" outlineLevel="0" collapsed="false">
      <c r="A10" s="93" t="n">
        <v>8</v>
      </c>
      <c r="B10" s="93" t="str">
        <f aca="false">IF('FINAL-SCORE'!X11="","",'FINAL-SCORE'!X11)</f>
        <v/>
      </c>
      <c r="C10" s="100" t="str">
        <f aca="false">VLOOKUP(B10,'ADJ-CLICK'!B:R,7,FALSE())</f>
        <v/>
      </c>
      <c r="D10" s="100" t="str">
        <f aca="false">VLOOKUP(B10,'ADJ-CLICK'!B:R,9,FALSE())</f>
        <v/>
      </c>
      <c r="E10" s="100" t="str">
        <f aca="false">VLOOKUP(B10,'ADJ-CLICK'!B:R,11,FALSE())</f>
        <v/>
      </c>
      <c r="F10" s="100" t="str">
        <f aca="false">VLOOKUP(B10,'ADJ-CLICK'!B:R,13,FALSE())</f>
        <v/>
      </c>
      <c r="G10" s="100" t="str">
        <f aca="false">VLOOKUP(B10,'ADJ-CLICK'!B:R,15,FALSE())</f>
        <v/>
      </c>
      <c r="H10" s="100" t="str">
        <f aca="false">VLOOKUP(B10,'ADJ-CLICK'!B:R,17,FALSE())</f>
        <v/>
      </c>
      <c r="I10" s="100" t="str">
        <f aca="false">IF(C10="","",AVERAGE(C10:H10))</f>
        <v/>
      </c>
      <c r="J10" s="101"/>
      <c r="K10" s="102" t="str">
        <f aca="false">IF(C10="","",_xlfn.STDEV.P(C10:H10))</f>
        <v/>
      </c>
    </row>
    <row r="11" customFormat="false" ht="15" hidden="false" customHeight="false" outlineLevel="0" collapsed="false">
      <c r="A11" s="93" t="n">
        <v>9</v>
      </c>
      <c r="B11" s="93" t="str">
        <f aca="false">IF('FINAL-SCORE'!X12="","",'FINAL-SCORE'!X12)</f>
        <v/>
      </c>
      <c r="C11" s="100" t="str">
        <f aca="false">VLOOKUP(B11,'ADJ-CLICK'!B:R,7,FALSE())</f>
        <v/>
      </c>
      <c r="D11" s="100" t="str">
        <f aca="false">VLOOKUP(B11,'ADJ-CLICK'!B:R,9,FALSE())</f>
        <v/>
      </c>
      <c r="E11" s="100" t="str">
        <f aca="false">VLOOKUP(B11,'ADJ-CLICK'!B:R,11,FALSE())</f>
        <v/>
      </c>
      <c r="F11" s="100" t="str">
        <f aca="false">VLOOKUP(B11,'ADJ-CLICK'!B:R,13,FALSE())</f>
        <v/>
      </c>
      <c r="G11" s="100" t="str">
        <f aca="false">VLOOKUP(B11,'ADJ-CLICK'!B:R,15,FALSE())</f>
        <v/>
      </c>
      <c r="H11" s="100" t="str">
        <f aca="false">VLOOKUP(B11,'ADJ-CLICK'!B:R,17,FALSE())</f>
        <v/>
      </c>
      <c r="I11" s="100" t="str">
        <f aca="false">IF(C11="","",AVERAGE(C11:H11))</f>
        <v/>
      </c>
      <c r="J11" s="101"/>
      <c r="K11" s="102" t="str">
        <f aca="false">IF(C11="","",_xlfn.STDEV.P(C11:H11))</f>
        <v/>
      </c>
    </row>
    <row r="12" customFormat="false" ht="15" hidden="false" customHeight="false" outlineLevel="0" collapsed="false">
      <c r="A12" s="93" t="n">
        <v>10</v>
      </c>
      <c r="B12" s="93" t="str">
        <f aca="false">IF('FINAL-SCORE'!X13="","",'FINAL-SCORE'!X13)</f>
        <v/>
      </c>
      <c r="C12" s="100" t="str">
        <f aca="false">VLOOKUP(B12,'ADJ-CLICK'!B:R,7,FALSE())</f>
        <v/>
      </c>
      <c r="D12" s="100" t="str">
        <f aca="false">VLOOKUP(B12,'ADJ-CLICK'!B:R,9,FALSE())</f>
        <v/>
      </c>
      <c r="E12" s="100" t="str">
        <f aca="false">VLOOKUP(B12,'ADJ-CLICK'!B:R,11,FALSE())</f>
        <v/>
      </c>
      <c r="F12" s="100" t="str">
        <f aca="false">VLOOKUP(B12,'ADJ-CLICK'!B:R,13,FALSE())</f>
        <v/>
      </c>
      <c r="G12" s="100" t="str">
        <f aca="false">VLOOKUP(B12,'ADJ-CLICK'!B:R,15,FALSE())</f>
        <v/>
      </c>
      <c r="H12" s="100" t="str">
        <f aca="false">VLOOKUP(B12,'ADJ-CLICK'!B:R,17,FALSE())</f>
        <v/>
      </c>
      <c r="I12" s="100" t="str">
        <f aca="false">IF(C12="","",AVERAGE(C12:H12))</f>
        <v/>
      </c>
      <c r="J12" s="101"/>
      <c r="K12" s="102" t="str">
        <f aca="false">IF(C12="","",_xlfn.STDEV.P(C12:H12))</f>
        <v/>
      </c>
    </row>
    <row r="13" customFormat="false" ht="15" hidden="false" customHeight="false" outlineLevel="0" collapsed="false">
      <c r="A13" s="93" t="n">
        <v>11</v>
      </c>
      <c r="B13" s="93" t="str">
        <f aca="false">IF('FINAL-SCORE'!X14="","",'FINAL-SCORE'!X14)</f>
        <v/>
      </c>
      <c r="C13" s="100" t="str">
        <f aca="false">VLOOKUP(B13,'ADJ-CLICK'!B:R,7,FALSE())</f>
        <v/>
      </c>
      <c r="D13" s="100" t="str">
        <f aca="false">VLOOKUP(B13,'ADJ-CLICK'!B:R,9,FALSE())</f>
        <v/>
      </c>
      <c r="E13" s="100" t="str">
        <f aca="false">VLOOKUP(B13,'ADJ-CLICK'!B:R,11,FALSE())</f>
        <v/>
      </c>
      <c r="F13" s="100" t="str">
        <f aca="false">VLOOKUP(B13,'ADJ-CLICK'!B:R,13,FALSE())</f>
        <v/>
      </c>
      <c r="G13" s="100" t="str">
        <f aca="false">VLOOKUP(B13,'ADJ-CLICK'!B:R,15,FALSE())</f>
        <v/>
      </c>
      <c r="H13" s="100" t="str">
        <f aca="false">VLOOKUP(B13,'ADJ-CLICK'!B:R,17,FALSE())</f>
        <v/>
      </c>
      <c r="I13" s="100" t="str">
        <f aca="false">IF(C13="","",AVERAGE(C13:H13))</f>
        <v/>
      </c>
      <c r="J13" s="101"/>
      <c r="K13" s="102" t="str">
        <f aca="false">IF(C13="","",_xlfn.STDEV.P(C13:H13))</f>
        <v/>
      </c>
    </row>
    <row r="14" customFormat="false" ht="15" hidden="false" customHeight="false" outlineLevel="0" collapsed="false">
      <c r="A14" s="93" t="n">
        <v>12</v>
      </c>
      <c r="B14" s="93" t="str">
        <f aca="false">IF('FINAL-SCORE'!X15="","",'FINAL-SCORE'!X15)</f>
        <v/>
      </c>
      <c r="C14" s="100" t="str">
        <f aca="false">VLOOKUP(B14,'ADJ-CLICK'!B:R,7,FALSE())</f>
        <v/>
      </c>
      <c r="D14" s="100" t="str">
        <f aca="false">VLOOKUP(B14,'ADJ-CLICK'!B:R,9,FALSE())</f>
        <v/>
      </c>
      <c r="E14" s="100" t="str">
        <f aca="false">VLOOKUP(B14,'ADJ-CLICK'!B:R,11,FALSE())</f>
        <v/>
      </c>
      <c r="F14" s="100" t="str">
        <f aca="false">VLOOKUP(B14,'ADJ-CLICK'!B:R,13,FALSE())</f>
        <v/>
      </c>
      <c r="G14" s="100" t="str">
        <f aca="false">VLOOKUP(B14,'ADJ-CLICK'!B:R,15,FALSE())</f>
        <v/>
      </c>
      <c r="H14" s="100" t="str">
        <f aca="false">VLOOKUP(B14,'ADJ-CLICK'!B:R,17,FALSE())</f>
        <v/>
      </c>
      <c r="I14" s="100" t="str">
        <f aca="false">IF(C14="","",AVERAGE(C14:H14))</f>
        <v/>
      </c>
      <c r="J14" s="101"/>
      <c r="K14" s="102" t="str">
        <f aca="false">IF(C14="","",_xlfn.STDEV.P(C14:H14))</f>
        <v/>
      </c>
    </row>
    <row r="15" customFormat="false" ht="15" hidden="false" customHeight="false" outlineLevel="0" collapsed="false">
      <c r="A15" s="93" t="n">
        <v>13</v>
      </c>
      <c r="B15" s="93" t="str">
        <f aca="false">IF('FINAL-SCORE'!X16="","",'FINAL-SCORE'!X16)</f>
        <v/>
      </c>
      <c r="C15" s="100" t="str">
        <f aca="false">VLOOKUP(B15,'ADJ-CLICK'!B:R,7,FALSE())</f>
        <v/>
      </c>
      <c r="D15" s="100" t="str">
        <f aca="false">VLOOKUP(B15,'ADJ-CLICK'!B:R,9,FALSE())</f>
        <v/>
      </c>
      <c r="E15" s="100" t="str">
        <f aca="false">VLOOKUP(B15,'ADJ-CLICK'!B:R,11,FALSE())</f>
        <v/>
      </c>
      <c r="F15" s="100" t="str">
        <f aca="false">VLOOKUP(B15,'ADJ-CLICK'!B:R,13,FALSE())</f>
        <v/>
      </c>
      <c r="G15" s="100" t="str">
        <f aca="false">VLOOKUP(B15,'ADJ-CLICK'!B:R,15,FALSE())</f>
        <v/>
      </c>
      <c r="H15" s="100" t="str">
        <f aca="false">VLOOKUP(B15,'ADJ-CLICK'!B:R,17,FALSE())</f>
        <v/>
      </c>
      <c r="I15" s="100" t="str">
        <f aca="false">IF(C15="","",AVERAGE(C15:H15))</f>
        <v/>
      </c>
      <c r="J15" s="101"/>
      <c r="K15" s="102" t="str">
        <f aca="false">IF(C15="","",_xlfn.STDEV.P(C15:H15))</f>
        <v/>
      </c>
    </row>
    <row r="16" customFormat="false" ht="15" hidden="false" customHeight="false" outlineLevel="0" collapsed="false">
      <c r="A16" s="93" t="n">
        <v>14</v>
      </c>
      <c r="B16" s="93" t="str">
        <f aca="false">IF('FINAL-SCORE'!X17="","",'FINAL-SCORE'!X17)</f>
        <v/>
      </c>
      <c r="C16" s="100" t="str">
        <f aca="false">VLOOKUP(B16,'ADJ-CLICK'!B:R,7,FALSE())</f>
        <v/>
      </c>
      <c r="D16" s="100" t="str">
        <f aca="false">VLOOKUP(B16,'ADJ-CLICK'!B:R,9,FALSE())</f>
        <v/>
      </c>
      <c r="E16" s="100" t="str">
        <f aca="false">VLOOKUP(B16,'ADJ-CLICK'!B:R,11,FALSE())</f>
        <v/>
      </c>
      <c r="F16" s="100" t="str">
        <f aca="false">VLOOKUP(B16,'ADJ-CLICK'!B:R,13,FALSE())</f>
        <v/>
      </c>
      <c r="G16" s="100" t="str">
        <f aca="false">VLOOKUP(B16,'ADJ-CLICK'!B:R,15,FALSE())</f>
        <v/>
      </c>
      <c r="H16" s="100" t="str">
        <f aca="false">VLOOKUP(B16,'ADJ-CLICK'!B:R,17,FALSE())</f>
        <v/>
      </c>
      <c r="I16" s="100" t="str">
        <f aca="false">IF(C16="","",AVERAGE(C16:H16))</f>
        <v/>
      </c>
      <c r="J16" s="101"/>
      <c r="K16" s="102" t="str">
        <f aca="false">IF(C16="","",_xlfn.STDEV.P(C16:H16))</f>
        <v/>
      </c>
    </row>
    <row r="17" customFormat="false" ht="15" hidden="false" customHeight="false" outlineLevel="0" collapsed="false">
      <c r="A17" s="93" t="n">
        <v>15</v>
      </c>
      <c r="B17" s="93" t="str">
        <f aca="false">IF('FINAL-SCORE'!X18="","",'FINAL-SCORE'!X18)</f>
        <v/>
      </c>
      <c r="C17" s="100" t="str">
        <f aca="false">VLOOKUP(B17,'ADJ-CLICK'!B:R,7,FALSE())</f>
        <v/>
      </c>
      <c r="D17" s="100" t="str">
        <f aca="false">VLOOKUP(B17,'ADJ-CLICK'!B:R,9,FALSE())</f>
        <v/>
      </c>
      <c r="E17" s="100" t="str">
        <f aca="false">VLOOKUP(B17,'ADJ-CLICK'!B:R,11,FALSE())</f>
        <v/>
      </c>
      <c r="F17" s="100" t="str">
        <f aca="false">VLOOKUP(B17,'ADJ-CLICK'!B:R,13,FALSE())</f>
        <v/>
      </c>
      <c r="G17" s="100" t="str">
        <f aca="false">VLOOKUP(B17,'ADJ-CLICK'!B:R,15,FALSE())</f>
        <v/>
      </c>
      <c r="H17" s="100" t="str">
        <f aca="false">VLOOKUP(B17,'ADJ-CLICK'!B:R,17,FALSE())</f>
        <v/>
      </c>
      <c r="I17" s="100" t="str">
        <f aca="false">IF(C17="","",AVERAGE(C17:H17))</f>
        <v/>
      </c>
      <c r="J17" s="101"/>
      <c r="K17" s="102" t="str">
        <f aca="false">IF(C17="","",_xlfn.STDEV.P(C17:H17))</f>
        <v/>
      </c>
    </row>
    <row r="18" customFormat="false" ht="15" hidden="false" customHeight="false" outlineLevel="0" collapsed="false">
      <c r="A18" s="93" t="n">
        <v>16</v>
      </c>
      <c r="B18" s="93" t="str">
        <f aca="false">IF('FINAL-SCORE'!X19="","",'FINAL-SCORE'!X19)</f>
        <v/>
      </c>
      <c r="C18" s="100" t="str">
        <f aca="false">VLOOKUP(B18,'ADJ-CLICK'!B:R,7,FALSE())</f>
        <v/>
      </c>
      <c r="D18" s="100" t="str">
        <f aca="false">VLOOKUP(B18,'ADJ-CLICK'!B:R,9,FALSE())</f>
        <v/>
      </c>
      <c r="E18" s="100" t="str">
        <f aca="false">VLOOKUP(B18,'ADJ-CLICK'!B:R,11,FALSE())</f>
        <v/>
      </c>
      <c r="F18" s="100" t="str">
        <f aca="false">VLOOKUP(B18,'ADJ-CLICK'!B:R,13,FALSE())</f>
        <v/>
      </c>
      <c r="G18" s="100" t="str">
        <f aca="false">VLOOKUP(B18,'ADJ-CLICK'!B:R,15,FALSE())</f>
        <v/>
      </c>
      <c r="H18" s="100" t="str">
        <f aca="false">VLOOKUP(B18,'ADJ-CLICK'!B:R,17,FALSE())</f>
        <v/>
      </c>
      <c r="I18" s="100" t="str">
        <f aca="false">IF(C18="","",AVERAGE(C18:H18))</f>
        <v/>
      </c>
      <c r="J18" s="101"/>
      <c r="K18" s="102" t="str">
        <f aca="false">IF(C18="","",_xlfn.STDEV.P(C18:H18))</f>
        <v/>
      </c>
    </row>
    <row r="19" customFormat="false" ht="15" hidden="false" customHeight="false" outlineLevel="0" collapsed="false">
      <c r="A19" s="93" t="n">
        <v>17</v>
      </c>
      <c r="B19" s="93" t="str">
        <f aca="false">IF('FINAL-SCORE'!X20="","",'FINAL-SCORE'!X20)</f>
        <v/>
      </c>
      <c r="C19" s="100" t="str">
        <f aca="false">VLOOKUP(B19,'ADJ-CLICK'!B:R,7,FALSE())</f>
        <v/>
      </c>
      <c r="D19" s="100" t="str">
        <f aca="false">VLOOKUP(B19,'ADJ-CLICK'!B:R,9,FALSE())</f>
        <v/>
      </c>
      <c r="E19" s="100" t="str">
        <f aca="false">VLOOKUP(B19,'ADJ-CLICK'!B:R,11,FALSE())</f>
        <v/>
      </c>
      <c r="F19" s="100" t="str">
        <f aca="false">VLOOKUP(B19,'ADJ-CLICK'!B:R,13,FALSE())</f>
        <v/>
      </c>
      <c r="G19" s="100" t="str">
        <f aca="false">VLOOKUP(B19,'ADJ-CLICK'!B:R,15,FALSE())</f>
        <v/>
      </c>
      <c r="H19" s="100" t="str">
        <f aca="false">VLOOKUP(B19,'ADJ-CLICK'!B:R,17,FALSE())</f>
        <v/>
      </c>
      <c r="I19" s="100" t="str">
        <f aca="false">IF(C19="","",AVERAGE(C19:H19))</f>
        <v/>
      </c>
      <c r="J19" s="101"/>
      <c r="K19" s="102" t="str">
        <f aca="false">IF(C19="","",_xlfn.STDEV.P(C19:H19))</f>
        <v/>
      </c>
    </row>
    <row r="20" customFormat="false" ht="15" hidden="false" customHeight="false" outlineLevel="0" collapsed="false">
      <c r="A20" s="93" t="n">
        <v>18</v>
      </c>
      <c r="B20" s="93" t="str">
        <f aca="false">IF('FINAL-SCORE'!X21="","",'FINAL-SCORE'!X21)</f>
        <v/>
      </c>
      <c r="C20" s="100" t="str">
        <f aca="false">VLOOKUP(B20,'ADJ-CLICK'!B:R,7,FALSE())</f>
        <v/>
      </c>
      <c r="D20" s="100" t="str">
        <f aca="false">VLOOKUP(B20,'ADJ-CLICK'!B:R,9,FALSE())</f>
        <v/>
      </c>
      <c r="E20" s="100" t="str">
        <f aca="false">VLOOKUP(B20,'ADJ-CLICK'!B:R,11,FALSE())</f>
        <v/>
      </c>
      <c r="F20" s="100" t="str">
        <f aca="false">VLOOKUP(B20,'ADJ-CLICK'!B:R,13,FALSE())</f>
        <v/>
      </c>
      <c r="G20" s="100" t="str">
        <f aca="false">VLOOKUP(B20,'ADJ-CLICK'!B:R,15,FALSE())</f>
        <v/>
      </c>
      <c r="H20" s="100" t="str">
        <f aca="false">VLOOKUP(B20,'ADJ-CLICK'!B:R,17,FALSE())</f>
        <v/>
      </c>
      <c r="I20" s="100" t="str">
        <f aca="false">IF(C20="","",AVERAGE(C20:H20))</f>
        <v/>
      </c>
      <c r="J20" s="101"/>
      <c r="K20" s="102" t="str">
        <f aca="false">IF(C20="","",_xlfn.STDEV.P(C20:H20))</f>
        <v/>
      </c>
    </row>
    <row r="21" customFormat="false" ht="15" hidden="false" customHeight="false" outlineLevel="0" collapsed="false">
      <c r="A21" s="93" t="n">
        <v>19</v>
      </c>
      <c r="B21" s="93" t="str">
        <f aca="false">IF('FINAL-SCORE'!X22="","",'FINAL-SCORE'!X22)</f>
        <v/>
      </c>
      <c r="C21" s="100" t="str">
        <f aca="false">VLOOKUP(B21,'ADJ-CLICK'!B:R,7,FALSE())</f>
        <v/>
      </c>
      <c r="D21" s="100" t="str">
        <f aca="false">VLOOKUP(B21,'ADJ-CLICK'!B:R,9,FALSE())</f>
        <v/>
      </c>
      <c r="E21" s="100" t="str">
        <f aca="false">VLOOKUP(B21,'ADJ-CLICK'!B:R,11,FALSE())</f>
        <v/>
      </c>
      <c r="F21" s="100" t="str">
        <f aca="false">VLOOKUP(B21,'ADJ-CLICK'!B:R,13,FALSE())</f>
        <v/>
      </c>
      <c r="G21" s="100" t="str">
        <f aca="false">VLOOKUP(B21,'ADJ-CLICK'!B:R,15,FALSE())</f>
        <v/>
      </c>
      <c r="H21" s="100" t="str">
        <f aca="false">VLOOKUP(B21,'ADJ-CLICK'!B:R,17,FALSE())</f>
        <v/>
      </c>
      <c r="I21" s="100" t="str">
        <f aca="false">IF(C21="","",AVERAGE(C21:H21))</f>
        <v/>
      </c>
      <c r="J21" s="101"/>
      <c r="K21" s="102" t="str">
        <f aca="false">IF(C21="","",_xlfn.STDEV.P(C21:H21))</f>
        <v/>
      </c>
    </row>
    <row r="22" customFormat="false" ht="15" hidden="false" customHeight="false" outlineLevel="0" collapsed="false">
      <c r="A22" s="93" t="n">
        <v>20</v>
      </c>
      <c r="B22" s="93" t="str">
        <f aca="false">IF('FINAL-SCORE'!X23="","",'FINAL-SCORE'!X23)</f>
        <v/>
      </c>
      <c r="C22" s="100" t="str">
        <f aca="false">VLOOKUP(B22,'ADJ-CLICK'!B:R,7,FALSE())</f>
        <v/>
      </c>
      <c r="D22" s="100" t="str">
        <f aca="false">VLOOKUP(B22,'ADJ-CLICK'!B:R,9,FALSE())</f>
        <v/>
      </c>
      <c r="E22" s="100" t="str">
        <f aca="false">VLOOKUP(B22,'ADJ-CLICK'!B:R,11,FALSE())</f>
        <v/>
      </c>
      <c r="F22" s="100" t="str">
        <f aca="false">VLOOKUP(B22,'ADJ-CLICK'!B:R,13,FALSE())</f>
        <v/>
      </c>
      <c r="G22" s="100" t="str">
        <f aca="false">VLOOKUP(B22,'ADJ-CLICK'!B:R,15,FALSE())</f>
        <v/>
      </c>
      <c r="H22" s="100" t="str">
        <f aca="false">VLOOKUP(B22,'ADJ-CLICK'!B:R,17,FALSE())</f>
        <v/>
      </c>
      <c r="I22" s="100" t="str">
        <f aca="false">IF(C22="","",AVERAGE(C22:H22))</f>
        <v/>
      </c>
      <c r="J22" s="101"/>
      <c r="K22" s="102" t="str">
        <f aca="false">IF(C22="","",_xlfn.STDEV.P(C22:H22))</f>
        <v/>
      </c>
    </row>
    <row r="23" customFormat="false" ht="15" hidden="false" customHeight="false" outlineLevel="0" collapsed="false">
      <c r="A23" s="93" t="n">
        <v>21</v>
      </c>
      <c r="B23" s="93" t="str">
        <f aca="false">IF('FINAL-SCORE'!X24="","",'FINAL-SCORE'!X24)</f>
        <v/>
      </c>
      <c r="C23" s="100" t="str">
        <f aca="false">VLOOKUP(B23,'ADJ-CLICK'!B:R,7,FALSE())</f>
        <v/>
      </c>
      <c r="D23" s="100" t="str">
        <f aca="false">VLOOKUP(B23,'ADJ-CLICK'!B:R,9,FALSE())</f>
        <v/>
      </c>
      <c r="E23" s="100" t="str">
        <f aca="false">VLOOKUP(B23,'ADJ-CLICK'!B:R,11,FALSE())</f>
        <v/>
      </c>
      <c r="F23" s="100" t="str">
        <f aca="false">VLOOKUP(B23,'ADJ-CLICK'!B:R,13,FALSE())</f>
        <v/>
      </c>
      <c r="G23" s="100" t="str">
        <f aca="false">VLOOKUP(B23,'ADJ-CLICK'!B:R,15,FALSE())</f>
        <v/>
      </c>
      <c r="H23" s="100" t="str">
        <f aca="false">VLOOKUP(B23,'ADJ-CLICK'!B:R,17,FALSE())</f>
        <v/>
      </c>
      <c r="I23" s="100" t="str">
        <f aca="false">IF(C23="","",AVERAGE(C23:H23))</f>
        <v/>
      </c>
      <c r="J23" s="101"/>
      <c r="K23" s="102" t="str">
        <f aca="false">IF(C23="","",_xlfn.STDEV.P(C23:H23))</f>
        <v/>
      </c>
    </row>
    <row r="24" customFormat="false" ht="15" hidden="false" customHeight="false" outlineLevel="0" collapsed="false">
      <c r="A24" s="93" t="n">
        <v>22</v>
      </c>
      <c r="B24" s="93" t="str">
        <f aca="false">IF('FINAL-SCORE'!X25="","",'FINAL-SCORE'!X25)</f>
        <v/>
      </c>
      <c r="C24" s="100" t="str">
        <f aca="false">VLOOKUP(B24,'ADJ-CLICK'!B:R,7,FALSE())</f>
        <v/>
      </c>
      <c r="D24" s="100" t="str">
        <f aca="false">VLOOKUP(B24,'ADJ-CLICK'!B:R,9,FALSE())</f>
        <v/>
      </c>
      <c r="E24" s="100" t="str">
        <f aca="false">VLOOKUP(B24,'ADJ-CLICK'!B:R,11,FALSE())</f>
        <v/>
      </c>
      <c r="F24" s="100" t="str">
        <f aca="false">VLOOKUP(B24,'ADJ-CLICK'!B:R,13,FALSE())</f>
        <v/>
      </c>
      <c r="G24" s="100" t="str">
        <f aca="false">VLOOKUP(B24,'ADJ-CLICK'!B:R,15,FALSE())</f>
        <v/>
      </c>
      <c r="H24" s="100" t="str">
        <f aca="false">VLOOKUP(B24,'ADJ-CLICK'!B:R,17,FALSE())</f>
        <v/>
      </c>
      <c r="I24" s="100" t="str">
        <f aca="false">IF(C24="","",AVERAGE(C24:H24))</f>
        <v/>
      </c>
      <c r="J24" s="101"/>
      <c r="K24" s="102" t="str">
        <f aca="false">IF(C24="","",_xlfn.STDEV.P(C24:H24))</f>
        <v/>
      </c>
    </row>
    <row r="25" customFormat="false" ht="15" hidden="false" customHeight="false" outlineLevel="0" collapsed="false">
      <c r="A25" s="93" t="n">
        <v>23</v>
      </c>
      <c r="B25" s="93" t="str">
        <f aca="false">IF('FINAL-SCORE'!X26="","",'FINAL-SCORE'!X26)</f>
        <v/>
      </c>
      <c r="C25" s="100" t="str">
        <f aca="false">VLOOKUP(B25,'ADJ-CLICK'!B:R,7,FALSE())</f>
        <v/>
      </c>
      <c r="D25" s="100" t="str">
        <f aca="false">VLOOKUP(B25,'ADJ-CLICK'!B:R,9,FALSE())</f>
        <v/>
      </c>
      <c r="E25" s="100" t="str">
        <f aca="false">VLOOKUP(B25,'ADJ-CLICK'!B:R,11,FALSE())</f>
        <v/>
      </c>
      <c r="F25" s="100" t="str">
        <f aca="false">VLOOKUP(B25,'ADJ-CLICK'!B:R,13,FALSE())</f>
        <v/>
      </c>
      <c r="G25" s="100" t="str">
        <f aca="false">VLOOKUP(B25,'ADJ-CLICK'!B:R,15,FALSE())</f>
        <v/>
      </c>
      <c r="H25" s="100" t="str">
        <f aca="false">VLOOKUP(B25,'ADJ-CLICK'!B:R,17,FALSE())</f>
        <v/>
      </c>
      <c r="I25" s="100" t="str">
        <f aca="false">IF(C25="","",AVERAGE(C25:H25))</f>
        <v/>
      </c>
      <c r="J25" s="101"/>
      <c r="K25" s="102" t="str">
        <f aca="false">IF(C25="","",_xlfn.STDEV.P(C25:H25))</f>
        <v/>
      </c>
    </row>
    <row r="26" customFormat="false" ht="15" hidden="false" customHeight="false" outlineLevel="0" collapsed="false">
      <c r="A26" s="93" t="n">
        <v>24</v>
      </c>
      <c r="B26" s="93" t="str">
        <f aca="false">IF('FINAL-SCORE'!X27="","",'FINAL-SCORE'!X27)</f>
        <v/>
      </c>
      <c r="C26" s="100" t="str">
        <f aca="false">VLOOKUP(B26,'ADJ-CLICK'!B:R,7,FALSE())</f>
        <v/>
      </c>
      <c r="D26" s="100" t="str">
        <f aca="false">VLOOKUP(B26,'ADJ-CLICK'!B:R,9,FALSE())</f>
        <v/>
      </c>
      <c r="E26" s="100" t="str">
        <f aca="false">VLOOKUP(B26,'ADJ-CLICK'!B:R,11,FALSE())</f>
        <v/>
      </c>
      <c r="F26" s="100" t="str">
        <f aca="false">VLOOKUP(B26,'ADJ-CLICK'!B:R,13,FALSE())</f>
        <v/>
      </c>
      <c r="G26" s="100" t="str">
        <f aca="false">VLOOKUP(B26,'ADJ-CLICK'!B:R,15,FALSE())</f>
        <v/>
      </c>
      <c r="H26" s="100" t="str">
        <f aca="false">VLOOKUP(B26,'ADJ-CLICK'!B:R,17,FALSE())</f>
        <v/>
      </c>
      <c r="I26" s="100" t="str">
        <f aca="false">IF(C26="","",AVERAGE(C26:H26))</f>
        <v/>
      </c>
      <c r="J26" s="101"/>
      <c r="K26" s="102" t="str">
        <f aca="false">IF(C26="","",_xlfn.STDEV.P(C26:H26))</f>
        <v/>
      </c>
    </row>
    <row r="27" customFormat="false" ht="15" hidden="false" customHeight="false" outlineLevel="0" collapsed="false">
      <c r="A27" s="93" t="n">
        <v>25</v>
      </c>
      <c r="B27" s="93" t="str">
        <f aca="false">IF('FINAL-SCORE'!X28="","",'FINAL-SCORE'!X28)</f>
        <v/>
      </c>
      <c r="C27" s="100" t="str">
        <f aca="false">VLOOKUP(B27,'ADJ-CLICK'!B:R,7,FALSE())</f>
        <v/>
      </c>
      <c r="D27" s="100" t="str">
        <f aca="false">VLOOKUP(B27,'ADJ-CLICK'!B:R,9,FALSE())</f>
        <v/>
      </c>
      <c r="E27" s="100" t="str">
        <f aca="false">VLOOKUP(B27,'ADJ-CLICK'!B:R,11,FALSE())</f>
        <v/>
      </c>
      <c r="F27" s="100" t="str">
        <f aca="false">VLOOKUP(B27,'ADJ-CLICK'!B:R,13,FALSE())</f>
        <v/>
      </c>
      <c r="G27" s="100" t="str">
        <f aca="false">VLOOKUP(B27,'ADJ-CLICK'!B:R,15,FALSE())</f>
        <v/>
      </c>
      <c r="H27" s="100" t="str">
        <f aca="false">VLOOKUP(B27,'ADJ-CLICK'!B:R,17,FALSE())</f>
        <v/>
      </c>
      <c r="I27" s="100" t="str">
        <f aca="false">IF(C27="","",AVERAGE(C27:H27))</f>
        <v/>
      </c>
      <c r="J27" s="101"/>
      <c r="K27" s="102" t="str">
        <f aca="false">IF(C27="","",_xlfn.STDEV.P(C27:H27))</f>
        <v/>
      </c>
    </row>
    <row r="28" customFormat="false" ht="15" hidden="false" customHeight="false" outlineLevel="0" collapsed="false">
      <c r="A28" s="93" t="n">
        <v>26</v>
      </c>
      <c r="B28" s="93" t="str">
        <f aca="false">IF('FINAL-SCORE'!X29="","",'FINAL-SCORE'!X29)</f>
        <v/>
      </c>
      <c r="C28" s="100" t="str">
        <f aca="false">VLOOKUP(B28,'ADJ-CLICK'!B:R,7,FALSE())</f>
        <v/>
      </c>
      <c r="D28" s="100" t="str">
        <f aca="false">VLOOKUP(B28,'ADJ-CLICK'!B:R,9,FALSE())</f>
        <v/>
      </c>
      <c r="E28" s="100" t="str">
        <f aca="false">VLOOKUP(B28,'ADJ-CLICK'!B:R,11,FALSE())</f>
        <v/>
      </c>
      <c r="F28" s="100" t="str">
        <f aca="false">VLOOKUP(B28,'ADJ-CLICK'!B:R,13,FALSE())</f>
        <v/>
      </c>
      <c r="G28" s="100" t="str">
        <f aca="false">VLOOKUP(B28,'ADJ-CLICK'!B:R,15,FALSE())</f>
        <v/>
      </c>
      <c r="H28" s="100" t="str">
        <f aca="false">VLOOKUP(B28,'ADJ-CLICK'!B:R,17,FALSE())</f>
        <v/>
      </c>
      <c r="I28" s="100" t="str">
        <f aca="false">IF(C28="","",AVERAGE(C28:H28))</f>
        <v/>
      </c>
      <c r="J28" s="101"/>
      <c r="K28" s="102" t="str">
        <f aca="false">IF(C28="","",_xlfn.STDEV.P(C28:H28))</f>
        <v/>
      </c>
    </row>
    <row r="29" customFormat="false" ht="15" hidden="false" customHeight="false" outlineLevel="0" collapsed="false">
      <c r="A29" s="93" t="n">
        <v>27</v>
      </c>
      <c r="B29" s="93" t="str">
        <f aca="false">IF('FINAL-SCORE'!X30="","",'FINAL-SCORE'!X30)</f>
        <v/>
      </c>
      <c r="C29" s="100" t="str">
        <f aca="false">VLOOKUP(B29,'ADJ-CLICK'!B:R,7,FALSE())</f>
        <v/>
      </c>
      <c r="D29" s="100" t="str">
        <f aca="false">VLOOKUP(B29,'ADJ-CLICK'!B:R,9,FALSE())</f>
        <v/>
      </c>
      <c r="E29" s="100" t="str">
        <f aca="false">VLOOKUP(B29,'ADJ-CLICK'!B:R,11,FALSE())</f>
        <v/>
      </c>
      <c r="F29" s="100" t="str">
        <f aca="false">VLOOKUP(B29,'ADJ-CLICK'!B:R,13,FALSE())</f>
        <v/>
      </c>
      <c r="G29" s="100" t="str">
        <f aca="false">VLOOKUP(B29,'ADJ-CLICK'!B:R,15,FALSE())</f>
        <v/>
      </c>
      <c r="H29" s="100" t="str">
        <f aca="false">VLOOKUP(B29,'ADJ-CLICK'!B:R,17,FALSE())</f>
        <v/>
      </c>
      <c r="I29" s="100" t="str">
        <f aca="false">IF(C29="","",AVERAGE(C29:H29))</f>
        <v/>
      </c>
      <c r="J29" s="101"/>
      <c r="K29" s="102" t="str">
        <f aca="false">IF(C29="","",_xlfn.STDEV.P(C29:H29))</f>
        <v/>
      </c>
    </row>
    <row r="30" customFormat="false" ht="15" hidden="false" customHeight="false" outlineLevel="0" collapsed="false">
      <c r="A30" s="93" t="n">
        <v>28</v>
      </c>
      <c r="B30" s="93" t="str">
        <f aca="false">IF('FINAL-SCORE'!X31="","",'FINAL-SCORE'!X31)</f>
        <v/>
      </c>
      <c r="C30" s="100" t="str">
        <f aca="false">VLOOKUP(B30,'ADJ-CLICK'!B:R,7,FALSE())</f>
        <v/>
      </c>
      <c r="D30" s="100" t="str">
        <f aca="false">VLOOKUP(B30,'ADJ-CLICK'!B:R,9,FALSE())</f>
        <v/>
      </c>
      <c r="E30" s="100" t="str">
        <f aca="false">VLOOKUP(B30,'ADJ-CLICK'!B:R,11,FALSE())</f>
        <v/>
      </c>
      <c r="F30" s="100" t="str">
        <f aca="false">VLOOKUP(B30,'ADJ-CLICK'!B:R,13,FALSE())</f>
        <v/>
      </c>
      <c r="G30" s="100" t="str">
        <f aca="false">VLOOKUP(B30,'ADJ-CLICK'!B:R,15,FALSE())</f>
        <v/>
      </c>
      <c r="H30" s="100" t="str">
        <f aca="false">VLOOKUP(B30,'ADJ-CLICK'!B:R,17,FALSE())</f>
        <v/>
      </c>
      <c r="I30" s="100" t="str">
        <f aca="false">IF(C30="","",AVERAGE(C30:H30))</f>
        <v/>
      </c>
      <c r="J30" s="101"/>
      <c r="K30" s="102" t="str">
        <f aca="false">IF(C30="","",_xlfn.STDEV.P(C30:H30))</f>
        <v/>
      </c>
    </row>
    <row r="31" customFormat="false" ht="15" hidden="false" customHeight="false" outlineLevel="0" collapsed="false">
      <c r="A31" s="93" t="n">
        <v>29</v>
      </c>
      <c r="B31" s="93" t="str">
        <f aca="false">IF('FINAL-SCORE'!X32="","",'FINAL-SCORE'!X32)</f>
        <v/>
      </c>
      <c r="C31" s="100" t="str">
        <f aca="false">VLOOKUP(B31,'ADJ-CLICK'!B:R,7,FALSE())</f>
        <v/>
      </c>
      <c r="D31" s="100" t="str">
        <f aca="false">VLOOKUP(B31,'ADJ-CLICK'!B:R,9,FALSE())</f>
        <v/>
      </c>
      <c r="E31" s="100" t="str">
        <f aca="false">VLOOKUP(B31,'ADJ-CLICK'!B:R,11,FALSE())</f>
        <v/>
      </c>
      <c r="F31" s="100" t="str">
        <f aca="false">VLOOKUP(B31,'ADJ-CLICK'!B:R,13,FALSE())</f>
        <v/>
      </c>
      <c r="G31" s="100" t="str">
        <f aca="false">VLOOKUP(B31,'ADJ-CLICK'!B:R,15,FALSE())</f>
        <v/>
      </c>
      <c r="H31" s="100" t="str">
        <f aca="false">VLOOKUP(B31,'ADJ-CLICK'!B:R,17,FALSE())</f>
        <v/>
      </c>
      <c r="I31" s="100" t="str">
        <f aca="false">IF(C31="","",AVERAGE(C31:H31))</f>
        <v/>
      </c>
      <c r="J31" s="101"/>
      <c r="K31" s="102" t="str">
        <f aca="false">IF(C31="","",_xlfn.STDEV.P(C31:H31))</f>
        <v/>
      </c>
    </row>
    <row r="32" customFormat="false" ht="15" hidden="false" customHeight="false" outlineLevel="0" collapsed="false">
      <c r="A32" s="93" t="n">
        <v>30</v>
      </c>
      <c r="B32" s="93" t="str">
        <f aca="false">IF('FINAL-SCORE'!X33="","",'FINAL-SCORE'!X33)</f>
        <v/>
      </c>
      <c r="C32" s="100" t="str">
        <f aca="false">VLOOKUP(B32,'ADJ-CLICK'!B:R,7,FALSE())</f>
        <v/>
      </c>
      <c r="D32" s="100" t="str">
        <f aca="false">VLOOKUP(B32,'ADJ-CLICK'!B:R,9,FALSE())</f>
        <v/>
      </c>
      <c r="E32" s="100" t="str">
        <f aca="false">VLOOKUP(B32,'ADJ-CLICK'!B:R,11,FALSE())</f>
        <v/>
      </c>
      <c r="F32" s="100" t="str">
        <f aca="false">VLOOKUP(B32,'ADJ-CLICK'!B:R,13,FALSE())</f>
        <v/>
      </c>
      <c r="G32" s="100" t="str">
        <f aca="false">VLOOKUP(B32,'ADJ-CLICK'!B:R,15,FALSE())</f>
        <v/>
      </c>
      <c r="H32" s="100" t="str">
        <f aca="false">VLOOKUP(B32,'ADJ-CLICK'!B:R,17,FALSE())</f>
        <v/>
      </c>
      <c r="I32" s="100" t="str">
        <f aca="false">IF(C32="","",AVERAGE(C32:H32))</f>
        <v/>
      </c>
      <c r="J32" s="101"/>
      <c r="K32" s="102" t="str">
        <f aca="false">IF(C32="","",_xlfn.STDEV.P(C32:H32))</f>
        <v/>
      </c>
    </row>
    <row r="33" customFormat="false" ht="15" hidden="false" customHeight="false" outlineLevel="0" collapsed="false">
      <c r="A33" s="93" t="n">
        <v>31</v>
      </c>
      <c r="B33" s="93" t="str">
        <f aca="false">IF('FINAL-SCORE'!X34="","",'FINAL-SCORE'!X34)</f>
        <v/>
      </c>
      <c r="C33" s="100" t="str">
        <f aca="false">VLOOKUP(B33,'ADJ-CLICK'!B:R,7,FALSE())</f>
        <v/>
      </c>
      <c r="D33" s="100" t="str">
        <f aca="false">VLOOKUP(B33,'ADJ-CLICK'!B:R,9,FALSE())</f>
        <v/>
      </c>
      <c r="E33" s="100" t="str">
        <f aca="false">VLOOKUP(B33,'ADJ-CLICK'!B:R,11,FALSE())</f>
        <v/>
      </c>
      <c r="F33" s="100" t="str">
        <f aca="false">VLOOKUP(B33,'ADJ-CLICK'!B:R,13,FALSE())</f>
        <v/>
      </c>
      <c r="G33" s="100" t="str">
        <f aca="false">VLOOKUP(B33,'ADJ-CLICK'!B:R,15,FALSE())</f>
        <v/>
      </c>
      <c r="H33" s="100" t="str">
        <f aca="false">VLOOKUP(B33,'ADJ-CLICK'!B:R,17,FALSE())</f>
        <v/>
      </c>
      <c r="I33" s="100" t="str">
        <f aca="false">IF(C33="","",AVERAGE(C33:H33))</f>
        <v/>
      </c>
      <c r="J33" s="101"/>
      <c r="K33" s="102" t="str">
        <f aca="false">IF(C33="","",_xlfn.STDEV.P(C33:H33))</f>
        <v/>
      </c>
    </row>
    <row r="34" customFormat="false" ht="15" hidden="false" customHeight="false" outlineLevel="0" collapsed="false">
      <c r="A34" s="93" t="n">
        <v>32</v>
      </c>
      <c r="B34" s="93" t="str">
        <f aca="false">IF('FINAL-SCORE'!X35="","",'FINAL-SCORE'!X35)</f>
        <v/>
      </c>
      <c r="C34" s="100" t="str">
        <f aca="false">VLOOKUP(B34,'ADJ-CLICK'!B:R,7,FALSE())</f>
        <v/>
      </c>
      <c r="D34" s="100" t="str">
        <f aca="false">VLOOKUP(B34,'ADJ-CLICK'!B:R,9,FALSE())</f>
        <v/>
      </c>
      <c r="E34" s="100" t="str">
        <f aca="false">VLOOKUP(B34,'ADJ-CLICK'!B:R,11,FALSE())</f>
        <v/>
      </c>
      <c r="F34" s="100" t="str">
        <f aca="false">VLOOKUP(B34,'ADJ-CLICK'!B:R,13,FALSE())</f>
        <v/>
      </c>
      <c r="G34" s="100" t="str">
        <f aca="false">VLOOKUP(B34,'ADJ-CLICK'!B:R,15,FALSE())</f>
        <v/>
      </c>
      <c r="H34" s="100" t="str">
        <f aca="false">VLOOKUP(B34,'ADJ-CLICK'!B:R,17,FALSE())</f>
        <v/>
      </c>
      <c r="I34" s="100" t="str">
        <f aca="false">IF(C34="","",AVERAGE(C34:H34))</f>
        <v/>
      </c>
      <c r="J34" s="101"/>
      <c r="K34" s="102" t="str">
        <f aca="false">IF(C34="","",_xlfn.STDEV.P(C34:H34))</f>
        <v/>
      </c>
    </row>
    <row r="35" customFormat="false" ht="15" hidden="false" customHeight="false" outlineLevel="0" collapsed="false">
      <c r="A35" s="93" t="n">
        <v>33</v>
      </c>
      <c r="B35" s="93" t="str">
        <f aca="false">IF('FINAL-SCORE'!X36="","",'FINAL-SCORE'!X36)</f>
        <v/>
      </c>
      <c r="C35" s="100" t="str">
        <f aca="false">VLOOKUP(B35,'ADJ-CLICK'!B:R,7,FALSE())</f>
        <v/>
      </c>
      <c r="D35" s="100" t="str">
        <f aca="false">VLOOKUP(B35,'ADJ-CLICK'!B:R,9,FALSE())</f>
        <v/>
      </c>
      <c r="E35" s="100" t="str">
        <f aca="false">VLOOKUP(B35,'ADJ-CLICK'!B:R,11,FALSE())</f>
        <v/>
      </c>
      <c r="F35" s="100" t="str">
        <f aca="false">VLOOKUP(B35,'ADJ-CLICK'!B:R,13,FALSE())</f>
        <v/>
      </c>
      <c r="G35" s="100" t="str">
        <f aca="false">VLOOKUP(B35,'ADJ-CLICK'!B:R,15,FALSE())</f>
        <v/>
      </c>
      <c r="H35" s="100" t="str">
        <f aca="false">VLOOKUP(B35,'ADJ-CLICK'!B:R,17,FALSE())</f>
        <v/>
      </c>
      <c r="I35" s="100" t="str">
        <f aca="false">IF(C35="","",AVERAGE(C35:H35))</f>
        <v/>
      </c>
      <c r="J35" s="101"/>
      <c r="K35" s="102" t="str">
        <f aca="false">IF(C35="","",_xlfn.STDEV.P(C35:H35))</f>
        <v/>
      </c>
    </row>
    <row r="36" customFormat="false" ht="15" hidden="false" customHeight="false" outlineLevel="0" collapsed="false">
      <c r="A36" s="93" t="n">
        <v>34</v>
      </c>
      <c r="B36" s="93" t="str">
        <f aca="false">IF('FINAL-SCORE'!X37="","",'FINAL-SCORE'!X37)</f>
        <v/>
      </c>
      <c r="C36" s="100" t="str">
        <f aca="false">VLOOKUP(B36,'ADJ-CLICK'!B:R,7,FALSE())</f>
        <v/>
      </c>
      <c r="D36" s="100" t="str">
        <f aca="false">VLOOKUP(B36,'ADJ-CLICK'!B:R,9,FALSE())</f>
        <v/>
      </c>
      <c r="E36" s="100" t="str">
        <f aca="false">VLOOKUP(B36,'ADJ-CLICK'!B:R,11,FALSE())</f>
        <v/>
      </c>
      <c r="F36" s="100" t="str">
        <f aca="false">VLOOKUP(B36,'ADJ-CLICK'!B:R,13,FALSE())</f>
        <v/>
      </c>
      <c r="G36" s="100" t="str">
        <f aca="false">VLOOKUP(B36,'ADJ-CLICK'!B:R,15,FALSE())</f>
        <v/>
      </c>
      <c r="H36" s="100" t="str">
        <f aca="false">VLOOKUP(B36,'ADJ-CLICK'!B:R,17,FALSE())</f>
        <v/>
      </c>
      <c r="I36" s="100" t="str">
        <f aca="false">IF(C36="","",AVERAGE(C36:H36))</f>
        <v/>
      </c>
      <c r="J36" s="101"/>
      <c r="K36" s="102" t="str">
        <f aca="false">IF(C36="","",_xlfn.STDEV.P(C36:H36))</f>
        <v/>
      </c>
    </row>
    <row r="37" customFormat="false" ht="15" hidden="false" customHeight="false" outlineLevel="0" collapsed="false">
      <c r="A37" s="93" t="n">
        <v>35</v>
      </c>
      <c r="B37" s="93" t="str">
        <f aca="false">IF('FINAL-SCORE'!X38="","",'FINAL-SCORE'!X38)</f>
        <v/>
      </c>
      <c r="C37" s="100" t="str">
        <f aca="false">VLOOKUP(B37,'ADJ-CLICK'!B:R,7,FALSE())</f>
        <v/>
      </c>
      <c r="D37" s="100" t="str">
        <f aca="false">VLOOKUP(B37,'ADJ-CLICK'!B:R,9,FALSE())</f>
        <v/>
      </c>
      <c r="E37" s="100" t="str">
        <f aca="false">VLOOKUP(B37,'ADJ-CLICK'!B:R,11,FALSE())</f>
        <v/>
      </c>
      <c r="F37" s="100" t="str">
        <f aca="false">VLOOKUP(B37,'ADJ-CLICK'!B:R,13,FALSE())</f>
        <v/>
      </c>
      <c r="G37" s="100" t="str">
        <f aca="false">VLOOKUP(B37,'ADJ-CLICK'!B:R,15,FALSE())</f>
        <v/>
      </c>
      <c r="H37" s="100" t="str">
        <f aca="false">VLOOKUP(B37,'ADJ-CLICK'!B:R,17,FALSE())</f>
        <v/>
      </c>
      <c r="I37" s="100" t="str">
        <f aca="false">IF(C37="","",AVERAGE(C37:H37))</f>
        <v/>
      </c>
      <c r="J37" s="101"/>
      <c r="K37" s="102" t="str">
        <f aca="false">IF(C37="","",_xlfn.STDEV.P(C37:H37))</f>
        <v/>
      </c>
    </row>
    <row r="38" customFormat="false" ht="15" hidden="false" customHeight="false" outlineLevel="0" collapsed="false">
      <c r="A38" s="93" t="n">
        <v>36</v>
      </c>
      <c r="B38" s="93" t="str">
        <f aca="false">IF('FINAL-SCORE'!X39="","",'FINAL-SCORE'!X39)</f>
        <v/>
      </c>
      <c r="C38" s="100" t="str">
        <f aca="false">VLOOKUP(B38,'ADJ-CLICK'!B:R,7,FALSE())</f>
        <v/>
      </c>
      <c r="D38" s="100" t="str">
        <f aca="false">VLOOKUP(B38,'ADJ-CLICK'!B:R,9,FALSE())</f>
        <v/>
      </c>
      <c r="E38" s="100" t="str">
        <f aca="false">VLOOKUP(B38,'ADJ-CLICK'!B:R,11,FALSE())</f>
        <v/>
      </c>
      <c r="F38" s="100" t="str">
        <f aca="false">VLOOKUP(B38,'ADJ-CLICK'!B:R,13,FALSE())</f>
        <v/>
      </c>
      <c r="G38" s="100" t="str">
        <f aca="false">VLOOKUP(B38,'ADJ-CLICK'!B:R,15,FALSE())</f>
        <v/>
      </c>
      <c r="H38" s="100" t="str">
        <f aca="false">VLOOKUP(B38,'ADJ-CLICK'!B:R,17,FALSE())</f>
        <v/>
      </c>
      <c r="I38" s="100" t="str">
        <f aca="false">IF(C38="","",AVERAGE(C38:H38))</f>
        <v/>
      </c>
      <c r="J38" s="101"/>
      <c r="K38" s="102" t="str">
        <f aca="false">IF(C38="","",_xlfn.STDEV.P(C38:H38))</f>
        <v/>
      </c>
    </row>
    <row r="39" customFormat="false" ht="15" hidden="false" customHeight="false" outlineLevel="0" collapsed="false">
      <c r="A39" s="93" t="n">
        <v>37</v>
      </c>
      <c r="B39" s="93" t="str">
        <f aca="false">IF('FINAL-SCORE'!X40="","",'FINAL-SCORE'!X40)</f>
        <v/>
      </c>
      <c r="C39" s="100" t="str">
        <f aca="false">VLOOKUP(B39,'ADJ-CLICK'!B:R,7,FALSE())</f>
        <v/>
      </c>
      <c r="D39" s="100" t="str">
        <f aca="false">VLOOKUP(B39,'ADJ-CLICK'!B:R,9,FALSE())</f>
        <v/>
      </c>
      <c r="E39" s="100" t="str">
        <f aca="false">VLOOKUP(B39,'ADJ-CLICK'!B:R,11,FALSE())</f>
        <v/>
      </c>
      <c r="F39" s="100" t="str">
        <f aca="false">VLOOKUP(B39,'ADJ-CLICK'!B:R,13,FALSE())</f>
        <v/>
      </c>
      <c r="G39" s="100" t="str">
        <f aca="false">VLOOKUP(B39,'ADJ-CLICK'!B:R,15,FALSE())</f>
        <v/>
      </c>
      <c r="H39" s="100" t="str">
        <f aca="false">VLOOKUP(B39,'ADJ-CLICK'!B:R,17,FALSE())</f>
        <v/>
      </c>
      <c r="I39" s="100" t="str">
        <f aca="false">IF(C39="","",AVERAGE(C39:H39))</f>
        <v/>
      </c>
      <c r="J39" s="101"/>
      <c r="K39" s="102" t="str">
        <f aca="false">IF(C39="","",_xlfn.STDEV.P(C39:H39))</f>
        <v/>
      </c>
    </row>
    <row r="40" customFormat="false" ht="15" hidden="false" customHeight="false" outlineLevel="0" collapsed="false">
      <c r="A40" s="93" t="n">
        <v>38</v>
      </c>
      <c r="B40" s="93" t="str">
        <f aca="false">IF('FINAL-SCORE'!X41="","",'FINAL-SCORE'!X41)</f>
        <v/>
      </c>
      <c r="C40" s="100" t="str">
        <f aca="false">VLOOKUP(B40,'ADJ-CLICK'!B:R,7,FALSE())</f>
        <v/>
      </c>
      <c r="D40" s="100" t="str">
        <f aca="false">VLOOKUP(B40,'ADJ-CLICK'!B:R,9,FALSE())</f>
        <v/>
      </c>
      <c r="E40" s="100" t="str">
        <f aca="false">VLOOKUP(B40,'ADJ-CLICK'!B:R,11,FALSE())</f>
        <v/>
      </c>
      <c r="F40" s="100" t="str">
        <f aca="false">VLOOKUP(B40,'ADJ-CLICK'!B:R,13,FALSE())</f>
        <v/>
      </c>
      <c r="G40" s="100" t="str">
        <f aca="false">VLOOKUP(B40,'ADJ-CLICK'!B:R,15,FALSE())</f>
        <v/>
      </c>
      <c r="H40" s="100" t="str">
        <f aca="false">VLOOKUP(B40,'ADJ-CLICK'!B:R,17,FALSE())</f>
        <v/>
      </c>
      <c r="I40" s="100" t="str">
        <f aca="false">IF(C40="","",AVERAGE(C40:H40))</f>
        <v/>
      </c>
      <c r="J40" s="101"/>
      <c r="K40" s="102" t="str">
        <f aca="false">IF(C40="","",_xlfn.STDEV.P(C40:H40))</f>
        <v/>
      </c>
    </row>
    <row r="41" customFormat="false" ht="15" hidden="false" customHeight="false" outlineLevel="0" collapsed="false">
      <c r="A41" s="93" t="n">
        <v>39</v>
      </c>
      <c r="B41" s="93" t="str">
        <f aca="false">IF('FINAL-SCORE'!X42="","",'FINAL-SCORE'!X42)</f>
        <v/>
      </c>
      <c r="C41" s="100" t="str">
        <f aca="false">VLOOKUP(B41,'ADJ-CLICK'!B:R,7,FALSE())</f>
        <v/>
      </c>
      <c r="D41" s="100" t="str">
        <f aca="false">VLOOKUP(B41,'ADJ-CLICK'!B:R,9,FALSE())</f>
        <v/>
      </c>
      <c r="E41" s="100" t="str">
        <f aca="false">VLOOKUP(B41,'ADJ-CLICK'!B:R,11,FALSE())</f>
        <v/>
      </c>
      <c r="F41" s="100" t="str">
        <f aca="false">VLOOKUP(B41,'ADJ-CLICK'!B:R,13,FALSE())</f>
        <v/>
      </c>
      <c r="G41" s="100" t="str">
        <f aca="false">VLOOKUP(B41,'ADJ-CLICK'!B:R,15,FALSE())</f>
        <v/>
      </c>
      <c r="H41" s="100" t="str">
        <f aca="false">VLOOKUP(B41,'ADJ-CLICK'!B:R,17,FALSE())</f>
        <v/>
      </c>
      <c r="I41" s="100" t="str">
        <f aca="false">IF(C41="","",AVERAGE(C41:H41))</f>
        <v/>
      </c>
      <c r="J41" s="101"/>
      <c r="K41" s="102" t="str">
        <f aca="false">IF(C41="","",_xlfn.STDEV.P(C41:H41))</f>
        <v/>
      </c>
    </row>
    <row r="42" customFormat="false" ht="15" hidden="false" customHeight="false" outlineLevel="0" collapsed="false">
      <c r="A42" s="93" t="n">
        <v>40</v>
      </c>
      <c r="B42" s="93" t="str">
        <f aca="false">IF('FINAL-SCORE'!X43="","",'FINAL-SCORE'!X43)</f>
        <v/>
      </c>
      <c r="C42" s="100" t="str">
        <f aca="false">VLOOKUP(B42,'ADJ-CLICK'!B:R,7,FALSE())</f>
        <v/>
      </c>
      <c r="D42" s="100" t="str">
        <f aca="false">VLOOKUP(B42,'ADJ-CLICK'!B:R,9,FALSE())</f>
        <v/>
      </c>
      <c r="E42" s="100" t="str">
        <f aca="false">VLOOKUP(B42,'ADJ-CLICK'!B:R,11,FALSE())</f>
        <v/>
      </c>
      <c r="F42" s="100" t="str">
        <f aca="false">VLOOKUP(B42,'ADJ-CLICK'!B:R,13,FALSE())</f>
        <v/>
      </c>
      <c r="G42" s="100" t="str">
        <f aca="false">VLOOKUP(B42,'ADJ-CLICK'!B:R,15,FALSE())</f>
        <v/>
      </c>
      <c r="H42" s="100" t="str">
        <f aca="false">VLOOKUP(B42,'ADJ-CLICK'!B:R,17,FALSE())</f>
        <v/>
      </c>
      <c r="I42" s="100" t="str">
        <f aca="false">IF(C42="","",AVERAGE(C42:H42))</f>
        <v/>
      </c>
      <c r="J42" s="101"/>
      <c r="K42" s="102" t="str">
        <f aca="false">IF(C42="","",_xlfn.STDEV.P(C42:H42))</f>
        <v/>
      </c>
    </row>
    <row r="43" customFormat="false" ht="15" hidden="false" customHeight="false" outlineLevel="0" collapsed="false">
      <c r="A43" s="93" t="n">
        <v>41</v>
      </c>
      <c r="B43" s="93" t="str">
        <f aca="false">IF('FINAL-SCORE'!X44="","",'FINAL-SCORE'!X44)</f>
        <v/>
      </c>
      <c r="C43" s="100" t="str">
        <f aca="false">VLOOKUP(B43,'ADJ-CLICK'!B:R,7,FALSE())</f>
        <v/>
      </c>
      <c r="D43" s="100" t="str">
        <f aca="false">VLOOKUP(B43,'ADJ-CLICK'!B:R,9,FALSE())</f>
        <v/>
      </c>
      <c r="E43" s="100" t="str">
        <f aca="false">VLOOKUP(B43,'ADJ-CLICK'!B:R,11,FALSE())</f>
        <v/>
      </c>
      <c r="F43" s="100" t="str">
        <f aca="false">VLOOKUP(B43,'ADJ-CLICK'!B:R,13,FALSE())</f>
        <v/>
      </c>
      <c r="G43" s="100" t="str">
        <f aca="false">VLOOKUP(B43,'ADJ-CLICK'!B:R,15,FALSE())</f>
        <v/>
      </c>
      <c r="H43" s="100" t="str">
        <f aca="false">VLOOKUP(B43,'ADJ-CLICK'!B:R,17,FALSE())</f>
        <v/>
      </c>
      <c r="I43" s="100" t="str">
        <f aca="false">IF(C43="","",AVERAGE(C43:H43))</f>
        <v/>
      </c>
      <c r="J43" s="101"/>
      <c r="K43" s="102" t="str">
        <f aca="false">IF(C43="","",_xlfn.STDEV.P(C43:H43))</f>
        <v/>
      </c>
    </row>
    <row r="44" customFormat="false" ht="15" hidden="false" customHeight="false" outlineLevel="0" collapsed="false">
      <c r="A44" s="93" t="n">
        <v>42</v>
      </c>
      <c r="B44" s="93" t="str">
        <f aca="false">IF('FINAL-SCORE'!X45="","",'FINAL-SCORE'!X45)</f>
        <v/>
      </c>
      <c r="C44" s="100" t="str">
        <f aca="false">VLOOKUP(B44,'ADJ-CLICK'!B:R,7,FALSE())</f>
        <v/>
      </c>
      <c r="D44" s="100" t="str">
        <f aca="false">VLOOKUP(B44,'ADJ-CLICK'!B:R,9,FALSE())</f>
        <v/>
      </c>
      <c r="E44" s="100" t="str">
        <f aca="false">VLOOKUP(B44,'ADJ-CLICK'!B:R,11,FALSE())</f>
        <v/>
      </c>
      <c r="F44" s="100" t="str">
        <f aca="false">VLOOKUP(B44,'ADJ-CLICK'!B:R,13,FALSE())</f>
        <v/>
      </c>
      <c r="G44" s="100" t="str">
        <f aca="false">VLOOKUP(B44,'ADJ-CLICK'!B:R,15,FALSE())</f>
        <v/>
      </c>
      <c r="H44" s="100" t="str">
        <f aca="false">VLOOKUP(B44,'ADJ-CLICK'!B:R,17,FALSE())</f>
        <v/>
      </c>
      <c r="I44" s="100" t="str">
        <f aca="false">IF(C44="","",AVERAGE(C44:H44))</f>
        <v/>
      </c>
      <c r="J44" s="101"/>
      <c r="K44" s="102" t="str">
        <f aca="false">IF(C44="","",_xlfn.STDEV.P(C44:H44))</f>
        <v/>
      </c>
    </row>
    <row r="45" customFormat="false" ht="15" hidden="false" customHeight="false" outlineLevel="0" collapsed="false">
      <c r="A45" s="93" t="n">
        <v>43</v>
      </c>
      <c r="B45" s="93" t="str">
        <f aca="false">IF('FINAL-SCORE'!X46="","",'FINAL-SCORE'!X46)</f>
        <v/>
      </c>
      <c r="C45" s="100" t="str">
        <f aca="false">VLOOKUP(B45,'ADJ-CLICK'!B:R,7,FALSE())</f>
        <v/>
      </c>
      <c r="D45" s="100" t="str">
        <f aca="false">VLOOKUP(B45,'ADJ-CLICK'!B:R,9,FALSE())</f>
        <v/>
      </c>
      <c r="E45" s="100" t="str">
        <f aca="false">VLOOKUP(B45,'ADJ-CLICK'!B:R,11,FALSE())</f>
        <v/>
      </c>
      <c r="F45" s="100" t="str">
        <f aca="false">VLOOKUP(B45,'ADJ-CLICK'!B:R,13,FALSE())</f>
        <v/>
      </c>
      <c r="G45" s="100" t="str">
        <f aca="false">VLOOKUP(B45,'ADJ-CLICK'!B:R,15,FALSE())</f>
        <v/>
      </c>
      <c r="H45" s="100" t="str">
        <f aca="false">VLOOKUP(B45,'ADJ-CLICK'!B:R,17,FALSE())</f>
        <v/>
      </c>
      <c r="I45" s="100" t="str">
        <f aca="false">IF(C45="","",AVERAGE(C45:H45))</f>
        <v/>
      </c>
      <c r="J45" s="101"/>
      <c r="K45" s="102" t="str">
        <f aca="false">IF(C45="","",_xlfn.STDEV.P(C45:H45))</f>
        <v/>
      </c>
    </row>
    <row r="46" customFormat="false" ht="15" hidden="false" customHeight="false" outlineLevel="0" collapsed="false">
      <c r="A46" s="93" t="n">
        <v>44</v>
      </c>
      <c r="B46" s="93" t="str">
        <f aca="false">IF('FINAL-SCORE'!X47="","",'FINAL-SCORE'!X47)</f>
        <v/>
      </c>
      <c r="C46" s="100" t="str">
        <f aca="false">VLOOKUP(B46,'ADJ-CLICK'!B:R,7,FALSE())</f>
        <v/>
      </c>
      <c r="D46" s="100" t="str">
        <f aca="false">VLOOKUP(B46,'ADJ-CLICK'!B:R,9,FALSE())</f>
        <v/>
      </c>
      <c r="E46" s="100" t="str">
        <f aca="false">VLOOKUP(B46,'ADJ-CLICK'!B:R,11,FALSE())</f>
        <v/>
      </c>
      <c r="F46" s="100" t="str">
        <f aca="false">VLOOKUP(B46,'ADJ-CLICK'!B:R,13,FALSE())</f>
        <v/>
      </c>
      <c r="G46" s="100" t="str">
        <f aca="false">VLOOKUP(B46,'ADJ-CLICK'!B:R,15,FALSE())</f>
        <v/>
      </c>
      <c r="H46" s="100" t="str">
        <f aca="false">VLOOKUP(B46,'ADJ-CLICK'!B:R,17,FALSE())</f>
        <v/>
      </c>
      <c r="I46" s="100" t="str">
        <f aca="false">IF(C46="","",AVERAGE(C46:H46))</f>
        <v/>
      </c>
      <c r="J46" s="101"/>
      <c r="K46" s="102" t="str">
        <f aca="false">IF(C46="","",_xlfn.STDEV.P(C46:H46))</f>
        <v/>
      </c>
    </row>
    <row r="47" customFormat="false" ht="15" hidden="false" customHeight="false" outlineLevel="0" collapsed="false">
      <c r="A47" s="93" t="n">
        <v>45</v>
      </c>
      <c r="B47" s="93" t="str">
        <f aca="false">IF('FINAL-SCORE'!X48="","",'FINAL-SCORE'!X48)</f>
        <v/>
      </c>
      <c r="C47" s="100" t="str">
        <f aca="false">VLOOKUP(B47,'ADJ-CLICK'!B:R,7,FALSE())</f>
        <v/>
      </c>
      <c r="D47" s="100" t="str">
        <f aca="false">VLOOKUP(B47,'ADJ-CLICK'!B:R,9,FALSE())</f>
        <v/>
      </c>
      <c r="E47" s="100" t="str">
        <f aca="false">VLOOKUP(B47,'ADJ-CLICK'!B:R,11,FALSE())</f>
        <v/>
      </c>
      <c r="F47" s="100" t="str">
        <f aca="false">VLOOKUP(B47,'ADJ-CLICK'!B:R,13,FALSE())</f>
        <v/>
      </c>
      <c r="G47" s="100" t="str">
        <f aca="false">VLOOKUP(B47,'ADJ-CLICK'!B:R,15,FALSE())</f>
        <v/>
      </c>
      <c r="H47" s="100" t="str">
        <f aca="false">VLOOKUP(B47,'ADJ-CLICK'!B:R,17,FALSE())</f>
        <v/>
      </c>
      <c r="I47" s="100" t="str">
        <f aca="false">IF(C47="","",AVERAGE(C47:H47))</f>
        <v/>
      </c>
      <c r="J47" s="101"/>
      <c r="K47" s="102" t="str">
        <f aca="false">IF(C47="","",_xlfn.STDEV.P(C47:H47))</f>
        <v/>
      </c>
    </row>
    <row r="48" customFormat="false" ht="15" hidden="false" customHeight="false" outlineLevel="0" collapsed="false">
      <c r="A48" s="93" t="n">
        <v>46</v>
      </c>
      <c r="B48" s="93" t="str">
        <f aca="false">IF('FINAL-SCORE'!X49="","",'FINAL-SCORE'!X49)</f>
        <v/>
      </c>
      <c r="C48" s="100" t="str">
        <f aca="false">VLOOKUP(B48,'ADJ-CLICK'!B:R,7,FALSE())</f>
        <v/>
      </c>
      <c r="D48" s="100" t="str">
        <f aca="false">VLOOKUP(B48,'ADJ-CLICK'!B:R,9,FALSE())</f>
        <v/>
      </c>
      <c r="E48" s="100" t="str">
        <f aca="false">VLOOKUP(B48,'ADJ-CLICK'!B:R,11,FALSE())</f>
        <v/>
      </c>
      <c r="F48" s="100" t="str">
        <f aca="false">VLOOKUP(B48,'ADJ-CLICK'!B:R,13,FALSE())</f>
        <v/>
      </c>
      <c r="G48" s="100" t="str">
        <f aca="false">VLOOKUP(B48,'ADJ-CLICK'!B:R,15,FALSE())</f>
        <v/>
      </c>
      <c r="H48" s="100" t="str">
        <f aca="false">VLOOKUP(B48,'ADJ-CLICK'!B:R,17,FALSE())</f>
        <v/>
      </c>
      <c r="I48" s="100" t="str">
        <f aca="false">IF(C48="","",AVERAGE(C48:H48))</f>
        <v/>
      </c>
      <c r="J48" s="101"/>
      <c r="K48" s="102" t="str">
        <f aca="false">IF(C48="","",_xlfn.STDEV.P(C48:H48))</f>
        <v/>
      </c>
    </row>
    <row r="49" customFormat="false" ht="15" hidden="false" customHeight="false" outlineLevel="0" collapsed="false">
      <c r="A49" s="93" t="n">
        <v>47</v>
      </c>
      <c r="B49" s="93" t="str">
        <f aca="false">IF('FINAL-SCORE'!X50="","",'FINAL-SCORE'!X50)</f>
        <v/>
      </c>
      <c r="C49" s="100" t="str">
        <f aca="false">VLOOKUP(B49,'ADJ-CLICK'!B:R,7,FALSE())</f>
        <v/>
      </c>
      <c r="D49" s="100" t="str">
        <f aca="false">VLOOKUP(B49,'ADJ-CLICK'!B:R,9,FALSE())</f>
        <v/>
      </c>
      <c r="E49" s="100" t="str">
        <f aca="false">VLOOKUP(B49,'ADJ-CLICK'!B:R,11,FALSE())</f>
        <v/>
      </c>
      <c r="F49" s="100" t="str">
        <f aca="false">VLOOKUP(B49,'ADJ-CLICK'!B:R,13,FALSE())</f>
        <v/>
      </c>
      <c r="G49" s="100" t="str">
        <f aca="false">VLOOKUP(B49,'ADJ-CLICK'!B:R,15,FALSE())</f>
        <v/>
      </c>
      <c r="H49" s="100" t="str">
        <f aca="false">VLOOKUP(B49,'ADJ-CLICK'!B:R,17,FALSE())</f>
        <v/>
      </c>
      <c r="I49" s="100" t="str">
        <f aca="false">IF(C49="","",AVERAGE(C49:H49))</f>
        <v/>
      </c>
      <c r="J49" s="101"/>
      <c r="K49" s="102" t="str">
        <f aca="false">IF(C49="","",_xlfn.STDEV.P(C49:H49))</f>
        <v/>
      </c>
    </row>
    <row r="50" customFormat="false" ht="15" hidden="false" customHeight="false" outlineLevel="0" collapsed="false">
      <c r="A50" s="93" t="n">
        <v>48</v>
      </c>
      <c r="B50" s="93" t="str">
        <f aca="false">IF('FINAL-SCORE'!X51="","",'FINAL-SCORE'!X51)</f>
        <v/>
      </c>
      <c r="C50" s="100" t="str">
        <f aca="false">VLOOKUP(B50,'ADJ-CLICK'!B:R,7,FALSE())</f>
        <v/>
      </c>
      <c r="D50" s="100" t="str">
        <f aca="false">VLOOKUP(B50,'ADJ-CLICK'!B:R,9,FALSE())</f>
        <v/>
      </c>
      <c r="E50" s="100" t="str">
        <f aca="false">VLOOKUP(B50,'ADJ-CLICK'!B:R,11,FALSE())</f>
        <v/>
      </c>
      <c r="F50" s="100" t="str">
        <f aca="false">VLOOKUP(B50,'ADJ-CLICK'!B:R,13,FALSE())</f>
        <v/>
      </c>
      <c r="G50" s="100" t="str">
        <f aca="false">VLOOKUP(B50,'ADJ-CLICK'!B:R,15,FALSE())</f>
        <v/>
      </c>
      <c r="H50" s="100" t="str">
        <f aca="false">VLOOKUP(B50,'ADJ-CLICK'!B:R,17,FALSE())</f>
        <v/>
      </c>
      <c r="I50" s="100" t="str">
        <f aca="false">IF(C50="","",AVERAGE(C50:H50))</f>
        <v/>
      </c>
      <c r="J50" s="101"/>
      <c r="K50" s="102" t="str">
        <f aca="false">IF(C50="","",_xlfn.STDEV.P(C50:H50))</f>
        <v/>
      </c>
    </row>
    <row r="51" customFormat="false" ht="15" hidden="false" customHeight="false" outlineLevel="0" collapsed="false">
      <c r="A51" s="93" t="n">
        <v>49</v>
      </c>
      <c r="B51" s="93" t="str">
        <f aca="false">IF('FINAL-SCORE'!X52="","",'FINAL-SCORE'!X52)</f>
        <v/>
      </c>
      <c r="C51" s="100" t="str">
        <f aca="false">VLOOKUP(B51,'ADJ-CLICK'!B:R,7,FALSE())</f>
        <v/>
      </c>
      <c r="D51" s="100" t="str">
        <f aca="false">VLOOKUP(B51,'ADJ-CLICK'!B:R,9,FALSE())</f>
        <v/>
      </c>
      <c r="E51" s="100" t="str">
        <f aca="false">VLOOKUP(B51,'ADJ-CLICK'!B:R,11,FALSE())</f>
        <v/>
      </c>
      <c r="F51" s="100" t="str">
        <f aca="false">VLOOKUP(B51,'ADJ-CLICK'!B:R,13,FALSE())</f>
        <v/>
      </c>
      <c r="G51" s="100" t="str">
        <f aca="false">VLOOKUP(B51,'ADJ-CLICK'!B:R,15,FALSE())</f>
        <v/>
      </c>
      <c r="H51" s="100" t="str">
        <f aca="false">VLOOKUP(B51,'ADJ-CLICK'!B:R,17,FALSE())</f>
        <v/>
      </c>
      <c r="I51" s="100" t="str">
        <f aca="false">IF(C51="","",AVERAGE(C51:H51))</f>
        <v/>
      </c>
      <c r="J51" s="101"/>
      <c r="K51" s="102" t="str">
        <f aca="false">IF(C51="","",_xlfn.STDEV.P(C51:H51))</f>
        <v/>
      </c>
    </row>
    <row r="52" customFormat="false" ht="15" hidden="false" customHeight="false" outlineLevel="0" collapsed="false">
      <c r="A52" s="93" t="n">
        <v>50</v>
      </c>
      <c r="B52" s="93" t="str">
        <f aca="false">IF('FINAL-SCORE'!X53="","",'FINAL-SCORE'!X53)</f>
        <v/>
      </c>
      <c r="C52" s="100" t="str">
        <f aca="false">VLOOKUP(B52,'ADJ-CLICK'!B:R,7,FALSE())</f>
        <v/>
      </c>
      <c r="D52" s="100" t="str">
        <f aca="false">VLOOKUP(B52,'ADJ-CLICK'!B:R,9,FALSE())</f>
        <v/>
      </c>
      <c r="E52" s="100" t="str">
        <f aca="false">VLOOKUP(B52,'ADJ-CLICK'!B:R,11,FALSE())</f>
        <v/>
      </c>
      <c r="F52" s="100" t="str">
        <f aca="false">VLOOKUP(B52,'ADJ-CLICK'!B:R,13,FALSE())</f>
        <v/>
      </c>
      <c r="G52" s="100" t="str">
        <f aca="false">VLOOKUP(B52,'ADJ-CLICK'!B:R,15,FALSE())</f>
        <v/>
      </c>
      <c r="H52" s="100" t="str">
        <f aca="false">VLOOKUP(B52,'ADJ-CLICK'!B:R,17,FALSE())</f>
        <v/>
      </c>
      <c r="I52" s="100" t="str">
        <f aca="false">IF(C52="","",AVERAGE(C52:H52))</f>
        <v/>
      </c>
      <c r="J52" s="101"/>
      <c r="K52" s="102" t="str">
        <f aca="false">IF(C52="","",_xlfn.STDEV.P(C52:H52))</f>
        <v/>
      </c>
    </row>
    <row r="53" customFormat="false" ht="15" hidden="false" customHeight="false" outlineLevel="0" collapsed="false">
      <c r="A53" s="93" t="n">
        <v>51</v>
      </c>
      <c r="B53" s="93" t="str">
        <f aca="false">IF('FINAL-SCORE'!X54="","",'FINAL-SCORE'!X54)</f>
        <v/>
      </c>
      <c r="C53" s="100" t="str">
        <f aca="false">VLOOKUP(B53,'ADJ-CLICK'!B:R,7,FALSE())</f>
        <v/>
      </c>
      <c r="D53" s="100" t="str">
        <f aca="false">VLOOKUP(B53,'ADJ-CLICK'!B:R,9,FALSE())</f>
        <v/>
      </c>
      <c r="E53" s="100" t="str">
        <f aca="false">VLOOKUP(B53,'ADJ-CLICK'!B:R,11,FALSE())</f>
        <v/>
      </c>
      <c r="F53" s="100" t="str">
        <f aca="false">VLOOKUP(B53,'ADJ-CLICK'!B:R,13,FALSE())</f>
        <v/>
      </c>
      <c r="G53" s="100" t="str">
        <f aca="false">VLOOKUP(B53,'ADJ-CLICK'!B:R,15,FALSE())</f>
        <v/>
      </c>
      <c r="H53" s="100" t="str">
        <f aca="false">VLOOKUP(B53,'ADJ-CLICK'!B:R,17,FALSE())</f>
        <v/>
      </c>
      <c r="I53" s="100" t="str">
        <f aca="false">IF(C53="","",AVERAGE(C53:H53))</f>
        <v/>
      </c>
      <c r="J53" s="101"/>
      <c r="K53" s="102" t="str">
        <f aca="false">IF(C53="","",_xlfn.STDEV.P(C53:H53))</f>
        <v/>
      </c>
    </row>
    <row r="54" customFormat="false" ht="15" hidden="false" customHeight="false" outlineLevel="0" collapsed="false">
      <c r="A54" s="93" t="n">
        <v>52</v>
      </c>
      <c r="B54" s="93" t="str">
        <f aca="false">IF('FINAL-SCORE'!X55="","",'FINAL-SCORE'!X55)</f>
        <v/>
      </c>
      <c r="C54" s="100" t="str">
        <f aca="false">VLOOKUP(B54,'ADJ-CLICK'!B:R,7,FALSE())</f>
        <v/>
      </c>
      <c r="D54" s="100" t="str">
        <f aca="false">VLOOKUP(B54,'ADJ-CLICK'!B:R,9,FALSE())</f>
        <v/>
      </c>
      <c r="E54" s="100" t="str">
        <f aca="false">VLOOKUP(B54,'ADJ-CLICK'!B:R,11,FALSE())</f>
        <v/>
      </c>
      <c r="F54" s="100" t="str">
        <f aca="false">VLOOKUP(B54,'ADJ-CLICK'!B:R,13,FALSE())</f>
        <v/>
      </c>
      <c r="G54" s="100" t="str">
        <f aca="false">VLOOKUP(B54,'ADJ-CLICK'!B:R,15,FALSE())</f>
        <v/>
      </c>
      <c r="H54" s="100" t="str">
        <f aca="false">VLOOKUP(B54,'ADJ-CLICK'!B:R,17,FALSE())</f>
        <v/>
      </c>
      <c r="I54" s="100" t="str">
        <f aca="false">IF(C54="","",AVERAGE(C54:H54))</f>
        <v/>
      </c>
      <c r="J54" s="101"/>
      <c r="K54" s="102" t="str">
        <f aca="false">IF(C54="","",_xlfn.STDEV.P(C54:H54))</f>
        <v/>
      </c>
    </row>
    <row r="55" customFormat="false" ht="15" hidden="false" customHeight="false" outlineLevel="0" collapsed="false">
      <c r="A55" s="93" t="n">
        <v>53</v>
      </c>
      <c r="B55" s="93" t="str">
        <f aca="false">IF('FINAL-SCORE'!X56="","",'FINAL-SCORE'!X56)</f>
        <v/>
      </c>
      <c r="C55" s="100" t="str">
        <f aca="false">VLOOKUP(B55,'ADJ-CLICK'!B:R,7,FALSE())</f>
        <v/>
      </c>
      <c r="D55" s="100" t="str">
        <f aca="false">VLOOKUP(B55,'ADJ-CLICK'!B:R,9,FALSE())</f>
        <v/>
      </c>
      <c r="E55" s="100" t="str">
        <f aca="false">VLOOKUP(B55,'ADJ-CLICK'!B:R,11,FALSE())</f>
        <v/>
      </c>
      <c r="F55" s="100" t="str">
        <f aca="false">VLOOKUP(B55,'ADJ-CLICK'!B:R,13,FALSE())</f>
        <v/>
      </c>
      <c r="G55" s="100" t="str">
        <f aca="false">VLOOKUP(B55,'ADJ-CLICK'!B:R,15,FALSE())</f>
        <v/>
      </c>
      <c r="H55" s="100" t="str">
        <f aca="false">VLOOKUP(B55,'ADJ-CLICK'!B:R,17,FALSE())</f>
        <v/>
      </c>
      <c r="I55" s="100" t="str">
        <f aca="false">IF(C55="","",AVERAGE(C55:H55))</f>
        <v/>
      </c>
      <c r="J55" s="101"/>
      <c r="K55" s="102" t="str">
        <f aca="false">IF(C55="","",_xlfn.STDEV.P(C55:H55))</f>
        <v/>
      </c>
    </row>
    <row r="56" customFormat="false" ht="15" hidden="false" customHeight="false" outlineLevel="0" collapsed="false">
      <c r="A56" s="93" t="n">
        <v>54</v>
      </c>
      <c r="B56" s="93" t="str">
        <f aca="false">IF('FINAL-SCORE'!X57="","",'FINAL-SCORE'!X57)</f>
        <v/>
      </c>
      <c r="C56" s="100" t="str">
        <f aca="false">VLOOKUP(B56,'ADJ-CLICK'!B:R,7,FALSE())</f>
        <v/>
      </c>
      <c r="D56" s="100" t="str">
        <f aca="false">VLOOKUP(B56,'ADJ-CLICK'!B:R,9,FALSE())</f>
        <v/>
      </c>
      <c r="E56" s="100" t="str">
        <f aca="false">VLOOKUP(B56,'ADJ-CLICK'!B:R,11,FALSE())</f>
        <v/>
      </c>
      <c r="F56" s="100" t="str">
        <f aca="false">VLOOKUP(B56,'ADJ-CLICK'!B:R,13,FALSE())</f>
        <v/>
      </c>
      <c r="G56" s="100" t="str">
        <f aca="false">VLOOKUP(B56,'ADJ-CLICK'!B:R,15,FALSE())</f>
        <v/>
      </c>
      <c r="H56" s="100" t="str">
        <f aca="false">VLOOKUP(B56,'ADJ-CLICK'!B:R,17,FALSE())</f>
        <v/>
      </c>
      <c r="I56" s="100" t="str">
        <f aca="false">IF(C56="","",AVERAGE(C56:H56))</f>
        <v/>
      </c>
      <c r="J56" s="101"/>
      <c r="K56" s="102" t="str">
        <f aca="false">IF(C56="","",_xlfn.STDEV.P(C56:H56))</f>
        <v/>
      </c>
    </row>
    <row r="57" customFormat="false" ht="15" hidden="false" customHeight="false" outlineLevel="0" collapsed="false">
      <c r="A57" s="93" t="n">
        <v>55</v>
      </c>
      <c r="B57" s="93" t="str">
        <f aca="false">IF('FINAL-SCORE'!X58="","",'FINAL-SCORE'!X58)</f>
        <v/>
      </c>
      <c r="C57" s="100" t="str">
        <f aca="false">VLOOKUP(B57,'ADJ-CLICK'!B:R,7,FALSE())</f>
        <v/>
      </c>
      <c r="D57" s="100" t="str">
        <f aca="false">VLOOKUP(B57,'ADJ-CLICK'!B:R,9,FALSE())</f>
        <v/>
      </c>
      <c r="E57" s="100" t="str">
        <f aca="false">VLOOKUP(B57,'ADJ-CLICK'!B:R,11,FALSE())</f>
        <v/>
      </c>
      <c r="F57" s="100" t="str">
        <f aca="false">VLOOKUP(B57,'ADJ-CLICK'!B:R,13,FALSE())</f>
        <v/>
      </c>
      <c r="G57" s="100" t="str">
        <f aca="false">VLOOKUP(B57,'ADJ-CLICK'!B:R,15,FALSE())</f>
        <v/>
      </c>
      <c r="H57" s="100" t="str">
        <f aca="false">VLOOKUP(B57,'ADJ-CLICK'!B:R,17,FALSE())</f>
        <v/>
      </c>
      <c r="I57" s="100" t="str">
        <f aca="false">IF(C57="","",AVERAGE(C57:H57))</f>
        <v/>
      </c>
      <c r="J57" s="101"/>
      <c r="K57" s="102" t="str">
        <f aca="false">IF(C57="","",_xlfn.STDEV.P(C57:H57))</f>
        <v/>
      </c>
    </row>
    <row r="58" customFormat="false" ht="15" hidden="false" customHeight="false" outlineLevel="0" collapsed="false">
      <c r="A58" s="93" t="n">
        <v>56</v>
      </c>
      <c r="B58" s="93" t="str">
        <f aca="false">IF('FINAL-SCORE'!X59="","",'FINAL-SCORE'!X59)</f>
        <v/>
      </c>
      <c r="C58" s="100" t="str">
        <f aca="false">VLOOKUP(B58,'ADJ-CLICK'!B:R,7,FALSE())</f>
        <v/>
      </c>
      <c r="D58" s="100" t="str">
        <f aca="false">VLOOKUP(B58,'ADJ-CLICK'!B:R,9,FALSE())</f>
        <v/>
      </c>
      <c r="E58" s="100" t="str">
        <f aca="false">VLOOKUP(B58,'ADJ-CLICK'!B:R,11,FALSE())</f>
        <v/>
      </c>
      <c r="F58" s="100" t="str">
        <f aca="false">VLOOKUP(B58,'ADJ-CLICK'!B:R,13,FALSE())</f>
        <v/>
      </c>
      <c r="G58" s="100" t="str">
        <f aca="false">VLOOKUP(B58,'ADJ-CLICK'!B:R,15,FALSE())</f>
        <v/>
      </c>
      <c r="H58" s="100" t="str">
        <f aca="false">VLOOKUP(B58,'ADJ-CLICK'!B:R,17,FALSE())</f>
        <v/>
      </c>
      <c r="I58" s="100" t="str">
        <f aca="false">IF(C58="","",AVERAGE(C58:H58))</f>
        <v/>
      </c>
      <c r="J58" s="101"/>
      <c r="K58" s="102" t="str">
        <f aca="false">IF(C58="","",_xlfn.STDEV.P(C58:H58))</f>
        <v/>
      </c>
    </row>
    <row r="59" customFormat="false" ht="15" hidden="false" customHeight="false" outlineLevel="0" collapsed="false">
      <c r="A59" s="93" t="n">
        <v>57</v>
      </c>
      <c r="B59" s="93" t="str">
        <f aca="false">IF('FINAL-SCORE'!X60="","",'FINAL-SCORE'!X60)</f>
        <v/>
      </c>
      <c r="C59" s="100" t="str">
        <f aca="false">VLOOKUP(B59,'ADJ-CLICK'!B:R,7,FALSE())</f>
        <v/>
      </c>
      <c r="D59" s="100" t="str">
        <f aca="false">VLOOKUP(B59,'ADJ-CLICK'!B:R,9,FALSE())</f>
        <v/>
      </c>
      <c r="E59" s="100" t="str">
        <f aca="false">VLOOKUP(B59,'ADJ-CLICK'!B:R,11,FALSE())</f>
        <v/>
      </c>
      <c r="F59" s="100" t="str">
        <f aca="false">VLOOKUP(B59,'ADJ-CLICK'!B:R,13,FALSE())</f>
        <v/>
      </c>
      <c r="G59" s="100" t="str">
        <f aca="false">VLOOKUP(B59,'ADJ-CLICK'!B:R,15,FALSE())</f>
        <v/>
      </c>
      <c r="H59" s="100" t="str">
        <f aca="false">VLOOKUP(B59,'ADJ-CLICK'!B:R,17,FALSE())</f>
        <v/>
      </c>
      <c r="I59" s="100" t="str">
        <f aca="false">IF(C59="","",AVERAGE(C59:H59))</f>
        <v/>
      </c>
      <c r="J59" s="101"/>
      <c r="K59" s="102" t="str">
        <f aca="false">IF(C59="","",_xlfn.STDEV.P(C59:H59))</f>
        <v/>
      </c>
    </row>
    <row r="60" customFormat="false" ht="15" hidden="false" customHeight="false" outlineLevel="0" collapsed="false">
      <c r="A60" s="93" t="n">
        <v>58</v>
      </c>
      <c r="B60" s="93" t="str">
        <f aca="false">IF('FINAL-SCORE'!X61="","",'FINAL-SCORE'!X61)</f>
        <v/>
      </c>
      <c r="C60" s="100" t="str">
        <f aca="false">VLOOKUP(B60,'ADJ-CLICK'!B:R,7,FALSE())</f>
        <v/>
      </c>
      <c r="D60" s="100" t="str">
        <f aca="false">VLOOKUP(B60,'ADJ-CLICK'!B:R,9,FALSE())</f>
        <v/>
      </c>
      <c r="E60" s="100" t="str">
        <f aca="false">VLOOKUP(B60,'ADJ-CLICK'!B:R,11,FALSE())</f>
        <v/>
      </c>
      <c r="F60" s="100" t="str">
        <f aca="false">VLOOKUP(B60,'ADJ-CLICK'!B:R,13,FALSE())</f>
        <v/>
      </c>
      <c r="G60" s="100" t="str">
        <f aca="false">VLOOKUP(B60,'ADJ-CLICK'!B:R,15,FALSE())</f>
        <v/>
      </c>
      <c r="H60" s="100" t="str">
        <f aca="false">VLOOKUP(B60,'ADJ-CLICK'!B:R,17,FALSE())</f>
        <v/>
      </c>
      <c r="I60" s="100" t="str">
        <f aca="false">IF(C60="","",AVERAGE(C60:H60))</f>
        <v/>
      </c>
      <c r="J60" s="101"/>
      <c r="K60" s="102" t="str">
        <f aca="false">IF(C60="","",_xlfn.STDEV.P(C60:H60))</f>
        <v/>
      </c>
    </row>
    <row r="61" customFormat="false" ht="15" hidden="false" customHeight="false" outlineLevel="0" collapsed="false">
      <c r="A61" s="93" t="n">
        <v>59</v>
      </c>
      <c r="B61" s="93" t="str">
        <f aca="false">IF('FINAL-SCORE'!X62="","",'FINAL-SCORE'!X62)</f>
        <v/>
      </c>
      <c r="C61" s="100" t="str">
        <f aca="false">VLOOKUP(B61,'ADJ-CLICK'!B:R,7,FALSE())</f>
        <v/>
      </c>
      <c r="D61" s="100" t="str">
        <f aca="false">VLOOKUP(B61,'ADJ-CLICK'!B:R,9,FALSE())</f>
        <v/>
      </c>
      <c r="E61" s="100" t="str">
        <f aca="false">VLOOKUP(B61,'ADJ-CLICK'!B:R,11,FALSE())</f>
        <v/>
      </c>
      <c r="F61" s="100" t="str">
        <f aca="false">VLOOKUP(B61,'ADJ-CLICK'!B:R,13,FALSE())</f>
        <v/>
      </c>
      <c r="G61" s="100" t="str">
        <f aca="false">VLOOKUP(B61,'ADJ-CLICK'!B:R,15,FALSE())</f>
        <v/>
      </c>
      <c r="H61" s="100" t="str">
        <f aca="false">VLOOKUP(B61,'ADJ-CLICK'!B:R,17,FALSE())</f>
        <v/>
      </c>
      <c r="I61" s="100" t="str">
        <f aca="false">IF(C61="","",AVERAGE(C61:H61))</f>
        <v/>
      </c>
      <c r="J61" s="101"/>
      <c r="K61" s="102" t="str">
        <f aca="false">IF(C61="","",_xlfn.STDEV.P(C61:H61))</f>
        <v/>
      </c>
    </row>
    <row r="62" customFormat="false" ht="15" hidden="false" customHeight="false" outlineLevel="0" collapsed="false">
      <c r="A62" s="93" t="n">
        <v>60</v>
      </c>
      <c r="B62" s="93" t="str">
        <f aca="false">IF('FINAL-SCORE'!X63="","",'FINAL-SCORE'!X63)</f>
        <v/>
      </c>
      <c r="C62" s="100" t="str">
        <f aca="false">VLOOKUP(B62,'ADJ-CLICK'!B:R,7,FALSE())</f>
        <v/>
      </c>
      <c r="D62" s="100" t="str">
        <f aca="false">VLOOKUP(B62,'ADJ-CLICK'!B:R,9,FALSE())</f>
        <v/>
      </c>
      <c r="E62" s="100" t="str">
        <f aca="false">VLOOKUP(B62,'ADJ-CLICK'!B:R,11,FALSE())</f>
        <v/>
      </c>
      <c r="F62" s="100" t="str">
        <f aca="false">VLOOKUP(B62,'ADJ-CLICK'!B:R,13,FALSE())</f>
        <v/>
      </c>
      <c r="G62" s="100" t="str">
        <f aca="false">VLOOKUP(B62,'ADJ-CLICK'!B:R,15,FALSE())</f>
        <v/>
      </c>
      <c r="H62" s="100" t="str">
        <f aca="false">VLOOKUP(B62,'ADJ-CLICK'!B:R,17,FALSE())</f>
        <v/>
      </c>
      <c r="I62" s="100" t="str">
        <f aca="false">IF(C62="","",AVERAGE(C62:H62))</f>
        <v/>
      </c>
      <c r="J62" s="101"/>
      <c r="K62" s="102" t="str">
        <f aca="false">IF(C62="","",_xlfn.STDEV.P(C62:H62))</f>
        <v/>
      </c>
    </row>
    <row r="63" customFormat="false" ht="15" hidden="false" customHeight="false" outlineLevel="0" collapsed="false">
      <c r="A63" s="93" t="n">
        <v>61</v>
      </c>
      <c r="B63" s="93" t="str">
        <f aca="false">IF('FINAL-SCORE'!X64="","",'FINAL-SCORE'!X64)</f>
        <v/>
      </c>
      <c r="C63" s="100" t="str">
        <f aca="false">VLOOKUP(B63,'ADJ-CLICK'!B:R,7,FALSE())</f>
        <v/>
      </c>
      <c r="D63" s="100" t="str">
        <f aca="false">VLOOKUP(B63,'ADJ-CLICK'!B:R,9,FALSE())</f>
        <v/>
      </c>
      <c r="E63" s="100" t="str">
        <f aca="false">VLOOKUP(B63,'ADJ-CLICK'!B:R,11,FALSE())</f>
        <v/>
      </c>
      <c r="F63" s="100" t="str">
        <f aca="false">VLOOKUP(B63,'ADJ-CLICK'!B:R,13,FALSE())</f>
        <v/>
      </c>
      <c r="G63" s="100" t="str">
        <f aca="false">VLOOKUP(B63,'ADJ-CLICK'!B:R,15,FALSE())</f>
        <v/>
      </c>
      <c r="H63" s="100" t="str">
        <f aca="false">VLOOKUP(B63,'ADJ-CLICK'!B:R,17,FALSE())</f>
        <v/>
      </c>
      <c r="I63" s="100" t="str">
        <f aca="false">IF(C63="","",AVERAGE(C63:H63))</f>
        <v/>
      </c>
      <c r="J63" s="101"/>
      <c r="K63" s="102" t="str">
        <f aca="false">IF(C63="","",_xlfn.STDEV.P(C63:H63))</f>
        <v/>
      </c>
    </row>
    <row r="64" customFormat="false" ht="15" hidden="false" customHeight="false" outlineLevel="0" collapsed="false">
      <c r="A64" s="93" t="n">
        <v>62</v>
      </c>
      <c r="B64" s="93" t="str">
        <f aca="false">IF('FINAL-SCORE'!X65="","",'FINAL-SCORE'!X65)</f>
        <v/>
      </c>
      <c r="C64" s="100" t="str">
        <f aca="false">VLOOKUP(B64,'ADJ-CLICK'!B:R,7,FALSE())</f>
        <v/>
      </c>
      <c r="D64" s="100" t="str">
        <f aca="false">VLOOKUP(B64,'ADJ-CLICK'!B:R,9,FALSE())</f>
        <v/>
      </c>
      <c r="E64" s="100" t="str">
        <f aca="false">VLOOKUP(B64,'ADJ-CLICK'!B:R,11,FALSE())</f>
        <v/>
      </c>
      <c r="F64" s="100" t="str">
        <f aca="false">VLOOKUP(B64,'ADJ-CLICK'!B:R,13,FALSE())</f>
        <v/>
      </c>
      <c r="G64" s="100" t="str">
        <f aca="false">VLOOKUP(B64,'ADJ-CLICK'!B:R,15,FALSE())</f>
        <v/>
      </c>
      <c r="H64" s="100" t="str">
        <f aca="false">VLOOKUP(B64,'ADJ-CLICK'!B:R,17,FALSE())</f>
        <v/>
      </c>
      <c r="I64" s="100" t="str">
        <f aca="false">IF(C64="","",AVERAGE(C64:H64))</f>
        <v/>
      </c>
      <c r="J64" s="101"/>
      <c r="K64" s="102" t="str">
        <f aca="false">IF(C64="","",_xlfn.STDEV.P(C64:H64))</f>
        <v/>
      </c>
    </row>
    <row r="65" customFormat="false" ht="15" hidden="false" customHeight="false" outlineLevel="0" collapsed="false">
      <c r="A65" s="93" t="n">
        <v>63</v>
      </c>
      <c r="B65" s="93" t="str">
        <f aca="false">IF('FINAL-SCORE'!X66="","",'FINAL-SCORE'!X66)</f>
        <v/>
      </c>
      <c r="C65" s="100" t="str">
        <f aca="false">VLOOKUP(B65,'ADJ-CLICK'!B:R,7,FALSE())</f>
        <v/>
      </c>
      <c r="D65" s="100" t="str">
        <f aca="false">VLOOKUP(B65,'ADJ-CLICK'!B:R,9,FALSE())</f>
        <v/>
      </c>
      <c r="E65" s="100" t="str">
        <f aca="false">VLOOKUP(B65,'ADJ-CLICK'!B:R,11,FALSE())</f>
        <v/>
      </c>
      <c r="F65" s="100" t="str">
        <f aca="false">VLOOKUP(B65,'ADJ-CLICK'!B:R,13,FALSE())</f>
        <v/>
      </c>
      <c r="G65" s="100" t="str">
        <f aca="false">VLOOKUP(B65,'ADJ-CLICK'!B:R,15,FALSE())</f>
        <v/>
      </c>
      <c r="H65" s="100" t="str">
        <f aca="false">VLOOKUP(B65,'ADJ-CLICK'!B:R,17,FALSE())</f>
        <v/>
      </c>
      <c r="I65" s="100" t="str">
        <f aca="false">IF(C65="","",AVERAGE(C65:H65))</f>
        <v/>
      </c>
      <c r="J65" s="101"/>
      <c r="K65" s="102" t="str">
        <f aca="false">IF(C65="","",_xlfn.STDEV.P(C65:H65))</f>
        <v/>
      </c>
    </row>
    <row r="66" customFormat="false" ht="15" hidden="false" customHeight="false" outlineLevel="0" collapsed="false">
      <c r="A66" s="93" t="n">
        <v>64</v>
      </c>
      <c r="B66" s="93" t="str">
        <f aca="false">IF('FINAL-SCORE'!X67="","",'FINAL-SCORE'!X67)</f>
        <v/>
      </c>
      <c r="C66" s="100" t="str">
        <f aca="false">VLOOKUP(B66,'ADJ-CLICK'!B:R,7,FALSE())</f>
        <v/>
      </c>
      <c r="D66" s="100" t="str">
        <f aca="false">VLOOKUP(B66,'ADJ-CLICK'!B:R,9,FALSE())</f>
        <v/>
      </c>
      <c r="E66" s="100" t="str">
        <f aca="false">VLOOKUP(B66,'ADJ-CLICK'!B:R,11,FALSE())</f>
        <v/>
      </c>
      <c r="F66" s="100" t="str">
        <f aca="false">VLOOKUP(B66,'ADJ-CLICK'!B:R,13,FALSE())</f>
        <v/>
      </c>
      <c r="G66" s="100" t="str">
        <f aca="false">VLOOKUP(B66,'ADJ-CLICK'!B:R,15,FALSE())</f>
        <v/>
      </c>
      <c r="H66" s="100" t="str">
        <f aca="false">VLOOKUP(B66,'ADJ-CLICK'!B:R,17,FALSE())</f>
        <v/>
      </c>
      <c r="I66" s="100" t="str">
        <f aca="false">IF(C66="","",AVERAGE(C66:H66))</f>
        <v/>
      </c>
      <c r="J66" s="101"/>
      <c r="K66" s="102" t="str">
        <f aca="false">IF(C66="","",_xlfn.STDEV.P(C66:H66))</f>
        <v/>
      </c>
    </row>
    <row r="67" customFormat="false" ht="15" hidden="false" customHeight="false" outlineLevel="0" collapsed="false">
      <c r="A67" s="93" t="n">
        <v>65</v>
      </c>
      <c r="B67" s="93" t="str">
        <f aca="false">IF('FINAL-SCORE'!X68="","",'FINAL-SCORE'!X68)</f>
        <v/>
      </c>
      <c r="C67" s="100" t="str">
        <f aca="false">VLOOKUP(B67,'ADJ-CLICK'!B:R,7,FALSE())</f>
        <v/>
      </c>
      <c r="D67" s="100" t="str">
        <f aca="false">VLOOKUP(B67,'ADJ-CLICK'!B:R,9,FALSE())</f>
        <v/>
      </c>
      <c r="E67" s="100" t="str">
        <f aca="false">VLOOKUP(B67,'ADJ-CLICK'!B:R,11,FALSE())</f>
        <v/>
      </c>
      <c r="F67" s="100" t="str">
        <f aca="false">VLOOKUP(B67,'ADJ-CLICK'!B:R,13,FALSE())</f>
        <v/>
      </c>
      <c r="G67" s="100" t="str">
        <f aca="false">VLOOKUP(B67,'ADJ-CLICK'!B:R,15,FALSE())</f>
        <v/>
      </c>
      <c r="H67" s="100" t="str">
        <f aca="false">VLOOKUP(B67,'ADJ-CLICK'!B:R,17,FALSE())</f>
        <v/>
      </c>
      <c r="I67" s="100" t="str">
        <f aca="false">IF(C67="","",AVERAGE(C67:H67))</f>
        <v/>
      </c>
      <c r="J67" s="101"/>
      <c r="K67" s="102" t="str">
        <f aca="false">IF(C67="","",_xlfn.STDEV.P(C67:H67))</f>
        <v/>
      </c>
    </row>
    <row r="68" customFormat="false" ht="15" hidden="false" customHeight="false" outlineLevel="0" collapsed="false">
      <c r="A68" s="93" t="n">
        <v>66</v>
      </c>
      <c r="B68" s="93" t="str">
        <f aca="false">IF('FINAL-SCORE'!X69="","",'FINAL-SCORE'!X69)</f>
        <v/>
      </c>
      <c r="C68" s="100" t="str">
        <f aca="false">VLOOKUP(B68,'ADJ-CLICK'!B:R,7,FALSE())</f>
        <v/>
      </c>
      <c r="D68" s="100" t="str">
        <f aca="false">VLOOKUP(B68,'ADJ-CLICK'!B:R,9,FALSE())</f>
        <v/>
      </c>
      <c r="E68" s="100" t="str">
        <f aca="false">VLOOKUP(B68,'ADJ-CLICK'!B:R,11,FALSE())</f>
        <v/>
      </c>
      <c r="F68" s="100" t="str">
        <f aca="false">VLOOKUP(B68,'ADJ-CLICK'!B:R,13,FALSE())</f>
        <v/>
      </c>
      <c r="G68" s="100" t="str">
        <f aca="false">VLOOKUP(B68,'ADJ-CLICK'!B:R,15,FALSE())</f>
        <v/>
      </c>
      <c r="H68" s="100" t="str">
        <f aca="false">VLOOKUP(B68,'ADJ-CLICK'!B:R,17,FALSE())</f>
        <v/>
      </c>
      <c r="I68" s="100" t="str">
        <f aca="false">IF(C68="","",AVERAGE(C68:H68))</f>
        <v/>
      </c>
      <c r="J68" s="101"/>
      <c r="K68" s="102" t="str">
        <f aca="false">IF(C68="","",_xlfn.STDEV.P(C68:H68))</f>
        <v/>
      </c>
    </row>
    <row r="69" customFormat="false" ht="15" hidden="false" customHeight="false" outlineLevel="0" collapsed="false">
      <c r="A69" s="93" t="n">
        <v>67</v>
      </c>
      <c r="B69" s="93" t="str">
        <f aca="false">IF('FINAL-SCORE'!X70="","",'FINAL-SCORE'!X70)</f>
        <v/>
      </c>
      <c r="C69" s="100" t="str">
        <f aca="false">VLOOKUP(B69,'ADJ-CLICK'!B:R,7,FALSE())</f>
        <v/>
      </c>
      <c r="D69" s="100" t="str">
        <f aca="false">VLOOKUP(B69,'ADJ-CLICK'!B:R,9,FALSE())</f>
        <v/>
      </c>
      <c r="E69" s="100" t="str">
        <f aca="false">VLOOKUP(B69,'ADJ-CLICK'!B:R,11,FALSE())</f>
        <v/>
      </c>
      <c r="F69" s="100" t="str">
        <f aca="false">VLOOKUP(B69,'ADJ-CLICK'!B:R,13,FALSE())</f>
        <v/>
      </c>
      <c r="G69" s="100" t="str">
        <f aca="false">VLOOKUP(B69,'ADJ-CLICK'!B:R,15,FALSE())</f>
        <v/>
      </c>
      <c r="H69" s="100" t="str">
        <f aca="false">VLOOKUP(B69,'ADJ-CLICK'!B:R,17,FALSE())</f>
        <v/>
      </c>
      <c r="I69" s="100" t="str">
        <f aca="false">IF(C69="","",AVERAGE(C69:H69))</f>
        <v/>
      </c>
      <c r="J69" s="101"/>
      <c r="K69" s="102" t="str">
        <f aca="false">IF(C69="","",_xlfn.STDEV.P(C69:H69))</f>
        <v/>
      </c>
    </row>
    <row r="70" customFormat="false" ht="15" hidden="false" customHeight="false" outlineLevel="0" collapsed="false">
      <c r="A70" s="93" t="n">
        <v>68</v>
      </c>
      <c r="B70" s="93" t="str">
        <f aca="false">IF('FINAL-SCORE'!X71="","",'FINAL-SCORE'!X71)</f>
        <v/>
      </c>
      <c r="C70" s="100" t="str">
        <f aca="false">VLOOKUP(B70,'ADJ-CLICK'!B:R,7,FALSE())</f>
        <v/>
      </c>
      <c r="D70" s="100" t="str">
        <f aca="false">VLOOKUP(B70,'ADJ-CLICK'!B:R,9,FALSE())</f>
        <v/>
      </c>
      <c r="E70" s="100" t="str">
        <f aca="false">VLOOKUP(B70,'ADJ-CLICK'!B:R,11,FALSE())</f>
        <v/>
      </c>
      <c r="F70" s="100" t="str">
        <f aca="false">VLOOKUP(B70,'ADJ-CLICK'!B:R,13,FALSE())</f>
        <v/>
      </c>
      <c r="G70" s="100" t="str">
        <f aca="false">VLOOKUP(B70,'ADJ-CLICK'!B:R,15,FALSE())</f>
        <v/>
      </c>
      <c r="H70" s="100" t="str">
        <f aca="false">VLOOKUP(B70,'ADJ-CLICK'!B:R,17,FALSE())</f>
        <v/>
      </c>
      <c r="I70" s="100" t="str">
        <f aca="false">IF(C70="","",AVERAGE(C70:H70))</f>
        <v/>
      </c>
      <c r="J70" s="101"/>
      <c r="K70" s="102" t="str">
        <f aca="false">IF(C70="","",_xlfn.STDEV.P(C70:H70))</f>
        <v/>
      </c>
    </row>
    <row r="71" customFormat="false" ht="15" hidden="false" customHeight="false" outlineLevel="0" collapsed="false">
      <c r="A71" s="93" t="n">
        <v>69</v>
      </c>
      <c r="B71" s="93" t="str">
        <f aca="false">IF('FINAL-SCORE'!X72="","",'FINAL-SCORE'!X72)</f>
        <v/>
      </c>
      <c r="C71" s="100" t="str">
        <f aca="false">VLOOKUP(B71,'ADJ-CLICK'!B:R,7,FALSE())</f>
        <v/>
      </c>
      <c r="D71" s="100" t="str">
        <f aca="false">VLOOKUP(B71,'ADJ-CLICK'!B:R,9,FALSE())</f>
        <v/>
      </c>
      <c r="E71" s="100" t="str">
        <f aca="false">VLOOKUP(B71,'ADJ-CLICK'!B:R,11,FALSE())</f>
        <v/>
      </c>
      <c r="F71" s="100" t="str">
        <f aca="false">VLOOKUP(B71,'ADJ-CLICK'!B:R,13,FALSE())</f>
        <v/>
      </c>
      <c r="G71" s="100" t="str">
        <f aca="false">VLOOKUP(B71,'ADJ-CLICK'!B:R,15,FALSE())</f>
        <v/>
      </c>
      <c r="H71" s="100" t="str">
        <f aca="false">VLOOKUP(B71,'ADJ-CLICK'!B:R,17,FALSE())</f>
        <v/>
      </c>
      <c r="I71" s="100" t="str">
        <f aca="false">IF(C71="","",AVERAGE(C71:H71))</f>
        <v/>
      </c>
      <c r="J71" s="101"/>
      <c r="K71" s="102" t="str">
        <f aca="false">IF(C71="","",_xlfn.STDEV.P(C71:H71))</f>
        <v/>
      </c>
    </row>
    <row r="72" customFormat="false" ht="15" hidden="false" customHeight="false" outlineLevel="0" collapsed="false">
      <c r="A72" s="93" t="n">
        <v>70</v>
      </c>
      <c r="B72" s="93" t="str">
        <f aca="false">IF('FINAL-SCORE'!X73="","",'FINAL-SCORE'!X73)</f>
        <v/>
      </c>
      <c r="C72" s="100" t="str">
        <f aca="false">VLOOKUP(B72,'ADJ-CLICK'!B:R,7,FALSE())</f>
        <v/>
      </c>
      <c r="D72" s="100" t="str">
        <f aca="false">VLOOKUP(B72,'ADJ-CLICK'!B:R,9,FALSE())</f>
        <v/>
      </c>
      <c r="E72" s="100" t="str">
        <f aca="false">VLOOKUP(B72,'ADJ-CLICK'!B:R,11,FALSE())</f>
        <v/>
      </c>
      <c r="F72" s="100" t="str">
        <f aca="false">VLOOKUP(B72,'ADJ-CLICK'!B:R,13,FALSE())</f>
        <v/>
      </c>
      <c r="G72" s="100" t="str">
        <f aca="false">VLOOKUP(B72,'ADJ-CLICK'!B:R,15,FALSE())</f>
        <v/>
      </c>
      <c r="H72" s="100" t="str">
        <f aca="false">VLOOKUP(B72,'ADJ-CLICK'!B:R,17,FALSE())</f>
        <v/>
      </c>
      <c r="I72" s="100" t="str">
        <f aca="false">IF(C72="","",AVERAGE(C72:H72))</f>
        <v/>
      </c>
      <c r="J72" s="101"/>
      <c r="K72" s="102" t="str">
        <f aca="false">IF(C72="","",_xlfn.STDEV.P(C72:H72))</f>
        <v/>
      </c>
    </row>
    <row r="73" customFormat="false" ht="15" hidden="false" customHeight="false" outlineLevel="0" collapsed="false">
      <c r="A73" s="93" t="n">
        <v>71</v>
      </c>
      <c r="B73" s="93" t="str">
        <f aca="false">IF('FINAL-SCORE'!X74="","",'FINAL-SCORE'!X74)</f>
        <v/>
      </c>
      <c r="C73" s="100" t="str">
        <f aca="false">VLOOKUP(B73,'ADJ-CLICK'!B:R,7,FALSE())</f>
        <v/>
      </c>
      <c r="D73" s="100" t="str">
        <f aca="false">VLOOKUP(B73,'ADJ-CLICK'!B:R,9,FALSE())</f>
        <v/>
      </c>
      <c r="E73" s="100" t="str">
        <f aca="false">VLOOKUP(B73,'ADJ-CLICK'!B:R,11,FALSE())</f>
        <v/>
      </c>
      <c r="F73" s="100" t="str">
        <f aca="false">VLOOKUP(B73,'ADJ-CLICK'!B:R,13,FALSE())</f>
        <v/>
      </c>
      <c r="G73" s="100" t="str">
        <f aca="false">VLOOKUP(B73,'ADJ-CLICK'!B:R,15,FALSE())</f>
        <v/>
      </c>
      <c r="H73" s="100" t="str">
        <f aca="false">VLOOKUP(B73,'ADJ-CLICK'!B:R,17,FALSE())</f>
        <v/>
      </c>
      <c r="I73" s="100" t="str">
        <f aca="false">IF(C73="","",AVERAGE(C73:H73))</f>
        <v/>
      </c>
      <c r="J73" s="101"/>
      <c r="K73" s="102" t="str">
        <f aca="false">IF(C73="","",_xlfn.STDEV.P(C73:H73))</f>
        <v/>
      </c>
    </row>
    <row r="74" customFormat="false" ht="15" hidden="false" customHeight="false" outlineLevel="0" collapsed="false">
      <c r="A74" s="93" t="n">
        <v>72</v>
      </c>
      <c r="B74" s="93" t="str">
        <f aca="false">IF('FINAL-SCORE'!X75="","",'FINAL-SCORE'!X75)</f>
        <v/>
      </c>
      <c r="C74" s="100" t="str">
        <f aca="false">VLOOKUP(B74,'ADJ-CLICK'!B:R,7,FALSE())</f>
        <v/>
      </c>
      <c r="D74" s="100" t="str">
        <f aca="false">VLOOKUP(B74,'ADJ-CLICK'!B:R,9,FALSE())</f>
        <v/>
      </c>
      <c r="E74" s="100" t="str">
        <f aca="false">VLOOKUP(B74,'ADJ-CLICK'!B:R,11,FALSE())</f>
        <v/>
      </c>
      <c r="F74" s="100" t="str">
        <f aca="false">VLOOKUP(B74,'ADJ-CLICK'!B:R,13,FALSE())</f>
        <v/>
      </c>
      <c r="G74" s="100" t="str">
        <f aca="false">VLOOKUP(B74,'ADJ-CLICK'!B:R,15,FALSE())</f>
        <v/>
      </c>
      <c r="H74" s="100" t="str">
        <f aca="false">VLOOKUP(B74,'ADJ-CLICK'!B:R,17,FALSE())</f>
        <v/>
      </c>
      <c r="I74" s="100" t="str">
        <f aca="false">IF(C74="","",AVERAGE(C74:H74))</f>
        <v/>
      </c>
      <c r="J74" s="101"/>
      <c r="K74" s="102" t="str">
        <f aca="false">IF(C74="","",_xlfn.STDEV.P(C74:H74))</f>
        <v/>
      </c>
    </row>
    <row r="75" customFormat="false" ht="15" hidden="false" customHeight="false" outlineLevel="0" collapsed="false">
      <c r="A75" s="93" t="n">
        <v>73</v>
      </c>
      <c r="B75" s="93" t="str">
        <f aca="false">IF('FINAL-SCORE'!X76="","",'FINAL-SCORE'!X76)</f>
        <v/>
      </c>
      <c r="C75" s="100" t="str">
        <f aca="false">VLOOKUP(B75,'ADJ-CLICK'!B:R,7,FALSE())</f>
        <v/>
      </c>
      <c r="D75" s="100" t="str">
        <f aca="false">VLOOKUP(B75,'ADJ-CLICK'!B:R,9,FALSE())</f>
        <v/>
      </c>
      <c r="E75" s="100" t="str">
        <f aca="false">VLOOKUP(B75,'ADJ-CLICK'!B:R,11,FALSE())</f>
        <v/>
      </c>
      <c r="F75" s="100" t="str">
        <f aca="false">VLOOKUP(B75,'ADJ-CLICK'!B:R,13,FALSE())</f>
        <v/>
      </c>
      <c r="G75" s="100" t="str">
        <f aca="false">VLOOKUP(B75,'ADJ-CLICK'!B:R,15,FALSE())</f>
        <v/>
      </c>
      <c r="H75" s="100" t="str">
        <f aca="false">VLOOKUP(B75,'ADJ-CLICK'!B:R,17,FALSE())</f>
        <v/>
      </c>
      <c r="I75" s="100" t="str">
        <f aca="false">IF(C75="","",AVERAGE(C75:H75))</f>
        <v/>
      </c>
      <c r="J75" s="101"/>
      <c r="K75" s="102" t="str">
        <f aca="false">IF(C75="","",_xlfn.STDEV.P(C75:H75))</f>
        <v/>
      </c>
    </row>
    <row r="76" customFormat="false" ht="15" hidden="false" customHeight="false" outlineLevel="0" collapsed="false">
      <c r="A76" s="93" t="n">
        <v>74</v>
      </c>
      <c r="B76" s="93" t="str">
        <f aca="false">IF('FINAL-SCORE'!X77="","",'FINAL-SCORE'!X77)</f>
        <v/>
      </c>
      <c r="C76" s="100" t="str">
        <f aca="false">VLOOKUP(B76,'ADJ-CLICK'!B:R,7,FALSE())</f>
        <v/>
      </c>
      <c r="D76" s="100" t="str">
        <f aca="false">VLOOKUP(B76,'ADJ-CLICK'!B:R,9,FALSE())</f>
        <v/>
      </c>
      <c r="E76" s="100" t="str">
        <f aca="false">VLOOKUP(B76,'ADJ-CLICK'!B:R,11,FALSE())</f>
        <v/>
      </c>
      <c r="F76" s="100" t="str">
        <f aca="false">VLOOKUP(B76,'ADJ-CLICK'!B:R,13,FALSE())</f>
        <v/>
      </c>
      <c r="G76" s="100" t="str">
        <f aca="false">VLOOKUP(B76,'ADJ-CLICK'!B:R,15,FALSE())</f>
        <v/>
      </c>
      <c r="H76" s="100" t="str">
        <f aca="false">VLOOKUP(B76,'ADJ-CLICK'!B:R,17,FALSE())</f>
        <v/>
      </c>
      <c r="I76" s="100" t="str">
        <f aca="false">IF(C76="","",AVERAGE(C76:H76))</f>
        <v/>
      </c>
      <c r="J76" s="101"/>
      <c r="K76" s="102" t="str">
        <f aca="false">IF(C76="","",_xlfn.STDEV.P(C76:H76))</f>
        <v/>
      </c>
    </row>
    <row r="77" customFormat="false" ht="15" hidden="false" customHeight="false" outlineLevel="0" collapsed="false">
      <c r="A77" s="93" t="n">
        <v>75</v>
      </c>
      <c r="B77" s="93" t="str">
        <f aca="false">IF('FINAL-SCORE'!X78="","",'FINAL-SCORE'!X78)</f>
        <v/>
      </c>
      <c r="C77" s="100" t="str">
        <f aca="false">VLOOKUP(B77,'ADJ-CLICK'!B:R,7,FALSE())</f>
        <v/>
      </c>
      <c r="D77" s="100" t="str">
        <f aca="false">VLOOKUP(B77,'ADJ-CLICK'!B:R,9,FALSE())</f>
        <v/>
      </c>
      <c r="E77" s="100" t="str">
        <f aca="false">VLOOKUP(B77,'ADJ-CLICK'!B:R,11,FALSE())</f>
        <v/>
      </c>
      <c r="F77" s="100" t="str">
        <f aca="false">VLOOKUP(B77,'ADJ-CLICK'!B:R,13,FALSE())</f>
        <v/>
      </c>
      <c r="G77" s="100" t="str">
        <f aca="false">VLOOKUP(B77,'ADJ-CLICK'!B:R,15,FALSE())</f>
        <v/>
      </c>
      <c r="H77" s="100" t="str">
        <f aca="false">VLOOKUP(B77,'ADJ-CLICK'!B:R,17,FALSE())</f>
        <v/>
      </c>
      <c r="I77" s="100" t="str">
        <f aca="false">IF(C77="","",AVERAGE(C77:H77))</f>
        <v/>
      </c>
      <c r="J77" s="101"/>
      <c r="K77" s="102" t="str">
        <f aca="false">IF(C77="","",_xlfn.STDEV.P(C77:H77))</f>
        <v/>
      </c>
    </row>
    <row r="78" customFormat="false" ht="15" hidden="false" customHeight="false" outlineLevel="0" collapsed="false">
      <c r="A78" s="93" t="n">
        <v>76</v>
      </c>
      <c r="B78" s="93" t="str">
        <f aca="false">IF('FINAL-SCORE'!X79="","",'FINAL-SCORE'!X79)</f>
        <v/>
      </c>
      <c r="C78" s="100" t="str">
        <f aca="false">VLOOKUP(B78,'ADJ-CLICK'!B:R,7,FALSE())</f>
        <v/>
      </c>
      <c r="D78" s="100" t="str">
        <f aca="false">VLOOKUP(B78,'ADJ-CLICK'!B:R,9,FALSE())</f>
        <v/>
      </c>
      <c r="E78" s="100" t="str">
        <f aca="false">VLOOKUP(B78,'ADJ-CLICK'!B:R,11,FALSE())</f>
        <v/>
      </c>
      <c r="F78" s="100" t="str">
        <f aca="false">VLOOKUP(B78,'ADJ-CLICK'!B:R,13,FALSE())</f>
        <v/>
      </c>
      <c r="G78" s="100" t="str">
        <f aca="false">VLOOKUP(B78,'ADJ-CLICK'!B:R,15,FALSE())</f>
        <v/>
      </c>
      <c r="H78" s="100" t="str">
        <f aca="false">VLOOKUP(B78,'ADJ-CLICK'!B:R,17,FALSE())</f>
        <v/>
      </c>
      <c r="I78" s="100" t="str">
        <f aca="false">IF(C78="","",AVERAGE(C78:H78))</f>
        <v/>
      </c>
      <c r="J78" s="101"/>
      <c r="K78" s="102" t="str">
        <f aca="false">IF(C78="","",_xlfn.STDEV.P(C78:H78))</f>
        <v/>
      </c>
    </row>
    <row r="79" customFormat="false" ht="15" hidden="false" customHeight="false" outlineLevel="0" collapsed="false">
      <c r="A79" s="93" t="n">
        <v>77</v>
      </c>
      <c r="B79" s="93" t="str">
        <f aca="false">IF('FINAL-SCORE'!X80="","",'FINAL-SCORE'!X80)</f>
        <v/>
      </c>
      <c r="C79" s="100" t="str">
        <f aca="false">VLOOKUP(B79,'ADJ-CLICK'!B:R,7,FALSE())</f>
        <v/>
      </c>
      <c r="D79" s="100" t="str">
        <f aca="false">VLOOKUP(B79,'ADJ-CLICK'!B:R,9,FALSE())</f>
        <v/>
      </c>
      <c r="E79" s="100" t="str">
        <f aca="false">VLOOKUP(B79,'ADJ-CLICK'!B:R,11,FALSE())</f>
        <v/>
      </c>
      <c r="F79" s="100" t="str">
        <f aca="false">VLOOKUP(B79,'ADJ-CLICK'!B:R,13,FALSE())</f>
        <v/>
      </c>
      <c r="G79" s="100" t="str">
        <f aca="false">VLOOKUP(B79,'ADJ-CLICK'!B:R,15,FALSE())</f>
        <v/>
      </c>
      <c r="H79" s="100" t="str">
        <f aca="false">VLOOKUP(B79,'ADJ-CLICK'!B:R,17,FALSE())</f>
        <v/>
      </c>
      <c r="I79" s="100" t="str">
        <f aca="false">IF(C79="","",AVERAGE(C79:H79))</f>
        <v/>
      </c>
      <c r="J79" s="101"/>
      <c r="K79" s="102" t="str">
        <f aca="false">IF(C79="","",_xlfn.STDEV.P(C79:H79))</f>
        <v/>
      </c>
    </row>
    <row r="80" customFormat="false" ht="15" hidden="false" customHeight="false" outlineLevel="0" collapsed="false">
      <c r="A80" s="93" t="n">
        <v>78</v>
      </c>
      <c r="B80" s="93" t="str">
        <f aca="false">IF('FINAL-SCORE'!X81="","",'FINAL-SCORE'!X81)</f>
        <v/>
      </c>
      <c r="C80" s="100" t="str">
        <f aca="false">VLOOKUP(B80,'ADJ-CLICK'!B:R,7,FALSE())</f>
        <v/>
      </c>
      <c r="D80" s="100" t="str">
        <f aca="false">VLOOKUP(B80,'ADJ-CLICK'!B:R,9,FALSE())</f>
        <v/>
      </c>
      <c r="E80" s="100" t="str">
        <f aca="false">VLOOKUP(B80,'ADJ-CLICK'!B:R,11,FALSE())</f>
        <v/>
      </c>
      <c r="F80" s="100" t="str">
        <f aca="false">VLOOKUP(B80,'ADJ-CLICK'!B:R,13,FALSE())</f>
        <v/>
      </c>
      <c r="G80" s="100" t="str">
        <f aca="false">VLOOKUP(B80,'ADJ-CLICK'!B:R,15,FALSE())</f>
        <v/>
      </c>
      <c r="H80" s="100" t="str">
        <f aca="false">VLOOKUP(B80,'ADJ-CLICK'!B:R,17,FALSE())</f>
        <v/>
      </c>
      <c r="I80" s="100" t="str">
        <f aca="false">IF(C80="","",AVERAGE(C80:H80))</f>
        <v/>
      </c>
      <c r="J80" s="101"/>
      <c r="K80" s="102" t="str">
        <f aca="false">IF(C80="","",_xlfn.STDEV.P(C80:H80))</f>
        <v/>
      </c>
    </row>
    <row r="81" customFormat="false" ht="15" hidden="false" customHeight="false" outlineLevel="0" collapsed="false">
      <c r="A81" s="93" t="n">
        <v>79</v>
      </c>
      <c r="B81" s="93" t="str">
        <f aca="false">IF('FINAL-SCORE'!X82="","",'FINAL-SCORE'!X82)</f>
        <v/>
      </c>
      <c r="C81" s="100" t="str">
        <f aca="false">VLOOKUP(B81,'ADJ-CLICK'!B:R,7,FALSE())</f>
        <v/>
      </c>
      <c r="D81" s="100" t="str">
        <f aca="false">VLOOKUP(B81,'ADJ-CLICK'!B:R,9,FALSE())</f>
        <v/>
      </c>
      <c r="E81" s="100" t="str">
        <f aca="false">VLOOKUP(B81,'ADJ-CLICK'!B:R,11,FALSE())</f>
        <v/>
      </c>
      <c r="F81" s="100" t="str">
        <f aca="false">VLOOKUP(B81,'ADJ-CLICK'!B:R,13,FALSE())</f>
        <v/>
      </c>
      <c r="G81" s="100" t="str">
        <f aca="false">VLOOKUP(B81,'ADJ-CLICK'!B:R,15,FALSE())</f>
        <v/>
      </c>
      <c r="H81" s="100" t="str">
        <f aca="false">VLOOKUP(B81,'ADJ-CLICK'!B:R,17,FALSE())</f>
        <v/>
      </c>
      <c r="I81" s="100" t="str">
        <f aca="false">IF(C81="","",AVERAGE(C81:H81))</f>
        <v/>
      </c>
      <c r="J81" s="101"/>
      <c r="K81" s="102" t="str">
        <f aca="false">IF(C81="","",_xlfn.STDEV.P(C81:H81))</f>
        <v/>
      </c>
    </row>
    <row r="82" customFormat="false" ht="15" hidden="false" customHeight="false" outlineLevel="0" collapsed="false">
      <c r="A82" s="93" t="n">
        <v>80</v>
      </c>
      <c r="B82" s="93" t="str">
        <f aca="false">IF('FINAL-SCORE'!X83="","",'FINAL-SCORE'!X83)</f>
        <v/>
      </c>
      <c r="C82" s="100" t="str">
        <f aca="false">VLOOKUP(B82,'ADJ-CLICK'!B:R,7,FALSE())</f>
        <v/>
      </c>
      <c r="D82" s="100" t="str">
        <f aca="false">VLOOKUP(B82,'ADJ-CLICK'!B:R,9,FALSE())</f>
        <v/>
      </c>
      <c r="E82" s="100" t="str">
        <f aca="false">VLOOKUP(B82,'ADJ-CLICK'!B:R,11,FALSE())</f>
        <v/>
      </c>
      <c r="F82" s="100" t="str">
        <f aca="false">VLOOKUP(B82,'ADJ-CLICK'!B:R,13,FALSE())</f>
        <v/>
      </c>
      <c r="G82" s="100" t="str">
        <f aca="false">VLOOKUP(B82,'ADJ-CLICK'!B:R,15,FALSE())</f>
        <v/>
      </c>
      <c r="H82" s="100" t="str">
        <f aca="false">VLOOKUP(B82,'ADJ-CLICK'!B:R,17,FALSE())</f>
        <v/>
      </c>
      <c r="I82" s="100" t="str">
        <f aca="false">IF(C82="","",AVERAGE(C82:H82))</f>
        <v/>
      </c>
      <c r="J82" s="101"/>
      <c r="K82" s="102" t="str">
        <f aca="false">IF(C82="","",_xlfn.STDEV.P(C82:H82))</f>
        <v/>
      </c>
    </row>
    <row r="83" customFormat="false" ht="15" hidden="false" customHeight="false" outlineLevel="0" collapsed="false">
      <c r="A83" s="93" t="n">
        <v>81</v>
      </c>
      <c r="B83" s="93" t="str">
        <f aca="false">IF('FINAL-SCORE'!X84="","",'FINAL-SCORE'!X84)</f>
        <v/>
      </c>
      <c r="C83" s="100" t="str">
        <f aca="false">VLOOKUP(B83,'ADJ-CLICK'!B:R,7,FALSE())</f>
        <v/>
      </c>
      <c r="D83" s="100" t="str">
        <f aca="false">VLOOKUP(B83,'ADJ-CLICK'!B:R,9,FALSE())</f>
        <v/>
      </c>
      <c r="E83" s="100" t="str">
        <f aca="false">VLOOKUP(B83,'ADJ-CLICK'!B:R,11,FALSE())</f>
        <v/>
      </c>
      <c r="F83" s="100" t="str">
        <f aca="false">VLOOKUP(B83,'ADJ-CLICK'!B:R,13,FALSE())</f>
        <v/>
      </c>
      <c r="G83" s="100" t="str">
        <f aca="false">VLOOKUP(B83,'ADJ-CLICK'!B:R,15,FALSE())</f>
        <v/>
      </c>
      <c r="H83" s="100" t="str">
        <f aca="false">VLOOKUP(B83,'ADJ-CLICK'!B:R,17,FALSE())</f>
        <v/>
      </c>
      <c r="I83" s="100" t="str">
        <f aca="false">IF(C83="","",AVERAGE(C83:H83))</f>
        <v/>
      </c>
      <c r="J83" s="101"/>
      <c r="K83" s="102" t="str">
        <f aca="false">IF(C83="","",_xlfn.STDEV.P(C83:H83))</f>
        <v/>
      </c>
    </row>
    <row r="84" customFormat="false" ht="15" hidden="false" customHeight="false" outlineLevel="0" collapsed="false">
      <c r="A84" s="93" t="n">
        <v>82</v>
      </c>
      <c r="B84" s="93" t="str">
        <f aca="false">IF('FINAL-SCORE'!X85="","",'FINAL-SCORE'!X85)</f>
        <v/>
      </c>
      <c r="C84" s="100" t="str">
        <f aca="false">VLOOKUP(B84,'ADJ-CLICK'!B:R,7,FALSE())</f>
        <v/>
      </c>
      <c r="D84" s="100" t="str">
        <f aca="false">VLOOKUP(B84,'ADJ-CLICK'!B:R,9,FALSE())</f>
        <v/>
      </c>
      <c r="E84" s="100" t="str">
        <f aca="false">VLOOKUP(B84,'ADJ-CLICK'!B:R,11,FALSE())</f>
        <v/>
      </c>
      <c r="F84" s="100" t="str">
        <f aca="false">VLOOKUP(B84,'ADJ-CLICK'!B:R,13,FALSE())</f>
        <v/>
      </c>
      <c r="G84" s="100" t="str">
        <f aca="false">VLOOKUP(B84,'ADJ-CLICK'!B:R,15,FALSE())</f>
        <v/>
      </c>
      <c r="H84" s="100" t="str">
        <f aca="false">VLOOKUP(B84,'ADJ-CLICK'!B:R,17,FALSE())</f>
        <v/>
      </c>
      <c r="I84" s="100" t="str">
        <f aca="false">IF(C84="","",AVERAGE(C84:H84))</f>
        <v/>
      </c>
      <c r="J84" s="101"/>
      <c r="K84" s="102" t="str">
        <f aca="false">IF(C84="","",_xlfn.STDEV.P(C84:H84))</f>
        <v/>
      </c>
    </row>
    <row r="85" customFormat="false" ht="15" hidden="false" customHeight="false" outlineLevel="0" collapsed="false">
      <c r="A85" s="93" t="n">
        <v>83</v>
      </c>
      <c r="B85" s="93" t="str">
        <f aca="false">IF('FINAL-SCORE'!X86="","",'FINAL-SCORE'!X86)</f>
        <v/>
      </c>
      <c r="C85" s="100" t="str">
        <f aca="false">VLOOKUP(B85,'ADJ-CLICK'!B:R,7,FALSE())</f>
        <v/>
      </c>
      <c r="D85" s="100" t="str">
        <f aca="false">VLOOKUP(B85,'ADJ-CLICK'!B:R,9,FALSE())</f>
        <v/>
      </c>
      <c r="E85" s="100" t="str">
        <f aca="false">VLOOKUP(B85,'ADJ-CLICK'!B:R,11,FALSE())</f>
        <v/>
      </c>
      <c r="F85" s="100" t="str">
        <f aca="false">VLOOKUP(B85,'ADJ-CLICK'!B:R,13,FALSE())</f>
        <v/>
      </c>
      <c r="G85" s="100" t="str">
        <f aca="false">VLOOKUP(B85,'ADJ-CLICK'!B:R,15,FALSE())</f>
        <v/>
      </c>
      <c r="H85" s="100" t="str">
        <f aca="false">VLOOKUP(B85,'ADJ-CLICK'!B:R,17,FALSE())</f>
        <v/>
      </c>
      <c r="I85" s="100" t="str">
        <f aca="false">IF(C85="","",AVERAGE(C85:H85))</f>
        <v/>
      </c>
      <c r="J85" s="101"/>
      <c r="K85" s="102" t="str">
        <f aca="false">IF(C85="","",_xlfn.STDEV.P(C85:H85))</f>
        <v/>
      </c>
    </row>
    <row r="86" customFormat="false" ht="15" hidden="false" customHeight="false" outlineLevel="0" collapsed="false">
      <c r="A86" s="93" t="n">
        <v>84</v>
      </c>
      <c r="B86" s="93" t="str">
        <f aca="false">IF('FINAL-SCORE'!X87="","",'FINAL-SCORE'!X87)</f>
        <v/>
      </c>
      <c r="C86" s="100" t="str">
        <f aca="false">VLOOKUP(B86,'ADJ-CLICK'!B:R,7,FALSE())</f>
        <v/>
      </c>
      <c r="D86" s="100" t="str">
        <f aca="false">VLOOKUP(B86,'ADJ-CLICK'!B:R,9,FALSE())</f>
        <v/>
      </c>
      <c r="E86" s="100" t="str">
        <f aca="false">VLOOKUP(B86,'ADJ-CLICK'!B:R,11,FALSE())</f>
        <v/>
      </c>
      <c r="F86" s="100" t="str">
        <f aca="false">VLOOKUP(B86,'ADJ-CLICK'!B:R,13,FALSE())</f>
        <v/>
      </c>
      <c r="G86" s="100" t="str">
        <f aca="false">VLOOKUP(B86,'ADJ-CLICK'!B:R,15,FALSE())</f>
        <v/>
      </c>
      <c r="H86" s="100" t="str">
        <f aca="false">VLOOKUP(B86,'ADJ-CLICK'!B:R,17,FALSE())</f>
        <v/>
      </c>
      <c r="I86" s="100" t="str">
        <f aca="false">IF(C86="","",AVERAGE(C86:H86))</f>
        <v/>
      </c>
      <c r="J86" s="101"/>
      <c r="K86" s="102" t="str">
        <f aca="false">IF(C86="","",_xlfn.STDEV.P(C86:H86))</f>
        <v/>
      </c>
    </row>
    <row r="87" customFormat="false" ht="15" hidden="false" customHeight="false" outlineLevel="0" collapsed="false">
      <c r="A87" s="93" t="n">
        <v>85</v>
      </c>
      <c r="B87" s="93" t="str">
        <f aca="false">IF('FINAL-SCORE'!X88="","",'FINAL-SCORE'!X88)</f>
        <v/>
      </c>
      <c r="C87" s="100" t="str">
        <f aca="false">VLOOKUP(B87,'ADJ-CLICK'!B:R,7,FALSE())</f>
        <v/>
      </c>
      <c r="D87" s="100" t="str">
        <f aca="false">VLOOKUP(B87,'ADJ-CLICK'!B:R,9,FALSE())</f>
        <v/>
      </c>
      <c r="E87" s="100" t="str">
        <f aca="false">VLOOKUP(B87,'ADJ-CLICK'!B:R,11,FALSE())</f>
        <v/>
      </c>
      <c r="F87" s="100" t="str">
        <f aca="false">VLOOKUP(B87,'ADJ-CLICK'!B:R,13,FALSE())</f>
        <v/>
      </c>
      <c r="G87" s="100" t="str">
        <f aca="false">VLOOKUP(B87,'ADJ-CLICK'!B:R,15,FALSE())</f>
        <v/>
      </c>
      <c r="H87" s="100" t="str">
        <f aca="false">VLOOKUP(B87,'ADJ-CLICK'!B:R,17,FALSE())</f>
        <v/>
      </c>
      <c r="I87" s="100" t="str">
        <f aca="false">IF(C87="","",AVERAGE(C87:H87))</f>
        <v/>
      </c>
      <c r="J87" s="101"/>
      <c r="K87" s="102" t="str">
        <f aca="false">IF(C87="","",_xlfn.STDEV.P(C87:H87))</f>
        <v/>
      </c>
    </row>
    <row r="88" customFormat="false" ht="15" hidden="false" customHeight="false" outlineLevel="0" collapsed="false">
      <c r="A88" s="93" t="n">
        <v>86</v>
      </c>
      <c r="B88" s="93" t="str">
        <f aca="false">IF('FINAL-SCORE'!X89="","",'FINAL-SCORE'!X89)</f>
        <v/>
      </c>
      <c r="C88" s="100" t="str">
        <f aca="false">VLOOKUP(B88,'ADJ-CLICK'!B:R,7,FALSE())</f>
        <v/>
      </c>
      <c r="D88" s="100" t="str">
        <f aca="false">VLOOKUP(B88,'ADJ-CLICK'!B:R,9,FALSE())</f>
        <v/>
      </c>
      <c r="E88" s="100" t="str">
        <f aca="false">VLOOKUP(B88,'ADJ-CLICK'!B:R,11,FALSE())</f>
        <v/>
      </c>
      <c r="F88" s="100" t="str">
        <f aca="false">VLOOKUP(B88,'ADJ-CLICK'!B:R,13,FALSE())</f>
        <v/>
      </c>
      <c r="G88" s="100" t="str">
        <f aca="false">VLOOKUP(B88,'ADJ-CLICK'!B:R,15,FALSE())</f>
        <v/>
      </c>
      <c r="H88" s="100" t="str">
        <f aca="false">VLOOKUP(B88,'ADJ-CLICK'!B:R,17,FALSE())</f>
        <v/>
      </c>
      <c r="I88" s="100" t="str">
        <f aca="false">IF(C88="","",AVERAGE(C88:H88))</f>
        <v/>
      </c>
      <c r="J88" s="101"/>
      <c r="K88" s="102" t="str">
        <f aca="false">IF(C88="","",_xlfn.STDEV.P(C88:H88))</f>
        <v/>
      </c>
    </row>
    <row r="89" customFormat="false" ht="15" hidden="false" customHeight="false" outlineLevel="0" collapsed="false">
      <c r="A89" s="93" t="n">
        <v>87</v>
      </c>
      <c r="B89" s="93" t="str">
        <f aca="false">IF('FINAL-SCORE'!X90="","",'FINAL-SCORE'!X90)</f>
        <v/>
      </c>
      <c r="C89" s="100" t="str">
        <f aca="false">VLOOKUP(B89,'ADJ-CLICK'!B:R,7,FALSE())</f>
        <v/>
      </c>
      <c r="D89" s="100" t="str">
        <f aca="false">VLOOKUP(B89,'ADJ-CLICK'!B:R,9,FALSE())</f>
        <v/>
      </c>
      <c r="E89" s="100" t="str">
        <f aca="false">VLOOKUP(B89,'ADJ-CLICK'!B:R,11,FALSE())</f>
        <v/>
      </c>
      <c r="F89" s="100" t="str">
        <f aca="false">VLOOKUP(B89,'ADJ-CLICK'!B:R,13,FALSE())</f>
        <v/>
      </c>
      <c r="G89" s="100" t="str">
        <f aca="false">VLOOKUP(B89,'ADJ-CLICK'!B:R,15,FALSE())</f>
        <v/>
      </c>
      <c r="H89" s="100" t="str">
        <f aca="false">VLOOKUP(B89,'ADJ-CLICK'!B:R,17,FALSE())</f>
        <v/>
      </c>
      <c r="I89" s="100" t="str">
        <f aca="false">IF(C89="","",AVERAGE(C89:H89))</f>
        <v/>
      </c>
      <c r="J89" s="101"/>
      <c r="K89" s="102" t="str">
        <f aca="false">IF(C89="","",_xlfn.STDEV.P(C89:H89))</f>
        <v/>
      </c>
    </row>
    <row r="90" customFormat="false" ht="15" hidden="false" customHeight="false" outlineLevel="0" collapsed="false">
      <c r="A90" s="93" t="n">
        <v>88</v>
      </c>
      <c r="B90" s="93" t="str">
        <f aca="false">IF('FINAL-SCORE'!X91="","",'FINAL-SCORE'!X91)</f>
        <v/>
      </c>
      <c r="C90" s="100" t="str">
        <f aca="false">VLOOKUP(B90,'ADJ-CLICK'!B:R,7,FALSE())</f>
        <v/>
      </c>
      <c r="D90" s="100" t="str">
        <f aca="false">VLOOKUP(B90,'ADJ-CLICK'!B:R,9,FALSE())</f>
        <v/>
      </c>
      <c r="E90" s="100" t="str">
        <f aca="false">VLOOKUP(B90,'ADJ-CLICK'!B:R,11,FALSE())</f>
        <v/>
      </c>
      <c r="F90" s="100" t="str">
        <f aca="false">VLOOKUP(B90,'ADJ-CLICK'!B:R,13,FALSE())</f>
        <v/>
      </c>
      <c r="G90" s="100" t="str">
        <f aca="false">VLOOKUP(B90,'ADJ-CLICK'!B:R,15,FALSE())</f>
        <v/>
      </c>
      <c r="H90" s="100" t="str">
        <f aca="false">VLOOKUP(B90,'ADJ-CLICK'!B:R,17,FALSE())</f>
        <v/>
      </c>
      <c r="I90" s="100" t="str">
        <f aca="false">IF(C90="","",AVERAGE(C90:H90))</f>
        <v/>
      </c>
      <c r="J90" s="101"/>
      <c r="K90" s="102" t="str">
        <f aca="false">IF(C90="","",_xlfn.STDEV.P(C90:H90))</f>
        <v/>
      </c>
    </row>
    <row r="91" customFormat="false" ht="15" hidden="false" customHeight="false" outlineLevel="0" collapsed="false">
      <c r="A91" s="93" t="n">
        <v>89</v>
      </c>
      <c r="B91" s="93" t="str">
        <f aca="false">IF('FINAL-SCORE'!X92="","",'FINAL-SCORE'!X92)</f>
        <v/>
      </c>
      <c r="C91" s="100" t="str">
        <f aca="false">VLOOKUP(B91,'ADJ-CLICK'!B:R,7,FALSE())</f>
        <v/>
      </c>
      <c r="D91" s="100" t="str">
        <f aca="false">VLOOKUP(B91,'ADJ-CLICK'!B:R,9,FALSE())</f>
        <v/>
      </c>
      <c r="E91" s="100" t="str">
        <f aca="false">VLOOKUP(B91,'ADJ-CLICK'!B:R,11,FALSE())</f>
        <v/>
      </c>
      <c r="F91" s="100" t="str">
        <f aca="false">VLOOKUP(B91,'ADJ-CLICK'!B:R,13,FALSE())</f>
        <v/>
      </c>
      <c r="G91" s="100" t="str">
        <f aca="false">VLOOKUP(B91,'ADJ-CLICK'!B:R,15,FALSE())</f>
        <v/>
      </c>
      <c r="H91" s="100" t="str">
        <f aca="false">VLOOKUP(B91,'ADJ-CLICK'!B:R,17,FALSE())</f>
        <v/>
      </c>
      <c r="I91" s="100" t="str">
        <f aca="false">IF(C91="","",AVERAGE(C91:H91))</f>
        <v/>
      </c>
      <c r="J91" s="101"/>
      <c r="K91" s="102" t="str">
        <f aca="false">IF(C91="","",_xlfn.STDEV.P(C91:H91))</f>
        <v/>
      </c>
    </row>
    <row r="92" customFormat="false" ht="15" hidden="false" customHeight="false" outlineLevel="0" collapsed="false">
      <c r="A92" s="93" t="n">
        <v>90</v>
      </c>
      <c r="B92" s="93" t="str">
        <f aca="false">IF('FINAL-SCORE'!X93="","",'FINAL-SCORE'!X93)</f>
        <v/>
      </c>
      <c r="C92" s="100" t="str">
        <f aca="false">VLOOKUP(B92,'ADJ-CLICK'!B:R,7,FALSE())</f>
        <v/>
      </c>
      <c r="D92" s="100" t="str">
        <f aca="false">VLOOKUP(B92,'ADJ-CLICK'!B:R,9,FALSE())</f>
        <v/>
      </c>
      <c r="E92" s="100" t="str">
        <f aca="false">VLOOKUP(B92,'ADJ-CLICK'!B:R,11,FALSE())</f>
        <v/>
      </c>
      <c r="F92" s="100" t="str">
        <f aca="false">VLOOKUP(B92,'ADJ-CLICK'!B:R,13,FALSE())</f>
        <v/>
      </c>
      <c r="G92" s="100" t="str">
        <f aca="false">VLOOKUP(B92,'ADJ-CLICK'!B:R,15,FALSE())</f>
        <v/>
      </c>
      <c r="H92" s="100" t="str">
        <f aca="false">VLOOKUP(B92,'ADJ-CLICK'!B:R,17,FALSE())</f>
        <v/>
      </c>
      <c r="I92" s="100" t="str">
        <f aca="false">IF(C92="","",AVERAGE(C92:H92))</f>
        <v/>
      </c>
      <c r="J92" s="101"/>
      <c r="K92" s="102" t="str">
        <f aca="false">IF(C92="","",_xlfn.STDEV.P(C92:H92))</f>
        <v/>
      </c>
    </row>
    <row r="93" customFormat="false" ht="15" hidden="false" customHeight="false" outlineLevel="0" collapsed="false">
      <c r="A93" s="93" t="n">
        <v>91</v>
      </c>
      <c r="B93" s="93" t="str">
        <f aca="false">IF('FINAL-SCORE'!X94="","",'FINAL-SCORE'!X94)</f>
        <v/>
      </c>
      <c r="C93" s="100" t="str">
        <f aca="false">VLOOKUP(B93,'ADJ-CLICK'!B:R,7,FALSE())</f>
        <v/>
      </c>
      <c r="D93" s="100" t="str">
        <f aca="false">VLOOKUP(B93,'ADJ-CLICK'!B:R,9,FALSE())</f>
        <v/>
      </c>
      <c r="E93" s="100" t="str">
        <f aca="false">VLOOKUP(B93,'ADJ-CLICK'!B:R,11,FALSE())</f>
        <v/>
      </c>
      <c r="F93" s="100" t="str">
        <f aca="false">VLOOKUP(B93,'ADJ-CLICK'!B:R,13,FALSE())</f>
        <v/>
      </c>
      <c r="G93" s="100" t="str">
        <f aca="false">VLOOKUP(B93,'ADJ-CLICK'!B:R,15,FALSE())</f>
        <v/>
      </c>
      <c r="H93" s="100" t="str">
        <f aca="false">VLOOKUP(B93,'ADJ-CLICK'!B:R,17,FALSE())</f>
        <v/>
      </c>
      <c r="I93" s="100" t="str">
        <f aca="false">IF(C93="","",AVERAGE(C93:H93))</f>
        <v/>
      </c>
      <c r="J93" s="101"/>
      <c r="K93" s="102" t="str">
        <f aca="false">IF(C93="","",_xlfn.STDEV.P(C93:H93))</f>
        <v/>
      </c>
    </row>
    <row r="94" customFormat="false" ht="15" hidden="false" customHeight="false" outlineLevel="0" collapsed="false">
      <c r="A94" s="93" t="n">
        <v>92</v>
      </c>
      <c r="B94" s="93" t="str">
        <f aca="false">IF('FINAL-SCORE'!X95="","",'FINAL-SCORE'!X95)</f>
        <v/>
      </c>
      <c r="C94" s="100" t="str">
        <f aca="false">VLOOKUP(B94,'ADJ-CLICK'!B:R,7,FALSE())</f>
        <v/>
      </c>
      <c r="D94" s="100" t="str">
        <f aca="false">VLOOKUP(B94,'ADJ-CLICK'!B:R,9,FALSE())</f>
        <v/>
      </c>
      <c r="E94" s="100" t="str">
        <f aca="false">VLOOKUP(B94,'ADJ-CLICK'!B:R,11,FALSE())</f>
        <v/>
      </c>
      <c r="F94" s="100" t="str">
        <f aca="false">VLOOKUP(B94,'ADJ-CLICK'!B:R,13,FALSE())</f>
        <v/>
      </c>
      <c r="G94" s="100" t="str">
        <f aca="false">VLOOKUP(B94,'ADJ-CLICK'!B:R,15,FALSE())</f>
        <v/>
      </c>
      <c r="H94" s="100" t="str">
        <f aca="false">VLOOKUP(B94,'ADJ-CLICK'!B:R,17,FALSE())</f>
        <v/>
      </c>
      <c r="I94" s="100" t="str">
        <f aca="false">IF(C94="","",AVERAGE(C94:H94))</f>
        <v/>
      </c>
      <c r="J94" s="101"/>
      <c r="K94" s="102" t="str">
        <f aca="false">IF(C94="","",_xlfn.STDEV.P(C94:H94))</f>
        <v/>
      </c>
    </row>
    <row r="95" customFormat="false" ht="15" hidden="false" customHeight="false" outlineLevel="0" collapsed="false">
      <c r="A95" s="93" t="n">
        <v>93</v>
      </c>
      <c r="B95" s="93" t="str">
        <f aca="false">IF('FINAL-SCORE'!X96="","",'FINAL-SCORE'!X96)</f>
        <v/>
      </c>
      <c r="C95" s="100" t="str">
        <f aca="false">VLOOKUP(B95,'ADJ-CLICK'!B:R,7,FALSE())</f>
        <v/>
      </c>
      <c r="D95" s="100" t="str">
        <f aca="false">VLOOKUP(B95,'ADJ-CLICK'!B:R,9,FALSE())</f>
        <v/>
      </c>
      <c r="E95" s="100" t="str">
        <f aca="false">VLOOKUP(B95,'ADJ-CLICK'!B:R,11,FALSE())</f>
        <v/>
      </c>
      <c r="F95" s="100" t="str">
        <f aca="false">VLOOKUP(B95,'ADJ-CLICK'!B:R,13,FALSE())</f>
        <v/>
      </c>
      <c r="G95" s="100" t="str">
        <f aca="false">VLOOKUP(B95,'ADJ-CLICK'!B:R,15,FALSE())</f>
        <v/>
      </c>
      <c r="H95" s="100" t="str">
        <f aca="false">VLOOKUP(B95,'ADJ-CLICK'!B:R,17,FALSE())</f>
        <v/>
      </c>
      <c r="I95" s="100" t="str">
        <f aca="false">IF(C95="","",AVERAGE(C95:H95))</f>
        <v/>
      </c>
      <c r="J95" s="101"/>
      <c r="K95" s="102" t="str">
        <f aca="false">IF(C95="","",_xlfn.STDEV.P(C95:H95))</f>
        <v/>
      </c>
    </row>
    <row r="96" customFormat="false" ht="15" hidden="false" customHeight="false" outlineLevel="0" collapsed="false">
      <c r="A96" s="93" t="n">
        <v>94</v>
      </c>
      <c r="B96" s="93" t="str">
        <f aca="false">IF('FINAL-SCORE'!X97="","",'FINAL-SCORE'!X97)</f>
        <v/>
      </c>
      <c r="C96" s="100" t="str">
        <f aca="false">VLOOKUP(B96,'ADJ-CLICK'!B:R,7,FALSE())</f>
        <v/>
      </c>
      <c r="D96" s="100" t="str">
        <f aca="false">VLOOKUP(B96,'ADJ-CLICK'!B:R,9,FALSE())</f>
        <v/>
      </c>
      <c r="E96" s="100" t="str">
        <f aca="false">VLOOKUP(B96,'ADJ-CLICK'!B:R,11,FALSE())</f>
        <v/>
      </c>
      <c r="F96" s="100" t="str">
        <f aca="false">VLOOKUP(B96,'ADJ-CLICK'!B:R,13,FALSE())</f>
        <v/>
      </c>
      <c r="G96" s="100" t="str">
        <f aca="false">VLOOKUP(B96,'ADJ-CLICK'!B:R,15,FALSE())</f>
        <v/>
      </c>
      <c r="H96" s="100" t="str">
        <f aca="false">VLOOKUP(B96,'ADJ-CLICK'!B:R,17,FALSE())</f>
        <v/>
      </c>
      <c r="I96" s="100" t="str">
        <f aca="false">IF(C96="","",AVERAGE(C96:H96))</f>
        <v/>
      </c>
      <c r="J96" s="101"/>
      <c r="K96" s="102" t="str">
        <f aca="false">IF(C96="","",_xlfn.STDEV.P(C96:H96))</f>
        <v/>
      </c>
    </row>
    <row r="97" customFormat="false" ht="15" hidden="false" customHeight="false" outlineLevel="0" collapsed="false">
      <c r="A97" s="93" t="n">
        <v>95</v>
      </c>
      <c r="B97" s="93" t="str">
        <f aca="false">IF('FINAL-SCORE'!X98="","",'FINAL-SCORE'!X98)</f>
        <v/>
      </c>
      <c r="C97" s="100" t="str">
        <f aca="false">VLOOKUP(B97,'ADJ-CLICK'!B:R,7,FALSE())</f>
        <v/>
      </c>
      <c r="D97" s="100" t="str">
        <f aca="false">VLOOKUP(B97,'ADJ-CLICK'!B:R,9,FALSE())</f>
        <v/>
      </c>
      <c r="E97" s="100" t="str">
        <f aca="false">VLOOKUP(B97,'ADJ-CLICK'!B:R,11,FALSE())</f>
        <v/>
      </c>
      <c r="F97" s="100" t="str">
        <f aca="false">VLOOKUP(B97,'ADJ-CLICK'!B:R,13,FALSE())</f>
        <v/>
      </c>
      <c r="G97" s="100" t="str">
        <f aca="false">VLOOKUP(B97,'ADJ-CLICK'!B:R,15,FALSE())</f>
        <v/>
      </c>
      <c r="H97" s="100" t="str">
        <f aca="false">VLOOKUP(B97,'ADJ-CLICK'!B:R,17,FALSE())</f>
        <v/>
      </c>
      <c r="I97" s="100" t="str">
        <f aca="false">IF(C97="","",AVERAGE(C97:H97))</f>
        <v/>
      </c>
      <c r="J97" s="101"/>
      <c r="K97" s="102" t="str">
        <f aca="false">IF(C97="","",_xlfn.STDEV.P(C97:H97))</f>
        <v/>
      </c>
    </row>
    <row r="98" customFormat="false" ht="15" hidden="false" customHeight="false" outlineLevel="0" collapsed="false">
      <c r="A98" s="93" t="n">
        <v>96</v>
      </c>
      <c r="B98" s="93" t="str">
        <f aca="false">IF('FINAL-SCORE'!X99="","",'FINAL-SCORE'!X99)</f>
        <v/>
      </c>
      <c r="C98" s="100" t="str">
        <f aca="false">VLOOKUP(B98,'ADJ-CLICK'!B:R,7,FALSE())</f>
        <v/>
      </c>
      <c r="D98" s="100" t="str">
        <f aca="false">VLOOKUP(B98,'ADJ-CLICK'!B:R,9,FALSE())</f>
        <v/>
      </c>
      <c r="E98" s="100" t="str">
        <f aca="false">VLOOKUP(B98,'ADJ-CLICK'!B:R,11,FALSE())</f>
        <v/>
      </c>
      <c r="F98" s="100" t="str">
        <f aca="false">VLOOKUP(B98,'ADJ-CLICK'!B:R,13,FALSE())</f>
        <v/>
      </c>
      <c r="G98" s="100" t="str">
        <f aca="false">VLOOKUP(B98,'ADJ-CLICK'!B:R,15,FALSE())</f>
        <v/>
      </c>
      <c r="H98" s="100" t="str">
        <f aca="false">VLOOKUP(B98,'ADJ-CLICK'!B:R,17,FALSE())</f>
        <v/>
      </c>
      <c r="I98" s="100" t="str">
        <f aca="false">IF(C98="","",AVERAGE(C98:H98))</f>
        <v/>
      </c>
      <c r="J98" s="101"/>
      <c r="K98" s="102" t="str">
        <f aca="false">IF(C98="","",_xlfn.STDEV.P(C98:H98))</f>
        <v/>
      </c>
    </row>
    <row r="99" customFormat="false" ht="15" hidden="false" customHeight="false" outlineLevel="0" collapsed="false">
      <c r="A99" s="93" t="n">
        <v>97</v>
      </c>
      <c r="B99" s="93" t="str">
        <f aca="false">IF('FINAL-SCORE'!X100="","",'FINAL-SCORE'!X100)</f>
        <v/>
      </c>
      <c r="C99" s="100" t="str">
        <f aca="false">VLOOKUP(B99,'ADJ-CLICK'!B:R,7,FALSE())</f>
        <v/>
      </c>
      <c r="D99" s="100" t="str">
        <f aca="false">VLOOKUP(B99,'ADJ-CLICK'!B:R,9,FALSE())</f>
        <v/>
      </c>
      <c r="E99" s="100" t="str">
        <f aca="false">VLOOKUP(B99,'ADJ-CLICK'!B:R,11,FALSE())</f>
        <v/>
      </c>
      <c r="F99" s="100" t="str">
        <f aca="false">VLOOKUP(B99,'ADJ-CLICK'!B:R,13,FALSE())</f>
        <v/>
      </c>
      <c r="G99" s="100" t="str">
        <f aca="false">VLOOKUP(B99,'ADJ-CLICK'!B:R,15,FALSE())</f>
        <v/>
      </c>
      <c r="H99" s="100" t="str">
        <f aca="false">VLOOKUP(B99,'ADJ-CLICK'!B:R,17,FALSE())</f>
        <v/>
      </c>
      <c r="I99" s="100" t="str">
        <f aca="false">IF(C99="","",AVERAGE(C99:H99))</f>
        <v/>
      </c>
      <c r="J99" s="101"/>
      <c r="K99" s="102" t="str">
        <f aca="false">IF(C99="","",_xlfn.STDEV.P(C99:H99))</f>
        <v/>
      </c>
    </row>
    <row r="100" customFormat="false" ht="15" hidden="false" customHeight="false" outlineLevel="0" collapsed="false">
      <c r="A100" s="93" t="n">
        <v>98</v>
      </c>
      <c r="B100" s="93" t="str">
        <f aca="false">IF('FINAL-SCORE'!X101="","",'FINAL-SCORE'!X101)</f>
        <v/>
      </c>
      <c r="C100" s="100" t="str">
        <f aca="false">VLOOKUP(B100,'ADJ-CLICK'!B:R,7,FALSE())</f>
        <v/>
      </c>
      <c r="D100" s="100" t="str">
        <f aca="false">VLOOKUP(B100,'ADJ-CLICK'!B:R,9,FALSE())</f>
        <v/>
      </c>
      <c r="E100" s="100" t="str">
        <f aca="false">VLOOKUP(B100,'ADJ-CLICK'!B:R,11,FALSE())</f>
        <v/>
      </c>
      <c r="F100" s="100" t="str">
        <f aca="false">VLOOKUP(B100,'ADJ-CLICK'!B:R,13,FALSE())</f>
        <v/>
      </c>
      <c r="G100" s="100" t="str">
        <f aca="false">VLOOKUP(B100,'ADJ-CLICK'!B:R,15,FALSE())</f>
        <v/>
      </c>
      <c r="H100" s="100" t="str">
        <f aca="false">VLOOKUP(B100,'ADJ-CLICK'!B:R,17,FALSE())</f>
        <v/>
      </c>
      <c r="I100" s="100" t="str">
        <f aca="false">IF(C100="","",AVERAGE(C100:H100))</f>
        <v/>
      </c>
      <c r="J100" s="101"/>
      <c r="K100" s="102" t="str">
        <f aca="false">IF(C100="","",_xlfn.STDEV.P(C100:H100))</f>
        <v/>
      </c>
    </row>
    <row r="101" customFormat="false" ht="15" hidden="false" customHeight="false" outlineLevel="0" collapsed="false">
      <c r="A101" s="93" t="n">
        <v>99</v>
      </c>
      <c r="B101" s="93" t="str">
        <f aca="false">IF('FINAL-SCORE'!X102="","",'FINAL-SCORE'!X102)</f>
        <v/>
      </c>
      <c r="C101" s="100" t="str">
        <f aca="false">VLOOKUP(B101,'ADJ-CLICK'!B:R,7,FALSE())</f>
        <v/>
      </c>
      <c r="D101" s="100" t="str">
        <f aca="false">VLOOKUP(B101,'ADJ-CLICK'!B:R,9,FALSE())</f>
        <v/>
      </c>
      <c r="E101" s="100" t="str">
        <f aca="false">VLOOKUP(B101,'ADJ-CLICK'!B:R,11,FALSE())</f>
        <v/>
      </c>
      <c r="F101" s="100" t="str">
        <f aca="false">VLOOKUP(B101,'ADJ-CLICK'!B:R,13,FALSE())</f>
        <v/>
      </c>
      <c r="G101" s="100" t="str">
        <f aca="false">VLOOKUP(B101,'ADJ-CLICK'!B:R,15,FALSE())</f>
        <v/>
      </c>
      <c r="H101" s="100" t="str">
        <f aca="false">VLOOKUP(B101,'ADJ-CLICK'!B:R,17,FALSE())</f>
        <v/>
      </c>
      <c r="I101" s="100" t="str">
        <f aca="false">IF(C101="","",AVERAGE(C101:H101))</f>
        <v/>
      </c>
      <c r="J101" s="101"/>
      <c r="K101" s="102" t="str">
        <f aca="false">IF(C101="","",_xlfn.STDEV.P(C101:H101))</f>
        <v/>
      </c>
    </row>
    <row r="102" customFormat="false" ht="15" hidden="false" customHeight="false" outlineLevel="0" collapsed="false">
      <c r="A102" s="93" t="n">
        <v>100</v>
      </c>
      <c r="B102" s="93" t="str">
        <f aca="false">IF('FINAL-SCORE'!X103="","",'FINAL-SCORE'!X103)</f>
        <v/>
      </c>
      <c r="C102" s="100" t="str">
        <f aca="false">VLOOKUP(B102,'ADJ-CLICK'!B:R,7,FALSE())</f>
        <v/>
      </c>
      <c r="D102" s="100" t="str">
        <f aca="false">VLOOKUP(B102,'ADJ-CLICK'!B:R,9,FALSE())</f>
        <v/>
      </c>
      <c r="E102" s="100" t="str">
        <f aca="false">VLOOKUP(B102,'ADJ-CLICK'!B:R,11,FALSE())</f>
        <v/>
      </c>
      <c r="F102" s="100" t="str">
        <f aca="false">VLOOKUP(B102,'ADJ-CLICK'!B:R,13,FALSE())</f>
        <v/>
      </c>
      <c r="G102" s="100" t="str">
        <f aca="false">VLOOKUP(B102,'ADJ-CLICK'!B:R,15,FALSE())</f>
        <v/>
      </c>
      <c r="H102" s="100" t="str">
        <f aca="false">VLOOKUP(B102,'ADJ-CLICK'!B:R,17,FALSE())</f>
        <v/>
      </c>
      <c r="I102" s="100" t="str">
        <f aca="false">IF(C102="","",AVERAGE(C102:H102))</f>
        <v/>
      </c>
      <c r="J102" s="101"/>
      <c r="K102" s="102" t="str">
        <f aca="false">IF(C102="","",_xlfn.STDEV.P(C102:H102))</f>
        <v/>
      </c>
    </row>
    <row r="103" customFormat="false" ht="15" hidden="false" customHeight="false" outlineLevel="0" collapsed="false">
      <c r="A103" s="93" t="n">
        <v>101</v>
      </c>
      <c r="B103" s="93" t="str">
        <f aca="false">IF('FINAL-SCORE'!X104="","",'FINAL-SCORE'!X104)</f>
        <v/>
      </c>
      <c r="C103" s="100" t="str">
        <f aca="false">VLOOKUP(B103,'ADJ-CLICK'!B:R,7,FALSE())</f>
        <v/>
      </c>
      <c r="D103" s="100" t="str">
        <f aca="false">VLOOKUP(B103,'ADJ-CLICK'!B:R,9,FALSE())</f>
        <v/>
      </c>
      <c r="E103" s="100" t="str">
        <f aca="false">VLOOKUP(B103,'ADJ-CLICK'!B:R,11,FALSE())</f>
        <v/>
      </c>
      <c r="F103" s="100" t="str">
        <f aca="false">VLOOKUP(B103,'ADJ-CLICK'!B:R,13,FALSE())</f>
        <v/>
      </c>
      <c r="G103" s="100" t="str">
        <f aca="false">VLOOKUP(B103,'ADJ-CLICK'!B:R,15,FALSE())</f>
        <v/>
      </c>
      <c r="H103" s="100" t="str">
        <f aca="false">VLOOKUP(B103,'ADJ-CLICK'!B:R,17,FALSE())</f>
        <v/>
      </c>
      <c r="I103" s="100" t="str">
        <f aca="false">IF(C103="","",AVERAGE(C103:H103))</f>
        <v/>
      </c>
      <c r="J103" s="101"/>
      <c r="K103" s="102" t="str">
        <f aca="false">IF(C103="","",_xlfn.STDEV.P(C103:H103))</f>
        <v/>
      </c>
    </row>
    <row r="104" customFormat="false" ht="15" hidden="false" customHeight="false" outlineLevel="0" collapsed="false">
      <c r="A104" s="93" t="n">
        <v>102</v>
      </c>
      <c r="B104" s="93" t="str">
        <f aca="false">IF('FINAL-SCORE'!X105="","",'FINAL-SCORE'!X105)</f>
        <v/>
      </c>
      <c r="C104" s="100" t="str">
        <f aca="false">VLOOKUP(B104,'ADJ-CLICK'!B:R,7,FALSE())</f>
        <v/>
      </c>
      <c r="D104" s="100" t="str">
        <f aca="false">VLOOKUP(B104,'ADJ-CLICK'!B:R,9,FALSE())</f>
        <v/>
      </c>
      <c r="E104" s="100" t="str">
        <f aca="false">VLOOKUP(B104,'ADJ-CLICK'!B:R,11,FALSE())</f>
        <v/>
      </c>
      <c r="F104" s="100" t="str">
        <f aca="false">VLOOKUP(B104,'ADJ-CLICK'!B:R,13,FALSE())</f>
        <v/>
      </c>
      <c r="G104" s="100" t="str">
        <f aca="false">VLOOKUP(B104,'ADJ-CLICK'!B:R,15,FALSE())</f>
        <v/>
      </c>
      <c r="H104" s="100" t="str">
        <f aca="false">VLOOKUP(B104,'ADJ-CLICK'!B:R,17,FALSE())</f>
        <v/>
      </c>
      <c r="I104" s="100" t="str">
        <f aca="false">IF(C104="","",AVERAGE(C104:H104))</f>
        <v/>
      </c>
      <c r="J104" s="101"/>
      <c r="K104" s="102" t="str">
        <f aca="false">IF(C104="","",_xlfn.STDEV.P(C104:H104))</f>
        <v/>
      </c>
    </row>
    <row r="105" customFormat="false" ht="15" hidden="false" customHeight="false" outlineLevel="0" collapsed="false">
      <c r="A105" s="93" t="n">
        <v>103</v>
      </c>
      <c r="B105" s="93" t="str">
        <f aca="false">IF('FINAL-SCORE'!X106="","",'FINAL-SCORE'!X106)</f>
        <v/>
      </c>
      <c r="C105" s="100" t="str">
        <f aca="false">VLOOKUP(B105,'ADJ-CLICK'!B:R,7,FALSE())</f>
        <v/>
      </c>
      <c r="D105" s="100" t="str">
        <f aca="false">VLOOKUP(B105,'ADJ-CLICK'!B:R,9,FALSE())</f>
        <v/>
      </c>
      <c r="E105" s="100" t="str">
        <f aca="false">VLOOKUP(B105,'ADJ-CLICK'!B:R,11,FALSE())</f>
        <v/>
      </c>
      <c r="F105" s="100" t="str">
        <f aca="false">VLOOKUP(B105,'ADJ-CLICK'!B:R,13,FALSE())</f>
        <v/>
      </c>
      <c r="G105" s="100" t="str">
        <f aca="false">VLOOKUP(B105,'ADJ-CLICK'!B:R,15,FALSE())</f>
        <v/>
      </c>
      <c r="H105" s="100" t="str">
        <f aca="false">VLOOKUP(B105,'ADJ-CLICK'!B:R,17,FALSE())</f>
        <v/>
      </c>
      <c r="I105" s="100" t="str">
        <f aca="false">IF(C105="","",AVERAGE(C105:H105))</f>
        <v/>
      </c>
      <c r="J105" s="101"/>
      <c r="K105" s="102" t="str">
        <f aca="false">IF(C105="","",_xlfn.STDEV.P(C105:H105))</f>
        <v/>
      </c>
    </row>
    <row r="106" customFormat="false" ht="15" hidden="false" customHeight="false" outlineLevel="0" collapsed="false">
      <c r="A106" s="93" t="n">
        <v>104</v>
      </c>
      <c r="B106" s="93" t="str">
        <f aca="false">IF('FINAL-SCORE'!X107="","",'FINAL-SCORE'!X107)</f>
        <v/>
      </c>
      <c r="C106" s="100" t="str">
        <f aca="false">VLOOKUP(B106,'ADJ-CLICK'!B:R,7,FALSE())</f>
        <v/>
      </c>
      <c r="D106" s="100" t="str">
        <f aca="false">VLOOKUP(B106,'ADJ-CLICK'!B:R,9,FALSE())</f>
        <v/>
      </c>
      <c r="E106" s="100" t="str">
        <f aca="false">VLOOKUP(B106,'ADJ-CLICK'!B:R,11,FALSE())</f>
        <v/>
      </c>
      <c r="F106" s="100" t="str">
        <f aca="false">VLOOKUP(B106,'ADJ-CLICK'!B:R,13,FALSE())</f>
        <v/>
      </c>
      <c r="G106" s="100" t="str">
        <f aca="false">VLOOKUP(B106,'ADJ-CLICK'!B:R,15,FALSE())</f>
        <v/>
      </c>
      <c r="H106" s="100" t="str">
        <f aca="false">VLOOKUP(B106,'ADJ-CLICK'!B:R,17,FALSE())</f>
        <v/>
      </c>
      <c r="I106" s="100" t="str">
        <f aca="false">IF(C106="","",AVERAGE(C106:H106))</f>
        <v/>
      </c>
      <c r="J106" s="101"/>
      <c r="K106" s="102" t="str">
        <f aca="false">IF(C106="","",_xlfn.STDEV.P(C106:H106))</f>
        <v/>
      </c>
    </row>
    <row r="107" customFormat="false" ht="15" hidden="false" customHeight="false" outlineLevel="0" collapsed="false">
      <c r="A107" s="93" t="n">
        <v>105</v>
      </c>
      <c r="B107" s="93" t="str">
        <f aca="false">IF('FINAL-SCORE'!X108="","",'FINAL-SCORE'!X108)</f>
        <v/>
      </c>
      <c r="C107" s="100" t="str">
        <f aca="false">VLOOKUP(B107,'ADJ-CLICK'!B:R,7,FALSE())</f>
        <v/>
      </c>
      <c r="D107" s="100" t="str">
        <f aca="false">VLOOKUP(B107,'ADJ-CLICK'!B:R,9,FALSE())</f>
        <v/>
      </c>
      <c r="E107" s="100" t="str">
        <f aca="false">VLOOKUP(B107,'ADJ-CLICK'!B:R,11,FALSE())</f>
        <v/>
      </c>
      <c r="F107" s="100" t="str">
        <f aca="false">VLOOKUP(B107,'ADJ-CLICK'!B:R,13,FALSE())</f>
        <v/>
      </c>
      <c r="G107" s="100" t="str">
        <f aca="false">VLOOKUP(B107,'ADJ-CLICK'!B:R,15,FALSE())</f>
        <v/>
      </c>
      <c r="H107" s="100" t="str">
        <f aca="false">VLOOKUP(B107,'ADJ-CLICK'!B:R,17,FALSE())</f>
        <v/>
      </c>
      <c r="I107" s="100" t="str">
        <f aca="false">IF(C107="","",AVERAGE(C107:H107))</f>
        <v/>
      </c>
      <c r="J107" s="101"/>
      <c r="K107" s="102" t="str">
        <f aca="false">IF(C107="","",_xlfn.STDEV.P(C107:H107))</f>
        <v/>
      </c>
    </row>
    <row r="108" customFormat="false" ht="15" hidden="false" customHeight="false" outlineLevel="0" collapsed="false">
      <c r="A108" s="93" t="n">
        <v>106</v>
      </c>
      <c r="B108" s="93" t="str">
        <f aca="false">IF('FINAL-SCORE'!X109="","",'FINAL-SCORE'!X109)</f>
        <v/>
      </c>
      <c r="C108" s="100" t="str">
        <f aca="false">VLOOKUP(B108,'ADJ-CLICK'!B:R,7,FALSE())</f>
        <v/>
      </c>
      <c r="D108" s="100" t="str">
        <f aca="false">VLOOKUP(B108,'ADJ-CLICK'!B:R,9,FALSE())</f>
        <v/>
      </c>
      <c r="E108" s="100" t="str">
        <f aca="false">VLOOKUP(B108,'ADJ-CLICK'!B:R,11,FALSE())</f>
        <v/>
      </c>
      <c r="F108" s="100" t="str">
        <f aca="false">VLOOKUP(B108,'ADJ-CLICK'!B:R,13,FALSE())</f>
        <v/>
      </c>
      <c r="G108" s="100" t="str">
        <f aca="false">VLOOKUP(B108,'ADJ-CLICK'!B:R,15,FALSE())</f>
        <v/>
      </c>
      <c r="H108" s="100" t="str">
        <f aca="false">VLOOKUP(B108,'ADJ-CLICK'!B:R,17,FALSE())</f>
        <v/>
      </c>
      <c r="I108" s="100" t="str">
        <f aca="false">IF(C108="","",AVERAGE(C108:H108))</f>
        <v/>
      </c>
      <c r="J108" s="101"/>
      <c r="K108" s="102" t="str">
        <f aca="false">IF(C108="","",_xlfn.STDEV.P(C108:H108))</f>
        <v/>
      </c>
    </row>
    <row r="109" customFormat="false" ht="15" hidden="false" customHeight="false" outlineLevel="0" collapsed="false">
      <c r="A109" s="93" t="n">
        <v>107</v>
      </c>
      <c r="B109" s="93" t="str">
        <f aca="false">IF('FINAL-SCORE'!X110="","",'FINAL-SCORE'!X110)</f>
        <v/>
      </c>
      <c r="C109" s="100" t="str">
        <f aca="false">VLOOKUP(B109,'ADJ-CLICK'!B:R,7,FALSE())</f>
        <v/>
      </c>
      <c r="D109" s="100" t="str">
        <f aca="false">VLOOKUP(B109,'ADJ-CLICK'!B:R,9,FALSE())</f>
        <v/>
      </c>
      <c r="E109" s="100" t="str">
        <f aca="false">VLOOKUP(B109,'ADJ-CLICK'!B:R,11,FALSE())</f>
        <v/>
      </c>
      <c r="F109" s="100" t="str">
        <f aca="false">VLOOKUP(B109,'ADJ-CLICK'!B:R,13,FALSE())</f>
        <v/>
      </c>
      <c r="G109" s="100" t="str">
        <f aca="false">VLOOKUP(B109,'ADJ-CLICK'!B:R,15,FALSE())</f>
        <v/>
      </c>
      <c r="H109" s="100" t="str">
        <f aca="false">VLOOKUP(B109,'ADJ-CLICK'!B:R,17,FALSE())</f>
        <v/>
      </c>
      <c r="I109" s="100" t="str">
        <f aca="false">IF(C109="","",AVERAGE(C109:H109))</f>
        <v/>
      </c>
      <c r="J109" s="101"/>
      <c r="K109" s="102" t="str">
        <f aca="false">IF(C109="","",_xlfn.STDEV.P(C109:H109))</f>
        <v/>
      </c>
    </row>
    <row r="110" customFormat="false" ht="15" hidden="false" customHeight="false" outlineLevel="0" collapsed="false">
      <c r="A110" s="93" t="n">
        <v>108</v>
      </c>
      <c r="B110" s="93" t="str">
        <f aca="false">IF('FINAL-SCORE'!X111="","",'FINAL-SCORE'!X111)</f>
        <v/>
      </c>
      <c r="C110" s="100" t="str">
        <f aca="false">VLOOKUP(B110,'ADJ-CLICK'!B:R,7,FALSE())</f>
        <v/>
      </c>
      <c r="D110" s="100" t="str">
        <f aca="false">VLOOKUP(B110,'ADJ-CLICK'!B:R,9,FALSE())</f>
        <v/>
      </c>
      <c r="E110" s="100" t="str">
        <f aca="false">VLOOKUP(B110,'ADJ-CLICK'!B:R,11,FALSE())</f>
        <v/>
      </c>
      <c r="F110" s="100" t="str">
        <f aca="false">VLOOKUP(B110,'ADJ-CLICK'!B:R,13,FALSE())</f>
        <v/>
      </c>
      <c r="G110" s="100" t="str">
        <f aca="false">VLOOKUP(B110,'ADJ-CLICK'!B:R,15,FALSE())</f>
        <v/>
      </c>
      <c r="H110" s="100" t="str">
        <f aca="false">VLOOKUP(B110,'ADJ-CLICK'!B:R,17,FALSE())</f>
        <v/>
      </c>
      <c r="I110" s="100" t="str">
        <f aca="false">IF(C110="","",AVERAGE(C110:H110))</f>
        <v/>
      </c>
      <c r="J110" s="101"/>
      <c r="K110" s="102" t="str">
        <f aca="false">IF(C110="","",_xlfn.STDEV.P(C110:H110))</f>
        <v/>
      </c>
    </row>
    <row r="111" customFormat="false" ht="15" hidden="false" customHeight="false" outlineLevel="0" collapsed="false">
      <c r="A111" s="93" t="n">
        <v>109</v>
      </c>
      <c r="B111" s="93" t="str">
        <f aca="false">IF('FINAL-SCORE'!X112="","",'FINAL-SCORE'!X112)</f>
        <v/>
      </c>
      <c r="C111" s="100" t="str">
        <f aca="false">VLOOKUP(B111,'ADJ-CLICK'!B:R,7,FALSE())</f>
        <v/>
      </c>
      <c r="D111" s="100" t="str">
        <f aca="false">VLOOKUP(B111,'ADJ-CLICK'!B:R,9,FALSE())</f>
        <v/>
      </c>
      <c r="E111" s="100" t="str">
        <f aca="false">VLOOKUP(B111,'ADJ-CLICK'!B:R,11,FALSE())</f>
        <v/>
      </c>
      <c r="F111" s="100" t="str">
        <f aca="false">VLOOKUP(B111,'ADJ-CLICK'!B:R,13,FALSE())</f>
        <v/>
      </c>
      <c r="G111" s="100" t="str">
        <f aca="false">VLOOKUP(B111,'ADJ-CLICK'!B:R,15,FALSE())</f>
        <v/>
      </c>
      <c r="H111" s="100" t="str">
        <f aca="false">VLOOKUP(B111,'ADJ-CLICK'!B:R,17,FALSE())</f>
        <v/>
      </c>
      <c r="I111" s="100" t="str">
        <f aca="false">IF(C111="","",AVERAGE(C111:H111))</f>
        <v/>
      </c>
      <c r="J111" s="101"/>
      <c r="K111" s="102" t="str">
        <f aca="false">IF(C111="","",_xlfn.STDEV.P(C111:H111))</f>
        <v/>
      </c>
    </row>
    <row r="112" customFormat="false" ht="15" hidden="false" customHeight="false" outlineLevel="0" collapsed="false">
      <c r="A112" s="93" t="n">
        <v>110</v>
      </c>
      <c r="B112" s="93" t="str">
        <f aca="false">IF('FINAL-SCORE'!X113="","",'FINAL-SCORE'!X113)</f>
        <v/>
      </c>
      <c r="C112" s="100" t="str">
        <f aca="false">VLOOKUP(B112,'ADJ-CLICK'!B:R,7,FALSE())</f>
        <v/>
      </c>
      <c r="D112" s="100" t="str">
        <f aca="false">VLOOKUP(B112,'ADJ-CLICK'!B:R,9,FALSE())</f>
        <v/>
      </c>
      <c r="E112" s="100" t="str">
        <f aca="false">VLOOKUP(B112,'ADJ-CLICK'!B:R,11,FALSE())</f>
        <v/>
      </c>
      <c r="F112" s="100" t="str">
        <f aca="false">VLOOKUP(B112,'ADJ-CLICK'!B:R,13,FALSE())</f>
        <v/>
      </c>
      <c r="G112" s="100" t="str">
        <f aca="false">VLOOKUP(B112,'ADJ-CLICK'!B:R,15,FALSE())</f>
        <v/>
      </c>
      <c r="H112" s="100" t="str">
        <f aca="false">VLOOKUP(B112,'ADJ-CLICK'!B:R,17,FALSE())</f>
        <v/>
      </c>
      <c r="I112" s="100" t="str">
        <f aca="false">IF(C112="","",AVERAGE(C112:H112))</f>
        <v/>
      </c>
      <c r="J112" s="101"/>
      <c r="K112" s="102" t="str">
        <f aca="false">IF(C112="","",_xlfn.STDEV.P(C112:H112))</f>
        <v/>
      </c>
    </row>
    <row r="113" customFormat="false" ht="15" hidden="false" customHeight="false" outlineLevel="0" collapsed="false">
      <c r="A113" s="93" t="n">
        <v>111</v>
      </c>
      <c r="B113" s="93" t="str">
        <f aca="false">IF('FINAL-SCORE'!X114="","",'FINAL-SCORE'!X114)</f>
        <v/>
      </c>
      <c r="C113" s="100" t="str">
        <f aca="false">VLOOKUP(B113,'ADJ-CLICK'!B:R,7,FALSE())</f>
        <v/>
      </c>
      <c r="D113" s="100" t="str">
        <f aca="false">VLOOKUP(B113,'ADJ-CLICK'!B:R,9,FALSE())</f>
        <v/>
      </c>
      <c r="E113" s="100" t="str">
        <f aca="false">VLOOKUP(B113,'ADJ-CLICK'!B:R,11,FALSE())</f>
        <v/>
      </c>
      <c r="F113" s="100" t="str">
        <f aca="false">VLOOKUP(B113,'ADJ-CLICK'!B:R,13,FALSE())</f>
        <v/>
      </c>
      <c r="G113" s="100" t="str">
        <f aca="false">VLOOKUP(B113,'ADJ-CLICK'!B:R,15,FALSE())</f>
        <v/>
      </c>
      <c r="H113" s="100" t="str">
        <f aca="false">VLOOKUP(B113,'ADJ-CLICK'!B:R,17,FALSE())</f>
        <v/>
      </c>
      <c r="I113" s="100" t="str">
        <f aca="false">IF(C113="","",AVERAGE(C113:H113))</f>
        <v/>
      </c>
      <c r="J113" s="101"/>
      <c r="K113" s="102" t="str">
        <f aca="false">IF(C113="","",_xlfn.STDEV.P(C113:H113))</f>
        <v/>
      </c>
    </row>
    <row r="114" customFormat="false" ht="15" hidden="false" customHeight="false" outlineLevel="0" collapsed="false">
      <c r="A114" s="93" t="n">
        <v>112</v>
      </c>
      <c r="B114" s="93" t="str">
        <f aca="false">IF('FINAL-SCORE'!X115="","",'FINAL-SCORE'!X115)</f>
        <v/>
      </c>
      <c r="C114" s="100" t="str">
        <f aca="false">VLOOKUP(B114,'ADJ-CLICK'!B:R,7,FALSE())</f>
        <v/>
      </c>
      <c r="D114" s="100" t="str">
        <f aca="false">VLOOKUP(B114,'ADJ-CLICK'!B:R,9,FALSE())</f>
        <v/>
      </c>
      <c r="E114" s="100" t="str">
        <f aca="false">VLOOKUP(B114,'ADJ-CLICK'!B:R,11,FALSE())</f>
        <v/>
      </c>
      <c r="F114" s="100" t="str">
        <f aca="false">VLOOKUP(B114,'ADJ-CLICK'!B:R,13,FALSE())</f>
        <v/>
      </c>
      <c r="G114" s="100" t="str">
        <f aca="false">VLOOKUP(B114,'ADJ-CLICK'!B:R,15,FALSE())</f>
        <v/>
      </c>
      <c r="H114" s="100" t="str">
        <f aca="false">VLOOKUP(B114,'ADJ-CLICK'!B:R,17,FALSE())</f>
        <v/>
      </c>
      <c r="I114" s="100" t="str">
        <f aca="false">IF(C114="","",AVERAGE(C114:H114))</f>
        <v/>
      </c>
      <c r="J114" s="101"/>
      <c r="K114" s="102" t="str">
        <f aca="false">IF(C114="","",_xlfn.STDEV.P(C114:H114))</f>
        <v/>
      </c>
    </row>
    <row r="115" customFormat="false" ht="15" hidden="false" customHeight="false" outlineLevel="0" collapsed="false">
      <c r="A115" s="93" t="n">
        <v>113</v>
      </c>
      <c r="B115" s="93" t="str">
        <f aca="false">IF('FINAL-SCORE'!X116="","",'FINAL-SCORE'!X116)</f>
        <v/>
      </c>
      <c r="C115" s="100" t="str">
        <f aca="false">VLOOKUP(B115,'ADJ-CLICK'!B:R,7,FALSE())</f>
        <v/>
      </c>
      <c r="D115" s="100" t="str">
        <f aca="false">VLOOKUP(B115,'ADJ-CLICK'!B:R,9,FALSE())</f>
        <v/>
      </c>
      <c r="E115" s="100" t="str">
        <f aca="false">VLOOKUP(B115,'ADJ-CLICK'!B:R,11,FALSE())</f>
        <v/>
      </c>
      <c r="F115" s="100" t="str">
        <f aca="false">VLOOKUP(B115,'ADJ-CLICK'!B:R,13,FALSE())</f>
        <v/>
      </c>
      <c r="G115" s="100" t="str">
        <f aca="false">VLOOKUP(B115,'ADJ-CLICK'!B:R,15,FALSE())</f>
        <v/>
      </c>
      <c r="H115" s="100" t="str">
        <f aca="false">VLOOKUP(B115,'ADJ-CLICK'!B:R,17,FALSE())</f>
        <v/>
      </c>
      <c r="I115" s="100" t="str">
        <f aca="false">IF(C115="","",AVERAGE(C115:H115))</f>
        <v/>
      </c>
      <c r="J115" s="101"/>
      <c r="K115" s="102" t="str">
        <f aca="false">IF(C115="","",_xlfn.STDEV.P(C115:H115))</f>
        <v/>
      </c>
    </row>
    <row r="116" customFormat="false" ht="15" hidden="false" customHeight="false" outlineLevel="0" collapsed="false">
      <c r="A116" s="93" t="n">
        <v>114</v>
      </c>
      <c r="B116" s="93" t="str">
        <f aca="false">IF('FINAL-SCORE'!X117="","",'FINAL-SCORE'!X117)</f>
        <v/>
      </c>
      <c r="C116" s="100" t="str">
        <f aca="false">VLOOKUP(B116,'ADJ-CLICK'!B:R,7,FALSE())</f>
        <v/>
      </c>
      <c r="D116" s="100" t="str">
        <f aca="false">VLOOKUP(B116,'ADJ-CLICK'!B:R,9,FALSE())</f>
        <v/>
      </c>
      <c r="E116" s="100" t="str">
        <f aca="false">VLOOKUP(B116,'ADJ-CLICK'!B:R,11,FALSE())</f>
        <v/>
      </c>
      <c r="F116" s="100" t="str">
        <f aca="false">VLOOKUP(B116,'ADJ-CLICK'!B:R,13,FALSE())</f>
        <v/>
      </c>
      <c r="G116" s="100" t="str">
        <f aca="false">VLOOKUP(B116,'ADJ-CLICK'!B:R,15,FALSE())</f>
        <v/>
      </c>
      <c r="H116" s="100" t="str">
        <f aca="false">VLOOKUP(B116,'ADJ-CLICK'!B:R,17,FALSE())</f>
        <v/>
      </c>
      <c r="I116" s="100" t="str">
        <f aca="false">IF(C116="","",AVERAGE(C116:H116))</f>
        <v/>
      </c>
      <c r="J116" s="101"/>
      <c r="K116" s="102" t="str">
        <f aca="false">IF(C116="","",_xlfn.STDEV.P(C116:H116))</f>
        <v/>
      </c>
    </row>
    <row r="117" customFormat="false" ht="15" hidden="false" customHeight="false" outlineLevel="0" collapsed="false">
      <c r="A117" s="93" t="n">
        <v>115</v>
      </c>
      <c r="B117" s="93" t="str">
        <f aca="false">IF('FINAL-SCORE'!X118="","",'FINAL-SCORE'!X118)</f>
        <v/>
      </c>
      <c r="C117" s="100" t="str">
        <f aca="false">VLOOKUP(B117,'ADJ-CLICK'!B:R,7,FALSE())</f>
        <v/>
      </c>
      <c r="D117" s="100" t="str">
        <f aca="false">VLOOKUP(B117,'ADJ-CLICK'!B:R,9,FALSE())</f>
        <v/>
      </c>
      <c r="E117" s="100" t="str">
        <f aca="false">VLOOKUP(B117,'ADJ-CLICK'!B:R,11,FALSE())</f>
        <v/>
      </c>
      <c r="F117" s="100" t="str">
        <f aca="false">VLOOKUP(B117,'ADJ-CLICK'!B:R,13,FALSE())</f>
        <v/>
      </c>
      <c r="G117" s="100" t="str">
        <f aca="false">VLOOKUP(B117,'ADJ-CLICK'!B:R,15,FALSE())</f>
        <v/>
      </c>
      <c r="H117" s="100" t="str">
        <f aca="false">VLOOKUP(B117,'ADJ-CLICK'!B:R,17,FALSE())</f>
        <v/>
      </c>
      <c r="I117" s="100" t="str">
        <f aca="false">IF(C117="","",AVERAGE(C117:H117))</f>
        <v/>
      </c>
      <c r="J117" s="101"/>
      <c r="K117" s="102" t="str">
        <f aca="false">IF(C117="","",_xlfn.STDEV.P(C117:H117))</f>
        <v/>
      </c>
    </row>
    <row r="118" customFormat="false" ht="15" hidden="false" customHeight="false" outlineLevel="0" collapsed="false">
      <c r="A118" s="93" t="n">
        <v>116</v>
      </c>
      <c r="B118" s="93" t="str">
        <f aca="false">IF('FINAL-SCORE'!X119="","",'FINAL-SCORE'!X119)</f>
        <v/>
      </c>
      <c r="C118" s="100" t="str">
        <f aca="false">VLOOKUP(B118,'ADJ-CLICK'!B:R,7,FALSE())</f>
        <v/>
      </c>
      <c r="D118" s="100" t="str">
        <f aca="false">VLOOKUP(B118,'ADJ-CLICK'!B:R,9,FALSE())</f>
        <v/>
      </c>
      <c r="E118" s="100" t="str">
        <f aca="false">VLOOKUP(B118,'ADJ-CLICK'!B:R,11,FALSE())</f>
        <v/>
      </c>
      <c r="F118" s="100" t="str">
        <f aca="false">VLOOKUP(B118,'ADJ-CLICK'!B:R,13,FALSE())</f>
        <v/>
      </c>
      <c r="G118" s="100" t="str">
        <f aca="false">VLOOKUP(B118,'ADJ-CLICK'!B:R,15,FALSE())</f>
        <v/>
      </c>
      <c r="H118" s="100" t="str">
        <f aca="false">VLOOKUP(B118,'ADJ-CLICK'!B:R,17,FALSE())</f>
        <v/>
      </c>
      <c r="I118" s="100" t="str">
        <f aca="false">IF(C118="","",AVERAGE(C118:H118))</f>
        <v/>
      </c>
      <c r="J118" s="101"/>
      <c r="K118" s="102" t="str">
        <f aca="false">IF(C118="","",_xlfn.STDEV.P(C118:H118))</f>
        <v/>
      </c>
    </row>
    <row r="119" customFormat="false" ht="15" hidden="false" customHeight="false" outlineLevel="0" collapsed="false">
      <c r="A119" s="93" t="n">
        <v>117</v>
      </c>
      <c r="B119" s="93" t="str">
        <f aca="false">IF('FINAL-SCORE'!X120="","",'FINAL-SCORE'!X120)</f>
        <v/>
      </c>
      <c r="C119" s="100" t="str">
        <f aca="false">VLOOKUP(B119,'ADJ-CLICK'!B:R,7,FALSE())</f>
        <v/>
      </c>
      <c r="D119" s="100" t="str">
        <f aca="false">VLOOKUP(B119,'ADJ-CLICK'!B:R,9,FALSE())</f>
        <v/>
      </c>
      <c r="E119" s="100" t="str">
        <f aca="false">VLOOKUP(B119,'ADJ-CLICK'!B:R,11,FALSE())</f>
        <v/>
      </c>
      <c r="F119" s="100" t="str">
        <f aca="false">VLOOKUP(B119,'ADJ-CLICK'!B:R,13,FALSE())</f>
        <v/>
      </c>
      <c r="G119" s="100" t="str">
        <f aca="false">VLOOKUP(B119,'ADJ-CLICK'!B:R,15,FALSE())</f>
        <v/>
      </c>
      <c r="H119" s="100" t="str">
        <f aca="false">VLOOKUP(B119,'ADJ-CLICK'!B:R,17,FALSE())</f>
        <v/>
      </c>
      <c r="I119" s="100" t="str">
        <f aca="false">IF(C119="","",AVERAGE(C119:H119))</f>
        <v/>
      </c>
      <c r="J119" s="101"/>
      <c r="K119" s="102" t="str">
        <f aca="false">IF(C119="","",_xlfn.STDEV.P(C119:H119))</f>
        <v/>
      </c>
    </row>
    <row r="120" customFormat="false" ht="15" hidden="false" customHeight="false" outlineLevel="0" collapsed="false">
      <c r="A120" s="93" t="n">
        <v>118</v>
      </c>
      <c r="B120" s="93" t="str">
        <f aca="false">IF('FINAL-SCORE'!X121="","",'FINAL-SCORE'!X121)</f>
        <v/>
      </c>
      <c r="C120" s="100" t="str">
        <f aca="false">VLOOKUP(B120,'ADJ-CLICK'!B:R,7,FALSE())</f>
        <v/>
      </c>
      <c r="D120" s="100" t="str">
        <f aca="false">VLOOKUP(B120,'ADJ-CLICK'!B:R,9,FALSE())</f>
        <v/>
      </c>
      <c r="E120" s="100" t="str">
        <f aca="false">VLOOKUP(B120,'ADJ-CLICK'!B:R,11,FALSE())</f>
        <v/>
      </c>
      <c r="F120" s="100" t="str">
        <f aca="false">VLOOKUP(B120,'ADJ-CLICK'!B:R,13,FALSE())</f>
        <v/>
      </c>
      <c r="G120" s="100" t="str">
        <f aca="false">VLOOKUP(B120,'ADJ-CLICK'!B:R,15,FALSE())</f>
        <v/>
      </c>
      <c r="H120" s="100" t="str">
        <f aca="false">VLOOKUP(B120,'ADJ-CLICK'!B:R,17,FALSE())</f>
        <v/>
      </c>
      <c r="I120" s="100" t="str">
        <f aca="false">IF(C120="","",AVERAGE(C120:H120))</f>
        <v/>
      </c>
      <c r="J120" s="101"/>
      <c r="K120" s="102" t="str">
        <f aca="false">IF(C120="","",_xlfn.STDEV.P(C120:H120))</f>
        <v/>
      </c>
    </row>
    <row r="121" customFormat="false" ht="15" hidden="false" customHeight="false" outlineLevel="0" collapsed="false">
      <c r="A121" s="93" t="n">
        <v>119</v>
      </c>
      <c r="B121" s="93" t="str">
        <f aca="false">IF('FINAL-SCORE'!X122="","",'FINAL-SCORE'!X122)</f>
        <v/>
      </c>
      <c r="C121" s="100" t="str">
        <f aca="false">VLOOKUP(B121,'ADJ-CLICK'!B:R,7,FALSE())</f>
        <v/>
      </c>
      <c r="D121" s="100" t="str">
        <f aca="false">VLOOKUP(B121,'ADJ-CLICK'!B:R,9,FALSE())</f>
        <v/>
      </c>
      <c r="E121" s="100" t="str">
        <f aca="false">VLOOKUP(B121,'ADJ-CLICK'!B:R,11,FALSE())</f>
        <v/>
      </c>
      <c r="F121" s="100" t="str">
        <f aca="false">VLOOKUP(B121,'ADJ-CLICK'!B:R,13,FALSE())</f>
        <v/>
      </c>
      <c r="G121" s="100" t="str">
        <f aca="false">VLOOKUP(B121,'ADJ-CLICK'!B:R,15,FALSE())</f>
        <v/>
      </c>
      <c r="H121" s="100" t="str">
        <f aca="false">VLOOKUP(B121,'ADJ-CLICK'!B:R,17,FALSE())</f>
        <v/>
      </c>
      <c r="I121" s="100" t="str">
        <f aca="false">IF(C121="","",AVERAGE(C121:H121))</f>
        <v/>
      </c>
      <c r="J121" s="101"/>
      <c r="K121" s="102" t="str">
        <f aca="false">IF(C121="","",_xlfn.STDEV.P(C121:H121))</f>
        <v/>
      </c>
    </row>
    <row r="122" customFormat="false" ht="15" hidden="false" customHeight="false" outlineLevel="0" collapsed="false">
      <c r="A122" s="93" t="n">
        <v>120</v>
      </c>
      <c r="B122" s="93" t="str">
        <f aca="false">IF('FINAL-SCORE'!X123="","",'FINAL-SCORE'!X123)</f>
        <v/>
      </c>
      <c r="C122" s="100" t="str">
        <f aca="false">VLOOKUP(B122,'ADJ-CLICK'!B:R,7,FALSE())</f>
        <v/>
      </c>
      <c r="D122" s="100" t="str">
        <f aca="false">VLOOKUP(B122,'ADJ-CLICK'!B:R,9,FALSE())</f>
        <v/>
      </c>
      <c r="E122" s="100" t="str">
        <f aca="false">VLOOKUP(B122,'ADJ-CLICK'!B:R,11,FALSE())</f>
        <v/>
      </c>
      <c r="F122" s="100" t="str">
        <f aca="false">VLOOKUP(B122,'ADJ-CLICK'!B:R,13,FALSE())</f>
        <v/>
      </c>
      <c r="G122" s="100" t="str">
        <f aca="false">VLOOKUP(B122,'ADJ-CLICK'!B:R,15,FALSE())</f>
        <v/>
      </c>
      <c r="H122" s="100" t="str">
        <f aca="false">VLOOKUP(B122,'ADJ-CLICK'!B:R,17,FALSE())</f>
        <v/>
      </c>
      <c r="I122" s="100" t="str">
        <f aca="false">IF(C122="","",AVERAGE(C122:H122))</f>
        <v/>
      </c>
      <c r="J122" s="101"/>
      <c r="K122" s="102" t="str">
        <f aca="false">IF(C122="","",_xlfn.STDEV.P(C122:H122))</f>
        <v/>
      </c>
    </row>
    <row r="123" customFormat="false" ht="15" hidden="false" customHeight="false" outlineLevel="0" collapsed="false">
      <c r="A123" s="93" t="n">
        <v>121</v>
      </c>
      <c r="B123" s="93" t="str">
        <f aca="false">IF('FINAL-SCORE'!X124="","",'FINAL-SCORE'!X124)</f>
        <v/>
      </c>
      <c r="C123" s="100" t="str">
        <f aca="false">VLOOKUP(B123,'ADJ-CLICK'!B:R,7,FALSE())</f>
        <v/>
      </c>
      <c r="D123" s="100" t="str">
        <f aca="false">VLOOKUP(B123,'ADJ-CLICK'!B:R,9,FALSE())</f>
        <v/>
      </c>
      <c r="E123" s="100" t="str">
        <f aca="false">VLOOKUP(B123,'ADJ-CLICK'!B:R,11,FALSE())</f>
        <v/>
      </c>
      <c r="F123" s="100" t="str">
        <f aca="false">VLOOKUP(B123,'ADJ-CLICK'!B:R,13,FALSE())</f>
        <v/>
      </c>
      <c r="G123" s="100" t="str">
        <f aca="false">VLOOKUP(B123,'ADJ-CLICK'!B:R,15,FALSE())</f>
        <v/>
      </c>
      <c r="H123" s="100" t="str">
        <f aca="false">VLOOKUP(B123,'ADJ-CLICK'!B:R,17,FALSE())</f>
        <v/>
      </c>
      <c r="I123" s="100" t="str">
        <f aca="false">IF(C123="","",AVERAGE(C123:H123))</f>
        <v/>
      </c>
      <c r="J123" s="101"/>
      <c r="K123" s="102" t="str">
        <f aca="false">IF(C123="","",_xlfn.STDEV.P(C123:H123))</f>
        <v/>
      </c>
    </row>
    <row r="124" customFormat="false" ht="15" hidden="false" customHeight="false" outlineLevel="0" collapsed="false">
      <c r="A124" s="93" t="n">
        <v>122</v>
      </c>
      <c r="B124" s="93" t="str">
        <f aca="false">IF('FINAL-SCORE'!X125="","",'FINAL-SCORE'!X125)</f>
        <v/>
      </c>
      <c r="C124" s="100" t="str">
        <f aca="false">VLOOKUP(B124,'ADJ-CLICK'!B:R,7,FALSE())</f>
        <v/>
      </c>
      <c r="D124" s="100" t="str">
        <f aca="false">VLOOKUP(B124,'ADJ-CLICK'!B:R,9,FALSE())</f>
        <v/>
      </c>
      <c r="E124" s="100" t="str">
        <f aca="false">VLOOKUP(B124,'ADJ-CLICK'!B:R,11,FALSE())</f>
        <v/>
      </c>
      <c r="F124" s="100" t="str">
        <f aca="false">VLOOKUP(B124,'ADJ-CLICK'!B:R,13,FALSE())</f>
        <v/>
      </c>
      <c r="G124" s="100" t="str">
        <f aca="false">VLOOKUP(B124,'ADJ-CLICK'!B:R,15,FALSE())</f>
        <v/>
      </c>
      <c r="H124" s="100" t="str">
        <f aca="false">VLOOKUP(B124,'ADJ-CLICK'!B:R,17,FALSE())</f>
        <v/>
      </c>
      <c r="I124" s="100" t="str">
        <f aca="false">IF(C124="","",AVERAGE(C124:H124))</f>
        <v/>
      </c>
      <c r="J124" s="101"/>
      <c r="K124" s="102" t="str">
        <f aca="false">IF(C124="","",_xlfn.STDEV.P(C124:H124))</f>
        <v/>
      </c>
    </row>
    <row r="125" customFormat="false" ht="15" hidden="false" customHeight="false" outlineLevel="0" collapsed="false">
      <c r="A125" s="93" t="n">
        <v>123</v>
      </c>
      <c r="B125" s="93" t="str">
        <f aca="false">IF('FINAL-SCORE'!X126="","",'FINAL-SCORE'!X126)</f>
        <v/>
      </c>
      <c r="C125" s="100" t="str">
        <f aca="false">VLOOKUP(B125,'ADJ-CLICK'!B:R,7,FALSE())</f>
        <v/>
      </c>
      <c r="D125" s="100" t="str">
        <f aca="false">VLOOKUP(B125,'ADJ-CLICK'!B:R,9,FALSE())</f>
        <v/>
      </c>
      <c r="E125" s="100" t="str">
        <f aca="false">VLOOKUP(B125,'ADJ-CLICK'!B:R,11,FALSE())</f>
        <v/>
      </c>
      <c r="F125" s="100" t="str">
        <f aca="false">VLOOKUP(B125,'ADJ-CLICK'!B:R,13,FALSE())</f>
        <v/>
      </c>
      <c r="G125" s="100" t="str">
        <f aca="false">VLOOKUP(B125,'ADJ-CLICK'!B:R,15,FALSE())</f>
        <v/>
      </c>
      <c r="H125" s="100" t="str">
        <f aca="false">VLOOKUP(B125,'ADJ-CLICK'!B:R,17,FALSE())</f>
        <v/>
      </c>
      <c r="I125" s="100" t="str">
        <f aca="false">IF(C125="","",AVERAGE(C125:H125))</f>
        <v/>
      </c>
      <c r="J125" s="101"/>
      <c r="K125" s="102" t="str">
        <f aca="false">IF(C125="","",_xlfn.STDEV.P(C125:H125))</f>
        <v/>
      </c>
    </row>
    <row r="126" customFormat="false" ht="15" hidden="false" customHeight="false" outlineLevel="0" collapsed="false">
      <c r="A126" s="93" t="n">
        <v>124</v>
      </c>
      <c r="B126" s="93" t="str">
        <f aca="false">IF('FINAL-SCORE'!X127="","",'FINAL-SCORE'!X127)</f>
        <v/>
      </c>
      <c r="C126" s="100" t="str">
        <f aca="false">VLOOKUP(B126,'ADJ-CLICK'!B:R,7,FALSE())</f>
        <v/>
      </c>
      <c r="D126" s="100" t="str">
        <f aca="false">VLOOKUP(B126,'ADJ-CLICK'!B:R,9,FALSE())</f>
        <v/>
      </c>
      <c r="E126" s="100" t="str">
        <f aca="false">VLOOKUP(B126,'ADJ-CLICK'!B:R,11,FALSE())</f>
        <v/>
      </c>
      <c r="F126" s="100" t="str">
        <f aca="false">VLOOKUP(B126,'ADJ-CLICK'!B:R,13,FALSE())</f>
        <v/>
      </c>
      <c r="G126" s="100" t="str">
        <f aca="false">VLOOKUP(B126,'ADJ-CLICK'!B:R,15,FALSE())</f>
        <v/>
      </c>
      <c r="H126" s="100" t="str">
        <f aca="false">VLOOKUP(B126,'ADJ-CLICK'!B:R,17,FALSE())</f>
        <v/>
      </c>
      <c r="I126" s="100" t="str">
        <f aca="false">IF(C126="","",AVERAGE(C126:H126))</f>
        <v/>
      </c>
      <c r="J126" s="101"/>
      <c r="K126" s="102" t="str">
        <f aca="false">IF(C126="","",_xlfn.STDEV.P(C126:H126))</f>
        <v/>
      </c>
    </row>
    <row r="127" customFormat="false" ht="15" hidden="false" customHeight="false" outlineLevel="0" collapsed="false">
      <c r="A127" s="93" t="n">
        <v>125</v>
      </c>
      <c r="B127" s="93" t="str">
        <f aca="false">IF('FINAL-SCORE'!X128="","",'FINAL-SCORE'!X128)</f>
        <v/>
      </c>
      <c r="C127" s="100" t="str">
        <f aca="false">VLOOKUP(B127,'ADJ-CLICK'!B:R,7,FALSE())</f>
        <v/>
      </c>
      <c r="D127" s="100" t="str">
        <f aca="false">VLOOKUP(B127,'ADJ-CLICK'!B:R,9,FALSE())</f>
        <v/>
      </c>
      <c r="E127" s="100" t="str">
        <f aca="false">VLOOKUP(B127,'ADJ-CLICK'!B:R,11,FALSE())</f>
        <v/>
      </c>
      <c r="F127" s="100" t="str">
        <f aca="false">VLOOKUP(B127,'ADJ-CLICK'!B:R,13,FALSE())</f>
        <v/>
      </c>
      <c r="G127" s="100" t="str">
        <f aca="false">VLOOKUP(B127,'ADJ-CLICK'!B:R,15,FALSE())</f>
        <v/>
      </c>
      <c r="H127" s="100" t="str">
        <f aca="false">VLOOKUP(B127,'ADJ-CLICK'!B:R,17,FALSE())</f>
        <v/>
      </c>
      <c r="I127" s="100" t="str">
        <f aca="false">IF(C127="","",AVERAGE(C127:H127))</f>
        <v/>
      </c>
      <c r="J127" s="101"/>
      <c r="K127" s="102" t="str">
        <f aca="false">IF(C127="","",_xlfn.STDEV.P(C127:H127))</f>
        <v/>
      </c>
    </row>
    <row r="128" customFormat="false" ht="15" hidden="false" customHeight="false" outlineLevel="0" collapsed="false">
      <c r="A128" s="93" t="n">
        <v>126</v>
      </c>
      <c r="B128" s="93" t="str">
        <f aca="false">IF('FINAL-SCORE'!X129="","",'FINAL-SCORE'!X129)</f>
        <v/>
      </c>
      <c r="C128" s="100" t="str">
        <f aca="false">VLOOKUP(B128,'ADJ-CLICK'!B:R,7,FALSE())</f>
        <v/>
      </c>
      <c r="D128" s="100" t="str">
        <f aca="false">VLOOKUP(B128,'ADJ-CLICK'!B:R,9,FALSE())</f>
        <v/>
      </c>
      <c r="E128" s="100" t="str">
        <f aca="false">VLOOKUP(B128,'ADJ-CLICK'!B:R,11,FALSE())</f>
        <v/>
      </c>
      <c r="F128" s="100" t="str">
        <f aca="false">VLOOKUP(B128,'ADJ-CLICK'!B:R,13,FALSE())</f>
        <v/>
      </c>
      <c r="G128" s="100" t="str">
        <f aca="false">VLOOKUP(B128,'ADJ-CLICK'!B:R,15,FALSE())</f>
        <v/>
      </c>
      <c r="H128" s="100" t="str">
        <f aca="false">VLOOKUP(B128,'ADJ-CLICK'!B:R,17,FALSE())</f>
        <v/>
      </c>
      <c r="I128" s="100" t="str">
        <f aca="false">IF(C128="","",AVERAGE(C128:H128))</f>
        <v/>
      </c>
      <c r="J128" s="101"/>
      <c r="K128" s="102" t="str">
        <f aca="false">IF(C128="","",_xlfn.STDEV.P(C128:H128))</f>
        <v/>
      </c>
    </row>
    <row r="129" customFormat="false" ht="15" hidden="false" customHeight="false" outlineLevel="0" collapsed="false">
      <c r="A129" s="93" t="n">
        <v>127</v>
      </c>
      <c r="B129" s="93" t="str">
        <f aca="false">IF('FINAL-SCORE'!X130="","",'FINAL-SCORE'!X130)</f>
        <v/>
      </c>
      <c r="C129" s="100" t="str">
        <f aca="false">VLOOKUP(B129,'ADJ-CLICK'!B:R,7,FALSE())</f>
        <v/>
      </c>
      <c r="D129" s="100" t="str">
        <f aca="false">VLOOKUP(B129,'ADJ-CLICK'!B:R,9,FALSE())</f>
        <v/>
      </c>
      <c r="E129" s="100" t="str">
        <f aca="false">VLOOKUP(B129,'ADJ-CLICK'!B:R,11,FALSE())</f>
        <v/>
      </c>
      <c r="F129" s="100" t="str">
        <f aca="false">VLOOKUP(B129,'ADJ-CLICK'!B:R,13,FALSE())</f>
        <v/>
      </c>
      <c r="G129" s="100" t="str">
        <f aca="false">VLOOKUP(B129,'ADJ-CLICK'!B:R,15,FALSE())</f>
        <v/>
      </c>
      <c r="H129" s="100" t="str">
        <f aca="false">VLOOKUP(B129,'ADJ-CLICK'!B:R,17,FALSE())</f>
        <v/>
      </c>
      <c r="I129" s="100" t="str">
        <f aca="false">IF(C129="","",AVERAGE(C129:H129))</f>
        <v/>
      </c>
      <c r="J129" s="101"/>
      <c r="K129" s="102" t="str">
        <f aca="false">IF(C129="","",_xlfn.STDEV.P(C129:H129))</f>
        <v/>
      </c>
    </row>
    <row r="130" customFormat="false" ht="15" hidden="false" customHeight="false" outlineLevel="0" collapsed="false">
      <c r="A130" s="93" t="n">
        <v>128</v>
      </c>
      <c r="B130" s="93" t="str">
        <f aca="false">IF('FINAL-SCORE'!X131="","",'FINAL-SCORE'!X131)</f>
        <v/>
      </c>
      <c r="C130" s="100" t="str">
        <f aca="false">VLOOKUP(B130,'ADJ-CLICK'!B:R,7,FALSE())</f>
        <v/>
      </c>
      <c r="D130" s="100" t="str">
        <f aca="false">VLOOKUP(B130,'ADJ-CLICK'!B:R,9,FALSE())</f>
        <v/>
      </c>
      <c r="E130" s="100" t="str">
        <f aca="false">VLOOKUP(B130,'ADJ-CLICK'!B:R,11,FALSE())</f>
        <v/>
      </c>
      <c r="F130" s="100" t="str">
        <f aca="false">VLOOKUP(B130,'ADJ-CLICK'!B:R,13,FALSE())</f>
        <v/>
      </c>
      <c r="G130" s="100" t="str">
        <f aca="false">VLOOKUP(B130,'ADJ-CLICK'!B:R,15,FALSE())</f>
        <v/>
      </c>
      <c r="H130" s="100" t="str">
        <f aca="false">VLOOKUP(B130,'ADJ-CLICK'!B:R,17,FALSE())</f>
        <v/>
      </c>
      <c r="I130" s="100" t="str">
        <f aca="false">IF(C130="","",AVERAGE(C130:H130))</f>
        <v/>
      </c>
      <c r="J130" s="101"/>
      <c r="K130" s="102" t="str">
        <f aca="false">IF(C130="","",_xlfn.STDEV.P(C130:H130))</f>
        <v/>
      </c>
    </row>
    <row r="131" customFormat="false" ht="15" hidden="false" customHeight="false" outlineLevel="0" collapsed="false">
      <c r="A131" s="93" t="n">
        <v>129</v>
      </c>
      <c r="B131" s="93" t="str">
        <f aca="false">IF('FINAL-SCORE'!X132="","",'FINAL-SCORE'!X132)</f>
        <v/>
      </c>
      <c r="C131" s="100" t="str">
        <f aca="false">VLOOKUP(B131,'ADJ-CLICK'!B:R,7,FALSE())</f>
        <v/>
      </c>
      <c r="D131" s="100" t="str">
        <f aca="false">VLOOKUP(B131,'ADJ-CLICK'!B:R,9,FALSE())</f>
        <v/>
      </c>
      <c r="E131" s="100" t="str">
        <f aca="false">VLOOKUP(B131,'ADJ-CLICK'!B:R,11,FALSE())</f>
        <v/>
      </c>
      <c r="F131" s="100" t="str">
        <f aca="false">VLOOKUP(B131,'ADJ-CLICK'!B:R,13,FALSE())</f>
        <v/>
      </c>
      <c r="G131" s="100" t="str">
        <f aca="false">VLOOKUP(B131,'ADJ-CLICK'!B:R,15,FALSE())</f>
        <v/>
      </c>
      <c r="H131" s="100" t="str">
        <f aca="false">VLOOKUP(B131,'ADJ-CLICK'!B:R,17,FALSE())</f>
        <v/>
      </c>
      <c r="I131" s="100" t="str">
        <f aca="false">IF(C131="","",AVERAGE(C131:H131))</f>
        <v/>
      </c>
      <c r="J131" s="101"/>
      <c r="K131" s="102" t="str">
        <f aca="false">IF(C131="","",_xlfn.STDEV.P(C131:H131))</f>
        <v/>
      </c>
    </row>
    <row r="132" customFormat="false" ht="15" hidden="false" customHeight="false" outlineLevel="0" collapsed="false">
      <c r="A132" s="93" t="n">
        <v>130</v>
      </c>
      <c r="B132" s="93" t="str">
        <f aca="false">IF('FINAL-SCORE'!X133="","",'FINAL-SCORE'!X133)</f>
        <v/>
      </c>
      <c r="C132" s="100" t="str">
        <f aca="false">VLOOKUP(B132,'ADJ-CLICK'!B:R,7,FALSE())</f>
        <v/>
      </c>
      <c r="D132" s="100" t="str">
        <f aca="false">VLOOKUP(B132,'ADJ-CLICK'!B:R,9,FALSE())</f>
        <v/>
      </c>
      <c r="E132" s="100" t="str">
        <f aca="false">VLOOKUP(B132,'ADJ-CLICK'!B:R,11,FALSE())</f>
        <v/>
      </c>
      <c r="F132" s="100" t="str">
        <f aca="false">VLOOKUP(B132,'ADJ-CLICK'!B:R,13,FALSE())</f>
        <v/>
      </c>
      <c r="G132" s="100" t="str">
        <f aca="false">VLOOKUP(B132,'ADJ-CLICK'!B:R,15,FALSE())</f>
        <v/>
      </c>
      <c r="H132" s="100" t="str">
        <f aca="false">VLOOKUP(B132,'ADJ-CLICK'!B:R,17,FALSE())</f>
        <v/>
      </c>
      <c r="I132" s="100" t="str">
        <f aca="false">IF(C132="","",AVERAGE(C132:H132))</f>
        <v/>
      </c>
      <c r="J132" s="101"/>
      <c r="K132" s="102" t="str">
        <f aca="false">IF(C132="","",_xlfn.STDEV.P(C132:H132))</f>
        <v/>
      </c>
    </row>
    <row r="133" customFormat="false" ht="15" hidden="false" customHeight="false" outlineLevel="0" collapsed="false">
      <c r="A133" s="93" t="n">
        <v>131</v>
      </c>
      <c r="B133" s="93" t="str">
        <f aca="false">IF('FINAL-SCORE'!X134="","",'FINAL-SCORE'!X134)</f>
        <v/>
      </c>
      <c r="C133" s="100" t="str">
        <f aca="false">VLOOKUP(B133,'ADJ-CLICK'!B:R,7,FALSE())</f>
        <v/>
      </c>
      <c r="D133" s="100" t="str">
        <f aca="false">VLOOKUP(B133,'ADJ-CLICK'!B:R,9,FALSE())</f>
        <v/>
      </c>
      <c r="E133" s="100" t="str">
        <f aca="false">VLOOKUP(B133,'ADJ-CLICK'!B:R,11,FALSE())</f>
        <v/>
      </c>
      <c r="F133" s="100" t="str">
        <f aca="false">VLOOKUP(B133,'ADJ-CLICK'!B:R,13,FALSE())</f>
        <v/>
      </c>
      <c r="G133" s="100" t="str">
        <f aca="false">VLOOKUP(B133,'ADJ-CLICK'!B:R,15,FALSE())</f>
        <v/>
      </c>
      <c r="H133" s="100" t="str">
        <f aca="false">VLOOKUP(B133,'ADJ-CLICK'!B:R,17,FALSE())</f>
        <v/>
      </c>
      <c r="I133" s="100" t="str">
        <f aca="false">IF(C133="","",AVERAGE(C133:H133))</f>
        <v/>
      </c>
      <c r="J133" s="101"/>
      <c r="K133" s="102" t="str">
        <f aca="false">IF(C133="","",_xlfn.STDEV.P(C133:H133))</f>
        <v/>
      </c>
    </row>
    <row r="134" customFormat="false" ht="15" hidden="false" customHeight="false" outlineLevel="0" collapsed="false">
      <c r="A134" s="93" t="n">
        <v>132</v>
      </c>
      <c r="B134" s="93" t="str">
        <f aca="false">IF('FINAL-SCORE'!X135="","",'FINAL-SCORE'!X135)</f>
        <v/>
      </c>
      <c r="C134" s="100" t="str">
        <f aca="false">VLOOKUP(B134,'ADJ-CLICK'!B:R,7,FALSE())</f>
        <v/>
      </c>
      <c r="D134" s="100" t="str">
        <f aca="false">VLOOKUP(B134,'ADJ-CLICK'!B:R,9,FALSE())</f>
        <v/>
      </c>
      <c r="E134" s="100" t="str">
        <f aca="false">VLOOKUP(B134,'ADJ-CLICK'!B:R,11,FALSE())</f>
        <v/>
      </c>
      <c r="F134" s="100" t="str">
        <f aca="false">VLOOKUP(B134,'ADJ-CLICK'!B:R,13,FALSE())</f>
        <v/>
      </c>
      <c r="G134" s="100" t="str">
        <f aca="false">VLOOKUP(B134,'ADJ-CLICK'!B:R,15,FALSE())</f>
        <v/>
      </c>
      <c r="H134" s="100" t="str">
        <f aca="false">VLOOKUP(B134,'ADJ-CLICK'!B:R,17,FALSE())</f>
        <v/>
      </c>
      <c r="I134" s="100" t="str">
        <f aca="false">IF(C134="","",AVERAGE(C134:H134))</f>
        <v/>
      </c>
      <c r="J134" s="101"/>
      <c r="K134" s="102" t="str">
        <f aca="false">IF(C134="","",_xlfn.STDEV.P(C134:H134))</f>
        <v/>
      </c>
    </row>
    <row r="135" customFormat="false" ht="15" hidden="false" customHeight="false" outlineLevel="0" collapsed="false">
      <c r="A135" s="93" t="n">
        <v>133</v>
      </c>
      <c r="B135" s="93" t="str">
        <f aca="false">IF('FINAL-SCORE'!X136="","",'FINAL-SCORE'!X136)</f>
        <v/>
      </c>
      <c r="C135" s="100" t="str">
        <f aca="false">VLOOKUP(B135,'ADJ-CLICK'!B:R,7,FALSE())</f>
        <v/>
      </c>
      <c r="D135" s="100" t="str">
        <f aca="false">VLOOKUP(B135,'ADJ-CLICK'!B:R,9,FALSE())</f>
        <v/>
      </c>
      <c r="E135" s="100" t="str">
        <f aca="false">VLOOKUP(B135,'ADJ-CLICK'!B:R,11,FALSE())</f>
        <v/>
      </c>
      <c r="F135" s="100" t="str">
        <f aca="false">VLOOKUP(B135,'ADJ-CLICK'!B:R,13,FALSE())</f>
        <v/>
      </c>
      <c r="G135" s="100" t="str">
        <f aca="false">VLOOKUP(B135,'ADJ-CLICK'!B:R,15,FALSE())</f>
        <v/>
      </c>
      <c r="H135" s="100" t="str">
        <f aca="false">VLOOKUP(B135,'ADJ-CLICK'!B:R,17,FALSE())</f>
        <v/>
      </c>
      <c r="I135" s="100" t="str">
        <f aca="false">IF(C135="","",AVERAGE(C135:H135))</f>
        <v/>
      </c>
      <c r="J135" s="101"/>
      <c r="K135" s="102" t="str">
        <f aca="false">IF(C135="","",_xlfn.STDEV.P(C135:H135))</f>
        <v/>
      </c>
    </row>
    <row r="136" customFormat="false" ht="15" hidden="false" customHeight="false" outlineLevel="0" collapsed="false">
      <c r="A136" s="93" t="n">
        <v>134</v>
      </c>
      <c r="B136" s="93" t="str">
        <f aca="false">IF('FINAL-SCORE'!X137="","",'FINAL-SCORE'!X137)</f>
        <v/>
      </c>
      <c r="C136" s="100" t="str">
        <f aca="false">VLOOKUP(B136,'ADJ-CLICK'!B:R,7,FALSE())</f>
        <v/>
      </c>
      <c r="D136" s="100" t="str">
        <f aca="false">VLOOKUP(B136,'ADJ-CLICK'!B:R,9,FALSE())</f>
        <v/>
      </c>
      <c r="E136" s="100" t="str">
        <f aca="false">VLOOKUP(B136,'ADJ-CLICK'!B:R,11,FALSE())</f>
        <v/>
      </c>
      <c r="F136" s="100" t="str">
        <f aca="false">VLOOKUP(B136,'ADJ-CLICK'!B:R,13,FALSE())</f>
        <v/>
      </c>
      <c r="G136" s="100" t="str">
        <f aca="false">VLOOKUP(B136,'ADJ-CLICK'!B:R,15,FALSE())</f>
        <v/>
      </c>
      <c r="H136" s="100" t="str">
        <f aca="false">VLOOKUP(B136,'ADJ-CLICK'!B:R,17,FALSE())</f>
        <v/>
      </c>
      <c r="I136" s="100" t="str">
        <f aca="false">IF(C136="","",AVERAGE(C136:H136))</f>
        <v/>
      </c>
      <c r="J136" s="101"/>
      <c r="K136" s="102" t="str">
        <f aca="false">IF(C136="","",_xlfn.STDEV.P(C136:H136))</f>
        <v/>
      </c>
    </row>
    <row r="137" customFormat="false" ht="15" hidden="false" customHeight="false" outlineLevel="0" collapsed="false">
      <c r="A137" s="93" t="n">
        <v>135</v>
      </c>
      <c r="B137" s="93" t="str">
        <f aca="false">IF('FINAL-SCORE'!X138="","",'FINAL-SCORE'!X138)</f>
        <v/>
      </c>
      <c r="C137" s="100" t="str">
        <f aca="false">VLOOKUP(B137,'ADJ-CLICK'!B:R,7,FALSE())</f>
        <v/>
      </c>
      <c r="D137" s="100" t="str">
        <f aca="false">VLOOKUP(B137,'ADJ-CLICK'!B:R,9,FALSE())</f>
        <v/>
      </c>
      <c r="E137" s="100" t="str">
        <f aca="false">VLOOKUP(B137,'ADJ-CLICK'!B:R,11,FALSE())</f>
        <v/>
      </c>
      <c r="F137" s="100" t="str">
        <f aca="false">VLOOKUP(B137,'ADJ-CLICK'!B:R,13,FALSE())</f>
        <v/>
      </c>
      <c r="G137" s="100" t="str">
        <f aca="false">VLOOKUP(B137,'ADJ-CLICK'!B:R,15,FALSE())</f>
        <v/>
      </c>
      <c r="H137" s="100" t="str">
        <f aca="false">VLOOKUP(B137,'ADJ-CLICK'!B:R,17,FALSE())</f>
        <v/>
      </c>
      <c r="I137" s="100" t="str">
        <f aca="false">IF(C137="","",AVERAGE(C137:H137))</f>
        <v/>
      </c>
      <c r="J137" s="101"/>
      <c r="K137" s="102" t="str">
        <f aca="false">IF(C137="","",_xlfn.STDEV.P(C137:H137))</f>
        <v/>
      </c>
    </row>
    <row r="138" customFormat="false" ht="15" hidden="false" customHeight="false" outlineLevel="0" collapsed="false">
      <c r="A138" s="93" t="n">
        <v>136</v>
      </c>
      <c r="B138" s="93" t="str">
        <f aca="false">IF('FINAL-SCORE'!X139="","",'FINAL-SCORE'!X139)</f>
        <v/>
      </c>
      <c r="C138" s="100" t="str">
        <f aca="false">VLOOKUP(B138,'ADJ-CLICK'!B:R,7,FALSE())</f>
        <v/>
      </c>
      <c r="D138" s="100" t="str">
        <f aca="false">VLOOKUP(B138,'ADJ-CLICK'!B:R,9,FALSE())</f>
        <v/>
      </c>
      <c r="E138" s="100" t="str">
        <f aca="false">VLOOKUP(B138,'ADJ-CLICK'!B:R,11,FALSE())</f>
        <v/>
      </c>
      <c r="F138" s="100" t="str">
        <f aca="false">VLOOKUP(B138,'ADJ-CLICK'!B:R,13,FALSE())</f>
        <v/>
      </c>
      <c r="G138" s="100" t="str">
        <f aca="false">VLOOKUP(B138,'ADJ-CLICK'!B:R,15,FALSE())</f>
        <v/>
      </c>
      <c r="H138" s="100" t="str">
        <f aca="false">VLOOKUP(B138,'ADJ-CLICK'!B:R,17,FALSE())</f>
        <v/>
      </c>
      <c r="I138" s="100" t="str">
        <f aca="false">IF(C138="","",AVERAGE(C138:H138))</f>
        <v/>
      </c>
      <c r="J138" s="101"/>
      <c r="K138" s="102" t="str">
        <f aca="false">IF(C138="","",_xlfn.STDEV.P(C138:H138))</f>
        <v/>
      </c>
    </row>
    <row r="139" customFormat="false" ht="15" hidden="false" customHeight="false" outlineLevel="0" collapsed="false">
      <c r="A139" s="93" t="n">
        <v>137</v>
      </c>
      <c r="B139" s="93" t="str">
        <f aca="false">IF('FINAL-SCORE'!X140="","",'FINAL-SCORE'!X140)</f>
        <v/>
      </c>
      <c r="C139" s="100" t="str">
        <f aca="false">VLOOKUP(B139,'ADJ-CLICK'!B:R,7,FALSE())</f>
        <v/>
      </c>
      <c r="D139" s="100" t="str">
        <f aca="false">VLOOKUP(B139,'ADJ-CLICK'!B:R,9,FALSE())</f>
        <v/>
      </c>
      <c r="E139" s="100" t="str">
        <f aca="false">VLOOKUP(B139,'ADJ-CLICK'!B:R,11,FALSE())</f>
        <v/>
      </c>
      <c r="F139" s="100" t="str">
        <f aca="false">VLOOKUP(B139,'ADJ-CLICK'!B:R,13,FALSE())</f>
        <v/>
      </c>
      <c r="G139" s="100" t="str">
        <f aca="false">VLOOKUP(B139,'ADJ-CLICK'!B:R,15,FALSE())</f>
        <v/>
      </c>
      <c r="H139" s="100" t="str">
        <f aca="false">VLOOKUP(B139,'ADJ-CLICK'!B:R,17,FALSE())</f>
        <v/>
      </c>
      <c r="I139" s="100" t="str">
        <f aca="false">IF(C139="","",AVERAGE(C139:H139))</f>
        <v/>
      </c>
      <c r="J139" s="101"/>
      <c r="K139" s="102" t="str">
        <f aca="false">IF(C139="","",_xlfn.STDEV.P(C139:H139))</f>
        <v/>
      </c>
    </row>
    <row r="140" customFormat="false" ht="15" hidden="false" customHeight="false" outlineLevel="0" collapsed="false">
      <c r="A140" s="93" t="n">
        <v>138</v>
      </c>
      <c r="B140" s="93" t="str">
        <f aca="false">IF('FINAL-SCORE'!X141="","",'FINAL-SCORE'!X141)</f>
        <v/>
      </c>
      <c r="C140" s="100" t="str">
        <f aca="false">VLOOKUP(B140,'ADJ-CLICK'!B:R,7,FALSE())</f>
        <v/>
      </c>
      <c r="D140" s="100" t="str">
        <f aca="false">VLOOKUP(B140,'ADJ-CLICK'!B:R,9,FALSE())</f>
        <v/>
      </c>
      <c r="E140" s="100" t="str">
        <f aca="false">VLOOKUP(B140,'ADJ-CLICK'!B:R,11,FALSE())</f>
        <v/>
      </c>
      <c r="F140" s="100" t="str">
        <f aca="false">VLOOKUP(B140,'ADJ-CLICK'!B:R,13,FALSE())</f>
        <v/>
      </c>
      <c r="G140" s="100" t="str">
        <f aca="false">VLOOKUP(B140,'ADJ-CLICK'!B:R,15,FALSE())</f>
        <v/>
      </c>
      <c r="H140" s="100" t="str">
        <f aca="false">VLOOKUP(B140,'ADJ-CLICK'!B:R,17,FALSE())</f>
        <v/>
      </c>
      <c r="I140" s="100" t="str">
        <f aca="false">IF(C140="","",AVERAGE(C140:H140))</f>
        <v/>
      </c>
      <c r="J140" s="101"/>
      <c r="K140" s="102" t="str">
        <f aca="false">IF(C140="","",_xlfn.STDEV.P(C140:H140))</f>
        <v/>
      </c>
    </row>
    <row r="141" customFormat="false" ht="15" hidden="false" customHeight="false" outlineLevel="0" collapsed="false">
      <c r="A141" s="93" t="n">
        <v>139</v>
      </c>
      <c r="B141" s="93" t="str">
        <f aca="false">IF('FINAL-SCORE'!X142="","",'FINAL-SCORE'!X142)</f>
        <v/>
      </c>
      <c r="C141" s="100" t="str">
        <f aca="false">VLOOKUP(B141,'ADJ-CLICK'!B:R,7,FALSE())</f>
        <v/>
      </c>
      <c r="D141" s="100" t="str">
        <f aca="false">VLOOKUP(B141,'ADJ-CLICK'!B:R,9,FALSE())</f>
        <v/>
      </c>
      <c r="E141" s="100" t="str">
        <f aca="false">VLOOKUP(B141,'ADJ-CLICK'!B:R,11,FALSE())</f>
        <v/>
      </c>
      <c r="F141" s="100" t="str">
        <f aca="false">VLOOKUP(B141,'ADJ-CLICK'!B:R,13,FALSE())</f>
        <v/>
      </c>
      <c r="G141" s="100" t="str">
        <f aca="false">VLOOKUP(B141,'ADJ-CLICK'!B:R,15,FALSE())</f>
        <v/>
      </c>
      <c r="H141" s="100" t="str">
        <f aca="false">VLOOKUP(B141,'ADJ-CLICK'!B:R,17,FALSE())</f>
        <v/>
      </c>
      <c r="I141" s="100" t="str">
        <f aca="false">IF(C141="","",AVERAGE(C141:H141))</f>
        <v/>
      </c>
      <c r="J141" s="101"/>
      <c r="K141" s="102" t="str">
        <f aca="false">IF(C141="","",_xlfn.STDEV.P(C141:H141))</f>
        <v/>
      </c>
    </row>
    <row r="142" customFormat="false" ht="15" hidden="false" customHeight="false" outlineLevel="0" collapsed="false">
      <c r="A142" s="93" t="n">
        <v>140</v>
      </c>
      <c r="B142" s="93" t="str">
        <f aca="false">IF('FINAL-SCORE'!X143="","",'FINAL-SCORE'!X143)</f>
        <v/>
      </c>
      <c r="C142" s="100" t="str">
        <f aca="false">VLOOKUP(B142,'ADJ-CLICK'!B:R,7,FALSE())</f>
        <v/>
      </c>
      <c r="D142" s="100" t="str">
        <f aca="false">VLOOKUP(B142,'ADJ-CLICK'!B:R,9,FALSE())</f>
        <v/>
      </c>
      <c r="E142" s="100" t="str">
        <f aca="false">VLOOKUP(B142,'ADJ-CLICK'!B:R,11,FALSE())</f>
        <v/>
      </c>
      <c r="F142" s="100" t="str">
        <f aca="false">VLOOKUP(B142,'ADJ-CLICK'!B:R,13,FALSE())</f>
        <v/>
      </c>
      <c r="G142" s="100" t="str">
        <f aca="false">VLOOKUP(B142,'ADJ-CLICK'!B:R,15,FALSE())</f>
        <v/>
      </c>
      <c r="H142" s="100" t="str">
        <f aca="false">VLOOKUP(B142,'ADJ-CLICK'!B:R,17,FALSE())</f>
        <v/>
      </c>
      <c r="I142" s="100" t="str">
        <f aca="false">IF(C142="","",AVERAGE(C142:H142))</f>
        <v/>
      </c>
      <c r="J142" s="101"/>
      <c r="K142" s="102" t="str">
        <f aca="false">IF(C142="","",_xlfn.STDEV.P(C142:H142))</f>
        <v/>
      </c>
    </row>
    <row r="143" customFormat="false" ht="15" hidden="false" customHeight="false" outlineLevel="0" collapsed="false">
      <c r="A143" s="93" t="n">
        <v>141</v>
      </c>
      <c r="B143" s="93" t="str">
        <f aca="false">IF('FINAL-SCORE'!X144="","",'FINAL-SCORE'!X144)</f>
        <v/>
      </c>
      <c r="C143" s="100" t="str">
        <f aca="false">VLOOKUP(B143,'ADJ-CLICK'!B:R,7,FALSE())</f>
        <v/>
      </c>
      <c r="D143" s="100" t="str">
        <f aca="false">VLOOKUP(B143,'ADJ-CLICK'!B:R,9,FALSE())</f>
        <v/>
      </c>
      <c r="E143" s="100" t="str">
        <f aca="false">VLOOKUP(B143,'ADJ-CLICK'!B:R,11,FALSE())</f>
        <v/>
      </c>
      <c r="F143" s="100" t="str">
        <f aca="false">VLOOKUP(B143,'ADJ-CLICK'!B:R,13,FALSE())</f>
        <v/>
      </c>
      <c r="G143" s="100" t="str">
        <f aca="false">VLOOKUP(B143,'ADJ-CLICK'!B:R,15,FALSE())</f>
        <v/>
      </c>
      <c r="H143" s="100" t="str">
        <f aca="false">VLOOKUP(B143,'ADJ-CLICK'!B:R,17,FALSE())</f>
        <v/>
      </c>
      <c r="I143" s="100" t="str">
        <f aca="false">IF(C143="","",AVERAGE(C143:H143))</f>
        <v/>
      </c>
      <c r="J143" s="101"/>
      <c r="K143" s="102" t="str">
        <f aca="false">IF(C143="","",_xlfn.STDEV.P(C143:H143))</f>
        <v/>
      </c>
    </row>
    <row r="144" customFormat="false" ht="15" hidden="false" customHeight="false" outlineLevel="0" collapsed="false">
      <c r="A144" s="93" t="n">
        <v>142</v>
      </c>
      <c r="B144" s="93" t="str">
        <f aca="false">IF('FINAL-SCORE'!X145="","",'FINAL-SCORE'!X145)</f>
        <v/>
      </c>
      <c r="C144" s="100" t="str">
        <f aca="false">VLOOKUP(B144,'ADJ-CLICK'!B:R,7,FALSE())</f>
        <v/>
      </c>
      <c r="D144" s="100" t="str">
        <f aca="false">VLOOKUP(B144,'ADJ-CLICK'!B:R,9,FALSE())</f>
        <v/>
      </c>
      <c r="E144" s="100" t="str">
        <f aca="false">VLOOKUP(B144,'ADJ-CLICK'!B:R,11,FALSE())</f>
        <v/>
      </c>
      <c r="F144" s="100" t="str">
        <f aca="false">VLOOKUP(B144,'ADJ-CLICK'!B:R,13,FALSE())</f>
        <v/>
      </c>
      <c r="G144" s="100" t="str">
        <f aca="false">VLOOKUP(B144,'ADJ-CLICK'!B:R,15,FALSE())</f>
        <v/>
      </c>
      <c r="H144" s="100" t="str">
        <f aca="false">VLOOKUP(B144,'ADJ-CLICK'!B:R,17,FALSE())</f>
        <v/>
      </c>
      <c r="I144" s="100" t="str">
        <f aca="false">IF(C144="","",AVERAGE(C144:H144))</f>
        <v/>
      </c>
      <c r="J144" s="101"/>
      <c r="K144" s="102" t="str">
        <f aca="false">IF(C144="","",_xlfn.STDEV.P(C144:H144))</f>
        <v/>
      </c>
    </row>
    <row r="145" customFormat="false" ht="15" hidden="false" customHeight="false" outlineLevel="0" collapsed="false">
      <c r="A145" s="93" t="n">
        <v>143</v>
      </c>
      <c r="B145" s="93" t="str">
        <f aca="false">IF('FINAL-SCORE'!X146="","",'FINAL-SCORE'!X146)</f>
        <v/>
      </c>
      <c r="C145" s="100" t="str">
        <f aca="false">VLOOKUP(B145,'ADJ-CLICK'!B:R,7,FALSE())</f>
        <v/>
      </c>
      <c r="D145" s="100" t="str">
        <f aca="false">VLOOKUP(B145,'ADJ-CLICK'!B:R,9,FALSE())</f>
        <v/>
      </c>
      <c r="E145" s="100" t="str">
        <f aca="false">VLOOKUP(B145,'ADJ-CLICK'!B:R,11,FALSE())</f>
        <v/>
      </c>
      <c r="F145" s="100" t="str">
        <f aca="false">VLOOKUP(B145,'ADJ-CLICK'!B:R,13,FALSE())</f>
        <v/>
      </c>
      <c r="G145" s="100" t="str">
        <f aca="false">VLOOKUP(B145,'ADJ-CLICK'!B:R,15,FALSE())</f>
        <v/>
      </c>
      <c r="H145" s="100" t="str">
        <f aca="false">VLOOKUP(B145,'ADJ-CLICK'!B:R,17,FALSE())</f>
        <v/>
      </c>
      <c r="I145" s="100" t="str">
        <f aca="false">IF(C145="","",AVERAGE(C145:H145))</f>
        <v/>
      </c>
      <c r="J145" s="101"/>
      <c r="K145" s="102" t="str">
        <f aca="false">IF(C145="","",_xlfn.STDEV.P(C145:H145))</f>
        <v/>
      </c>
    </row>
    <row r="146" customFormat="false" ht="15" hidden="false" customHeight="false" outlineLevel="0" collapsed="false">
      <c r="A146" s="93" t="n">
        <v>144</v>
      </c>
      <c r="B146" s="93" t="str">
        <f aca="false">IF('FINAL-SCORE'!X147="","",'FINAL-SCORE'!X147)</f>
        <v/>
      </c>
      <c r="C146" s="100" t="str">
        <f aca="false">VLOOKUP(B146,'ADJ-CLICK'!B:R,7,FALSE())</f>
        <v/>
      </c>
      <c r="D146" s="100" t="str">
        <f aca="false">VLOOKUP(B146,'ADJ-CLICK'!B:R,9,FALSE())</f>
        <v/>
      </c>
      <c r="E146" s="100" t="str">
        <f aca="false">VLOOKUP(B146,'ADJ-CLICK'!B:R,11,FALSE())</f>
        <v/>
      </c>
      <c r="F146" s="100" t="str">
        <f aca="false">VLOOKUP(B146,'ADJ-CLICK'!B:R,13,FALSE())</f>
        <v/>
      </c>
      <c r="G146" s="100" t="str">
        <f aca="false">VLOOKUP(B146,'ADJ-CLICK'!B:R,15,FALSE())</f>
        <v/>
      </c>
      <c r="H146" s="100" t="str">
        <f aca="false">VLOOKUP(B146,'ADJ-CLICK'!B:R,17,FALSE())</f>
        <v/>
      </c>
      <c r="I146" s="100" t="str">
        <f aca="false">IF(C146="","",AVERAGE(C146:H146))</f>
        <v/>
      </c>
      <c r="J146" s="101"/>
      <c r="K146" s="102" t="str">
        <f aca="false">IF(C146="","",_xlfn.STDEV.P(C146:H146))</f>
        <v/>
      </c>
    </row>
    <row r="147" customFormat="false" ht="15" hidden="false" customHeight="false" outlineLevel="0" collapsed="false">
      <c r="A147" s="93" t="n">
        <v>145</v>
      </c>
      <c r="B147" s="93" t="str">
        <f aca="false">IF('FINAL-SCORE'!X148="","",'FINAL-SCORE'!X148)</f>
        <v/>
      </c>
      <c r="C147" s="100" t="str">
        <f aca="false">VLOOKUP(B147,'ADJ-CLICK'!B:R,7,FALSE())</f>
        <v/>
      </c>
      <c r="D147" s="100" t="str">
        <f aca="false">VLOOKUP(B147,'ADJ-CLICK'!B:R,9,FALSE())</f>
        <v/>
      </c>
      <c r="E147" s="100" t="str">
        <f aca="false">VLOOKUP(B147,'ADJ-CLICK'!B:R,11,FALSE())</f>
        <v/>
      </c>
      <c r="F147" s="100" t="str">
        <f aca="false">VLOOKUP(B147,'ADJ-CLICK'!B:R,13,FALSE())</f>
        <v/>
      </c>
      <c r="G147" s="100" t="str">
        <f aca="false">VLOOKUP(B147,'ADJ-CLICK'!B:R,15,FALSE())</f>
        <v/>
      </c>
      <c r="H147" s="100" t="str">
        <f aca="false">VLOOKUP(B147,'ADJ-CLICK'!B:R,17,FALSE())</f>
        <v/>
      </c>
      <c r="I147" s="100" t="str">
        <f aca="false">IF(C147="","",AVERAGE(C147:H147))</f>
        <v/>
      </c>
      <c r="J147" s="101"/>
      <c r="K147" s="102" t="str">
        <f aca="false">IF(C147="","",_xlfn.STDEV.P(C147:H147))</f>
        <v/>
      </c>
    </row>
    <row r="148" customFormat="false" ht="15" hidden="false" customHeight="false" outlineLevel="0" collapsed="false">
      <c r="A148" s="93" t="n">
        <v>146</v>
      </c>
      <c r="B148" s="93" t="str">
        <f aca="false">IF('FINAL-SCORE'!X149="","",'FINAL-SCORE'!X149)</f>
        <v/>
      </c>
      <c r="C148" s="100" t="str">
        <f aca="false">VLOOKUP(B148,'ADJ-CLICK'!B:R,7,FALSE())</f>
        <v/>
      </c>
      <c r="D148" s="100" t="str">
        <f aca="false">VLOOKUP(B148,'ADJ-CLICK'!B:R,9,FALSE())</f>
        <v/>
      </c>
      <c r="E148" s="100" t="str">
        <f aca="false">VLOOKUP(B148,'ADJ-CLICK'!B:R,11,FALSE())</f>
        <v/>
      </c>
      <c r="F148" s="100" t="str">
        <f aca="false">VLOOKUP(B148,'ADJ-CLICK'!B:R,13,FALSE())</f>
        <v/>
      </c>
      <c r="G148" s="100" t="str">
        <f aca="false">VLOOKUP(B148,'ADJ-CLICK'!B:R,15,FALSE())</f>
        <v/>
      </c>
      <c r="H148" s="100" t="str">
        <f aca="false">VLOOKUP(B148,'ADJ-CLICK'!B:R,17,FALSE())</f>
        <v/>
      </c>
      <c r="I148" s="100" t="str">
        <f aca="false">IF(C148="","",AVERAGE(C148:H148))</f>
        <v/>
      </c>
      <c r="J148" s="101"/>
      <c r="K148" s="102" t="str">
        <f aca="false">IF(C148="","",_xlfn.STDEV.P(C148:H148))</f>
        <v/>
      </c>
    </row>
    <row r="149" customFormat="false" ht="15" hidden="false" customHeight="false" outlineLevel="0" collapsed="false">
      <c r="A149" s="93" t="n">
        <v>147</v>
      </c>
      <c r="B149" s="93" t="str">
        <f aca="false">IF('FINAL-SCORE'!X150="","",'FINAL-SCORE'!X150)</f>
        <v/>
      </c>
      <c r="C149" s="100" t="str">
        <f aca="false">VLOOKUP(B149,'ADJ-CLICK'!B:R,7,FALSE())</f>
        <v/>
      </c>
      <c r="D149" s="100" t="str">
        <f aca="false">VLOOKUP(B149,'ADJ-CLICK'!B:R,9,FALSE())</f>
        <v/>
      </c>
      <c r="E149" s="100" t="str">
        <f aca="false">VLOOKUP(B149,'ADJ-CLICK'!B:R,11,FALSE())</f>
        <v/>
      </c>
      <c r="F149" s="100" t="str">
        <f aca="false">VLOOKUP(B149,'ADJ-CLICK'!B:R,13,FALSE())</f>
        <v/>
      </c>
      <c r="G149" s="100" t="str">
        <f aca="false">VLOOKUP(B149,'ADJ-CLICK'!B:R,15,FALSE())</f>
        <v/>
      </c>
      <c r="H149" s="100" t="str">
        <f aca="false">VLOOKUP(B149,'ADJ-CLICK'!B:R,17,FALSE())</f>
        <v/>
      </c>
      <c r="I149" s="100" t="str">
        <f aca="false">IF(C149="","",AVERAGE(C149:H149))</f>
        <v/>
      </c>
      <c r="J149" s="101"/>
      <c r="K149" s="102" t="str">
        <f aca="false">IF(C149="","",_xlfn.STDEV.P(C149:H149))</f>
        <v/>
      </c>
    </row>
    <row r="150" customFormat="false" ht="15" hidden="false" customHeight="false" outlineLevel="0" collapsed="false">
      <c r="A150" s="93" t="n">
        <v>148</v>
      </c>
      <c r="B150" s="93" t="str">
        <f aca="false">IF('FINAL-SCORE'!X151="","",'FINAL-SCORE'!X151)</f>
        <v/>
      </c>
      <c r="C150" s="100" t="str">
        <f aca="false">VLOOKUP(B150,'ADJ-CLICK'!B:R,7,FALSE())</f>
        <v/>
      </c>
      <c r="D150" s="100" t="str">
        <f aca="false">VLOOKUP(B150,'ADJ-CLICK'!B:R,9,FALSE())</f>
        <v/>
      </c>
      <c r="E150" s="100" t="str">
        <f aca="false">VLOOKUP(B150,'ADJ-CLICK'!B:R,11,FALSE())</f>
        <v/>
      </c>
      <c r="F150" s="100" t="str">
        <f aca="false">VLOOKUP(B150,'ADJ-CLICK'!B:R,13,FALSE())</f>
        <v/>
      </c>
      <c r="G150" s="100" t="str">
        <f aca="false">VLOOKUP(B150,'ADJ-CLICK'!B:R,15,FALSE())</f>
        <v/>
      </c>
      <c r="H150" s="100" t="str">
        <f aca="false">VLOOKUP(B150,'ADJ-CLICK'!B:R,17,FALSE())</f>
        <v/>
      </c>
      <c r="I150" s="100" t="str">
        <f aca="false">IF(C150="","",AVERAGE(C150:H150))</f>
        <v/>
      </c>
      <c r="J150" s="101"/>
      <c r="K150" s="102" t="str">
        <f aca="false">IF(C150="","",_xlfn.STDEV.P(C150:H150))</f>
        <v/>
      </c>
    </row>
    <row r="151" customFormat="false" ht="15" hidden="false" customHeight="false" outlineLevel="0" collapsed="false">
      <c r="A151" s="93" t="n">
        <v>149</v>
      </c>
      <c r="B151" s="93" t="str">
        <f aca="false">IF('FINAL-SCORE'!X152="","",'FINAL-SCORE'!X152)</f>
        <v/>
      </c>
      <c r="C151" s="100" t="str">
        <f aca="false">VLOOKUP(B151,'ADJ-CLICK'!B:R,7,FALSE())</f>
        <v/>
      </c>
      <c r="D151" s="100" t="str">
        <f aca="false">VLOOKUP(B151,'ADJ-CLICK'!B:R,9,FALSE())</f>
        <v/>
      </c>
      <c r="E151" s="100" t="str">
        <f aca="false">VLOOKUP(B151,'ADJ-CLICK'!B:R,11,FALSE())</f>
        <v/>
      </c>
      <c r="F151" s="100" t="str">
        <f aca="false">VLOOKUP(B151,'ADJ-CLICK'!B:R,13,FALSE())</f>
        <v/>
      </c>
      <c r="G151" s="100" t="str">
        <f aca="false">VLOOKUP(B151,'ADJ-CLICK'!B:R,15,FALSE())</f>
        <v/>
      </c>
      <c r="H151" s="100" t="str">
        <f aca="false">VLOOKUP(B151,'ADJ-CLICK'!B:R,17,FALSE())</f>
        <v/>
      </c>
      <c r="I151" s="100" t="str">
        <f aca="false">IF(C151="","",AVERAGE(C151:H151))</f>
        <v/>
      </c>
      <c r="J151" s="101"/>
      <c r="K151" s="102" t="str">
        <f aca="false">IF(C151="","",_xlfn.STDEV.P(C151:H151))</f>
        <v/>
      </c>
    </row>
    <row r="152" customFormat="false" ht="15" hidden="false" customHeight="false" outlineLevel="0" collapsed="false">
      <c r="A152" s="93" t="n">
        <v>150</v>
      </c>
      <c r="B152" s="93" t="str">
        <f aca="false">IF('FINAL-SCORE'!X153="","",'FINAL-SCORE'!X153)</f>
        <v/>
      </c>
      <c r="C152" s="100" t="str">
        <f aca="false">VLOOKUP(B152,'ADJ-CLICK'!B:R,7,FALSE())</f>
        <v/>
      </c>
      <c r="D152" s="100" t="str">
        <f aca="false">VLOOKUP(B152,'ADJ-CLICK'!B:R,9,FALSE())</f>
        <v/>
      </c>
      <c r="E152" s="100" t="str">
        <f aca="false">VLOOKUP(B152,'ADJ-CLICK'!B:R,11,FALSE())</f>
        <v/>
      </c>
      <c r="F152" s="100" t="str">
        <f aca="false">VLOOKUP(B152,'ADJ-CLICK'!B:R,13,FALSE())</f>
        <v/>
      </c>
      <c r="G152" s="100" t="str">
        <f aca="false">VLOOKUP(B152,'ADJ-CLICK'!B:R,15,FALSE())</f>
        <v/>
      </c>
      <c r="H152" s="100" t="str">
        <f aca="false">VLOOKUP(B152,'ADJ-CLICK'!B:R,17,FALSE())</f>
        <v/>
      </c>
      <c r="I152" s="100" t="str">
        <f aca="false">IF(C152="","",AVERAGE(C152:H152))</f>
        <v/>
      </c>
      <c r="J152" s="101"/>
      <c r="K152" s="102" t="str">
        <f aca="false">IF(C152="","",_xlfn.STDEV.P(C152:H152))</f>
        <v/>
      </c>
    </row>
    <row r="153" customFormat="false" ht="15" hidden="false" customHeight="false" outlineLevel="0" collapsed="false">
      <c r="A153" s="93" t="n">
        <v>151</v>
      </c>
      <c r="B153" s="93" t="str">
        <f aca="false">IF('FINAL-SCORE'!X154="","",'FINAL-SCORE'!X154)</f>
        <v/>
      </c>
      <c r="C153" s="100" t="str">
        <f aca="false">VLOOKUP(B153,'ADJ-CLICK'!B:R,7,FALSE())</f>
        <v/>
      </c>
      <c r="D153" s="100" t="str">
        <f aca="false">VLOOKUP(B153,'ADJ-CLICK'!B:R,9,FALSE())</f>
        <v/>
      </c>
      <c r="E153" s="100" t="str">
        <f aca="false">VLOOKUP(B153,'ADJ-CLICK'!B:R,11,FALSE())</f>
        <v/>
      </c>
      <c r="F153" s="100" t="str">
        <f aca="false">VLOOKUP(B153,'ADJ-CLICK'!B:R,13,FALSE())</f>
        <v/>
      </c>
      <c r="G153" s="100" t="str">
        <f aca="false">VLOOKUP(B153,'ADJ-CLICK'!B:R,15,FALSE())</f>
        <v/>
      </c>
      <c r="H153" s="100" t="str">
        <f aca="false">VLOOKUP(B153,'ADJ-CLICK'!B:R,17,FALSE())</f>
        <v/>
      </c>
      <c r="I153" s="100" t="str">
        <f aca="false">IF(C153="","",AVERAGE(C153:H153))</f>
        <v/>
      </c>
      <c r="J153" s="101"/>
      <c r="K153" s="102" t="str">
        <f aca="false">IF(C153="","",_xlfn.STDEV.P(C153:H153))</f>
        <v/>
      </c>
    </row>
    <row r="154" customFormat="false" ht="15" hidden="false" customHeight="false" outlineLevel="0" collapsed="false">
      <c r="A154" s="93" t="n">
        <v>152</v>
      </c>
      <c r="B154" s="93" t="str">
        <f aca="false">IF('FINAL-SCORE'!X155="","",'FINAL-SCORE'!X155)</f>
        <v/>
      </c>
      <c r="C154" s="100" t="str">
        <f aca="false">VLOOKUP(B154,'ADJ-CLICK'!B:R,7,FALSE())</f>
        <v/>
      </c>
      <c r="D154" s="100" t="str">
        <f aca="false">VLOOKUP(B154,'ADJ-CLICK'!B:R,9,FALSE())</f>
        <v/>
      </c>
      <c r="E154" s="100" t="str">
        <f aca="false">VLOOKUP(B154,'ADJ-CLICK'!B:R,11,FALSE())</f>
        <v/>
      </c>
      <c r="F154" s="100" t="str">
        <f aca="false">VLOOKUP(B154,'ADJ-CLICK'!B:R,13,FALSE())</f>
        <v/>
      </c>
      <c r="G154" s="100" t="str">
        <f aca="false">VLOOKUP(B154,'ADJ-CLICK'!B:R,15,FALSE())</f>
        <v/>
      </c>
      <c r="H154" s="100" t="str">
        <f aca="false">VLOOKUP(B154,'ADJ-CLICK'!B:R,17,FALSE())</f>
        <v/>
      </c>
      <c r="I154" s="100" t="str">
        <f aca="false">IF(C154="","",AVERAGE(C154:H154))</f>
        <v/>
      </c>
      <c r="J154" s="101"/>
      <c r="K154" s="102" t="str">
        <f aca="false">IF(C154="","",_xlfn.STDEV.P(C154:H154))</f>
        <v/>
      </c>
    </row>
    <row r="155" customFormat="false" ht="15" hidden="false" customHeight="false" outlineLevel="0" collapsed="false">
      <c r="A155" s="93" t="n">
        <v>153</v>
      </c>
      <c r="B155" s="93" t="str">
        <f aca="false">IF('FINAL-SCORE'!X156="","",'FINAL-SCORE'!X156)</f>
        <v/>
      </c>
      <c r="C155" s="100" t="str">
        <f aca="false">VLOOKUP(B155,'ADJ-CLICK'!B:R,7,FALSE())</f>
        <v/>
      </c>
      <c r="D155" s="100" t="str">
        <f aca="false">VLOOKUP(B155,'ADJ-CLICK'!B:R,9,FALSE())</f>
        <v/>
      </c>
      <c r="E155" s="100" t="str">
        <f aca="false">VLOOKUP(B155,'ADJ-CLICK'!B:R,11,FALSE())</f>
        <v/>
      </c>
      <c r="F155" s="100" t="str">
        <f aca="false">VLOOKUP(B155,'ADJ-CLICK'!B:R,13,FALSE())</f>
        <v/>
      </c>
      <c r="G155" s="100" t="str">
        <f aca="false">VLOOKUP(B155,'ADJ-CLICK'!B:R,15,FALSE())</f>
        <v/>
      </c>
      <c r="H155" s="100" t="str">
        <f aca="false">VLOOKUP(B155,'ADJ-CLICK'!B:R,17,FALSE())</f>
        <v/>
      </c>
      <c r="I155" s="100" t="str">
        <f aca="false">IF(C155="","",AVERAGE(C155:H155))</f>
        <v/>
      </c>
      <c r="J155" s="101"/>
      <c r="K155" s="102" t="str">
        <f aca="false">IF(C155="","",_xlfn.STDEV.P(C155:H155))</f>
        <v/>
      </c>
    </row>
    <row r="156" customFormat="false" ht="15" hidden="false" customHeight="false" outlineLevel="0" collapsed="false">
      <c r="A156" s="93" t="n">
        <v>154</v>
      </c>
      <c r="B156" s="93" t="str">
        <f aca="false">IF('FINAL-SCORE'!X157="","",'FINAL-SCORE'!X157)</f>
        <v/>
      </c>
      <c r="C156" s="100" t="str">
        <f aca="false">VLOOKUP(B156,'ADJ-CLICK'!B:R,7,FALSE())</f>
        <v/>
      </c>
      <c r="D156" s="100" t="str">
        <f aca="false">VLOOKUP(B156,'ADJ-CLICK'!B:R,9,FALSE())</f>
        <v/>
      </c>
      <c r="E156" s="100" t="str">
        <f aca="false">VLOOKUP(B156,'ADJ-CLICK'!B:R,11,FALSE())</f>
        <v/>
      </c>
      <c r="F156" s="100" t="str">
        <f aca="false">VLOOKUP(B156,'ADJ-CLICK'!B:R,13,FALSE())</f>
        <v/>
      </c>
      <c r="G156" s="100" t="str">
        <f aca="false">VLOOKUP(B156,'ADJ-CLICK'!B:R,15,FALSE())</f>
        <v/>
      </c>
      <c r="H156" s="100" t="str">
        <f aca="false">VLOOKUP(B156,'ADJ-CLICK'!B:R,17,FALSE())</f>
        <v/>
      </c>
      <c r="I156" s="100" t="str">
        <f aca="false">IF(C156="","",AVERAGE(C156:H156))</f>
        <v/>
      </c>
      <c r="J156" s="101"/>
      <c r="K156" s="102" t="str">
        <f aca="false">IF(C156="","",_xlfn.STDEV.P(C156:H156))</f>
        <v/>
      </c>
    </row>
    <row r="157" customFormat="false" ht="15" hidden="false" customHeight="false" outlineLevel="0" collapsed="false">
      <c r="A157" s="93" t="n">
        <v>155</v>
      </c>
      <c r="B157" s="93" t="str">
        <f aca="false">IF('FINAL-SCORE'!X158="","",'FINAL-SCORE'!X158)</f>
        <v/>
      </c>
      <c r="C157" s="100" t="str">
        <f aca="false">VLOOKUP(B157,'ADJ-CLICK'!B:R,7,FALSE())</f>
        <v/>
      </c>
      <c r="D157" s="100" t="str">
        <f aca="false">VLOOKUP(B157,'ADJ-CLICK'!B:R,9,FALSE())</f>
        <v/>
      </c>
      <c r="E157" s="100" t="str">
        <f aca="false">VLOOKUP(B157,'ADJ-CLICK'!B:R,11,FALSE())</f>
        <v/>
      </c>
      <c r="F157" s="100" t="str">
        <f aca="false">VLOOKUP(B157,'ADJ-CLICK'!B:R,13,FALSE())</f>
        <v/>
      </c>
      <c r="G157" s="100" t="str">
        <f aca="false">VLOOKUP(B157,'ADJ-CLICK'!B:R,15,FALSE())</f>
        <v/>
      </c>
      <c r="H157" s="100" t="str">
        <f aca="false">VLOOKUP(B157,'ADJ-CLICK'!B:R,17,FALSE())</f>
        <v/>
      </c>
      <c r="I157" s="100" t="str">
        <f aca="false">IF(C157="","",AVERAGE(C157:H157))</f>
        <v/>
      </c>
      <c r="J157" s="101"/>
      <c r="K157" s="102" t="str">
        <f aca="false">IF(C157="","",_xlfn.STDEV.P(C157:H157))</f>
        <v/>
      </c>
    </row>
    <row r="158" customFormat="false" ht="15" hidden="false" customHeight="false" outlineLevel="0" collapsed="false">
      <c r="A158" s="93" t="n">
        <v>156</v>
      </c>
      <c r="B158" s="93" t="str">
        <f aca="false">IF('FINAL-SCORE'!X159="","",'FINAL-SCORE'!X159)</f>
        <v/>
      </c>
      <c r="C158" s="100" t="str">
        <f aca="false">VLOOKUP(B158,'ADJ-CLICK'!B:R,7,FALSE())</f>
        <v/>
      </c>
      <c r="D158" s="100" t="str">
        <f aca="false">VLOOKUP(B158,'ADJ-CLICK'!B:R,9,FALSE())</f>
        <v/>
      </c>
      <c r="E158" s="100" t="str">
        <f aca="false">VLOOKUP(B158,'ADJ-CLICK'!B:R,11,FALSE())</f>
        <v/>
      </c>
      <c r="F158" s="100" t="str">
        <f aca="false">VLOOKUP(B158,'ADJ-CLICK'!B:R,13,FALSE())</f>
        <v/>
      </c>
      <c r="G158" s="100" t="str">
        <f aca="false">VLOOKUP(B158,'ADJ-CLICK'!B:R,15,FALSE())</f>
        <v/>
      </c>
      <c r="H158" s="100" t="str">
        <f aca="false">VLOOKUP(B158,'ADJ-CLICK'!B:R,17,FALSE())</f>
        <v/>
      </c>
      <c r="I158" s="100" t="str">
        <f aca="false">IF(C158="","",AVERAGE(C158:H158))</f>
        <v/>
      </c>
      <c r="J158" s="101"/>
      <c r="K158" s="102" t="str">
        <f aca="false">IF(C158="","",_xlfn.STDEV.P(C158:H158))</f>
        <v/>
      </c>
    </row>
    <row r="159" customFormat="false" ht="15" hidden="false" customHeight="false" outlineLevel="0" collapsed="false">
      <c r="A159" s="93" t="n">
        <v>157</v>
      </c>
      <c r="B159" s="93" t="str">
        <f aca="false">IF('FINAL-SCORE'!X160="","",'FINAL-SCORE'!X160)</f>
        <v/>
      </c>
      <c r="C159" s="100" t="str">
        <f aca="false">VLOOKUP(B159,'ADJ-CLICK'!B:R,7,FALSE())</f>
        <v/>
      </c>
      <c r="D159" s="100" t="str">
        <f aca="false">VLOOKUP(B159,'ADJ-CLICK'!B:R,9,FALSE())</f>
        <v/>
      </c>
      <c r="E159" s="100" t="str">
        <f aca="false">VLOOKUP(B159,'ADJ-CLICK'!B:R,11,FALSE())</f>
        <v/>
      </c>
      <c r="F159" s="100" t="str">
        <f aca="false">VLOOKUP(B159,'ADJ-CLICK'!B:R,13,FALSE())</f>
        <v/>
      </c>
      <c r="G159" s="100" t="str">
        <f aca="false">VLOOKUP(B159,'ADJ-CLICK'!B:R,15,FALSE())</f>
        <v/>
      </c>
      <c r="H159" s="100" t="str">
        <f aca="false">VLOOKUP(B159,'ADJ-CLICK'!B:R,17,FALSE())</f>
        <v/>
      </c>
      <c r="I159" s="100" t="str">
        <f aca="false">IF(C159="","",AVERAGE(C159:H159))</f>
        <v/>
      </c>
      <c r="J159" s="101"/>
      <c r="K159" s="102" t="str">
        <f aca="false">IF(C159="","",_xlfn.STDEV.P(C159:H159))</f>
        <v/>
      </c>
    </row>
    <row r="160" customFormat="false" ht="15" hidden="false" customHeight="false" outlineLevel="0" collapsed="false">
      <c r="A160" s="93" t="n">
        <v>158</v>
      </c>
      <c r="B160" s="93" t="str">
        <f aca="false">IF('FINAL-SCORE'!X161="","",'FINAL-SCORE'!X161)</f>
        <v/>
      </c>
      <c r="C160" s="100" t="str">
        <f aca="false">VLOOKUP(B160,'ADJ-CLICK'!B:R,7,FALSE())</f>
        <v/>
      </c>
      <c r="D160" s="100" t="str">
        <f aca="false">VLOOKUP(B160,'ADJ-CLICK'!B:R,9,FALSE())</f>
        <v/>
      </c>
      <c r="E160" s="100" t="str">
        <f aca="false">VLOOKUP(B160,'ADJ-CLICK'!B:R,11,FALSE())</f>
        <v/>
      </c>
      <c r="F160" s="100" t="str">
        <f aca="false">VLOOKUP(B160,'ADJ-CLICK'!B:R,13,FALSE())</f>
        <v/>
      </c>
      <c r="G160" s="100" t="str">
        <f aca="false">VLOOKUP(B160,'ADJ-CLICK'!B:R,15,FALSE())</f>
        <v/>
      </c>
      <c r="H160" s="100" t="str">
        <f aca="false">VLOOKUP(B160,'ADJ-CLICK'!B:R,17,FALSE())</f>
        <v/>
      </c>
      <c r="I160" s="100" t="str">
        <f aca="false">IF(C160="","",AVERAGE(C160:H160))</f>
        <v/>
      </c>
      <c r="J160" s="101"/>
      <c r="K160" s="102" t="str">
        <f aca="false">IF(C160="","",_xlfn.STDEV.P(C160:H160))</f>
        <v/>
      </c>
    </row>
    <row r="161" customFormat="false" ht="15" hidden="false" customHeight="false" outlineLevel="0" collapsed="false">
      <c r="A161" s="93" t="n">
        <v>159</v>
      </c>
      <c r="B161" s="93" t="str">
        <f aca="false">IF('FINAL-SCORE'!X162="","",'FINAL-SCORE'!X162)</f>
        <v/>
      </c>
      <c r="C161" s="100" t="str">
        <f aca="false">VLOOKUP(B161,'ADJ-CLICK'!B:R,7,FALSE())</f>
        <v/>
      </c>
      <c r="D161" s="100" t="str">
        <f aca="false">VLOOKUP(B161,'ADJ-CLICK'!B:R,9,FALSE())</f>
        <v/>
      </c>
      <c r="E161" s="100" t="str">
        <f aca="false">VLOOKUP(B161,'ADJ-CLICK'!B:R,11,FALSE())</f>
        <v/>
      </c>
      <c r="F161" s="100" t="str">
        <f aca="false">VLOOKUP(B161,'ADJ-CLICK'!B:R,13,FALSE())</f>
        <v/>
      </c>
      <c r="G161" s="100" t="str">
        <f aca="false">VLOOKUP(B161,'ADJ-CLICK'!B:R,15,FALSE())</f>
        <v/>
      </c>
      <c r="H161" s="100" t="str">
        <f aca="false">VLOOKUP(B161,'ADJ-CLICK'!B:R,17,FALSE())</f>
        <v/>
      </c>
      <c r="I161" s="100" t="str">
        <f aca="false">IF(C161="","",AVERAGE(C161:H161))</f>
        <v/>
      </c>
      <c r="J161" s="101"/>
      <c r="K161" s="102" t="str">
        <f aca="false">IF(C161="","",_xlfn.STDEV.P(C161:H161))</f>
        <v/>
      </c>
    </row>
    <row r="162" customFormat="false" ht="15" hidden="false" customHeight="false" outlineLevel="0" collapsed="false">
      <c r="A162" s="93" t="n">
        <v>160</v>
      </c>
      <c r="B162" s="93" t="str">
        <f aca="false">IF('FINAL-SCORE'!X163="","",'FINAL-SCORE'!X163)</f>
        <v/>
      </c>
      <c r="C162" s="100" t="str">
        <f aca="false">VLOOKUP(B162,'ADJ-CLICK'!B:R,7,FALSE())</f>
        <v/>
      </c>
      <c r="D162" s="100" t="str">
        <f aca="false">VLOOKUP(B162,'ADJ-CLICK'!B:R,9,FALSE())</f>
        <v/>
      </c>
      <c r="E162" s="100" t="str">
        <f aca="false">VLOOKUP(B162,'ADJ-CLICK'!B:R,11,FALSE())</f>
        <v/>
      </c>
      <c r="F162" s="100" t="str">
        <f aca="false">VLOOKUP(B162,'ADJ-CLICK'!B:R,13,FALSE())</f>
        <v/>
      </c>
      <c r="G162" s="100" t="str">
        <f aca="false">VLOOKUP(B162,'ADJ-CLICK'!B:R,15,FALSE())</f>
        <v/>
      </c>
      <c r="H162" s="100" t="str">
        <f aca="false">VLOOKUP(B162,'ADJ-CLICK'!B:R,17,FALSE())</f>
        <v/>
      </c>
      <c r="I162" s="100" t="str">
        <f aca="false">IF(C162="","",AVERAGE(C162:H162))</f>
        <v/>
      </c>
      <c r="J162" s="101"/>
      <c r="K162" s="102" t="str">
        <f aca="false">IF(C162="","",_xlfn.STDEV.P(C162:H162))</f>
        <v/>
      </c>
    </row>
    <row r="163" customFormat="false" ht="15" hidden="false" customHeight="false" outlineLevel="0" collapsed="false">
      <c r="A163" s="93" t="n">
        <v>161</v>
      </c>
      <c r="B163" s="93" t="str">
        <f aca="false">IF('FINAL-SCORE'!X164="","",'FINAL-SCORE'!X164)</f>
        <v/>
      </c>
      <c r="C163" s="100" t="str">
        <f aca="false">VLOOKUP(B163,'ADJ-CLICK'!B:R,7,FALSE())</f>
        <v/>
      </c>
      <c r="D163" s="100" t="str">
        <f aca="false">VLOOKUP(B163,'ADJ-CLICK'!B:R,9,FALSE())</f>
        <v/>
      </c>
      <c r="E163" s="100" t="str">
        <f aca="false">VLOOKUP(B163,'ADJ-CLICK'!B:R,11,FALSE())</f>
        <v/>
      </c>
      <c r="F163" s="100" t="str">
        <f aca="false">VLOOKUP(B163,'ADJ-CLICK'!B:R,13,FALSE())</f>
        <v/>
      </c>
      <c r="G163" s="100" t="str">
        <f aca="false">VLOOKUP(B163,'ADJ-CLICK'!B:R,15,FALSE())</f>
        <v/>
      </c>
      <c r="H163" s="100" t="str">
        <f aca="false">VLOOKUP(B163,'ADJ-CLICK'!B:R,17,FALSE())</f>
        <v/>
      </c>
      <c r="I163" s="100" t="str">
        <f aca="false">IF(C163="","",AVERAGE(C163:H163))</f>
        <v/>
      </c>
      <c r="J163" s="101"/>
      <c r="K163" s="102" t="str">
        <f aca="false">IF(C163="","",_xlfn.STDEV.P(C163:H163))</f>
        <v/>
      </c>
    </row>
    <row r="164" customFormat="false" ht="15" hidden="false" customHeight="false" outlineLevel="0" collapsed="false">
      <c r="A164" s="93" t="n">
        <v>162</v>
      </c>
      <c r="B164" s="93" t="str">
        <f aca="false">IF('FINAL-SCORE'!X165="","",'FINAL-SCORE'!X165)</f>
        <v/>
      </c>
      <c r="C164" s="100" t="str">
        <f aca="false">VLOOKUP(B164,'ADJ-CLICK'!B:R,7,FALSE())</f>
        <v/>
      </c>
      <c r="D164" s="100" t="str">
        <f aca="false">VLOOKUP(B164,'ADJ-CLICK'!B:R,9,FALSE())</f>
        <v/>
      </c>
      <c r="E164" s="100" t="str">
        <f aca="false">VLOOKUP(B164,'ADJ-CLICK'!B:R,11,FALSE())</f>
        <v/>
      </c>
      <c r="F164" s="100" t="str">
        <f aca="false">VLOOKUP(B164,'ADJ-CLICK'!B:R,13,FALSE())</f>
        <v/>
      </c>
      <c r="G164" s="100" t="str">
        <f aca="false">VLOOKUP(B164,'ADJ-CLICK'!B:R,15,FALSE())</f>
        <v/>
      </c>
      <c r="H164" s="100" t="str">
        <f aca="false">VLOOKUP(B164,'ADJ-CLICK'!B:R,17,FALSE())</f>
        <v/>
      </c>
      <c r="I164" s="100" t="str">
        <f aca="false">IF(C164="","",AVERAGE(C164:H164))</f>
        <v/>
      </c>
      <c r="J164" s="101"/>
      <c r="K164" s="102" t="str">
        <f aca="false">IF(C164="","",_xlfn.STDEV.P(C164:H164))</f>
        <v/>
      </c>
    </row>
    <row r="165" customFormat="false" ht="15" hidden="false" customHeight="false" outlineLevel="0" collapsed="false">
      <c r="A165" s="93" t="n">
        <v>163</v>
      </c>
      <c r="B165" s="93" t="str">
        <f aca="false">IF('FINAL-SCORE'!X166="","",'FINAL-SCORE'!X166)</f>
        <v/>
      </c>
      <c r="C165" s="100" t="str">
        <f aca="false">VLOOKUP(B165,'ADJ-CLICK'!B:R,7,FALSE())</f>
        <v/>
      </c>
      <c r="D165" s="100" t="str">
        <f aca="false">VLOOKUP(B165,'ADJ-CLICK'!B:R,9,FALSE())</f>
        <v/>
      </c>
      <c r="E165" s="100" t="str">
        <f aca="false">VLOOKUP(B165,'ADJ-CLICK'!B:R,11,FALSE())</f>
        <v/>
      </c>
      <c r="F165" s="100" t="str">
        <f aca="false">VLOOKUP(B165,'ADJ-CLICK'!B:R,13,FALSE())</f>
        <v/>
      </c>
      <c r="G165" s="100" t="str">
        <f aca="false">VLOOKUP(B165,'ADJ-CLICK'!B:R,15,FALSE())</f>
        <v/>
      </c>
      <c r="H165" s="100" t="str">
        <f aca="false">VLOOKUP(B165,'ADJ-CLICK'!B:R,17,FALSE())</f>
        <v/>
      </c>
      <c r="I165" s="100" t="str">
        <f aca="false">IF(C165="","",AVERAGE(C165:H165))</f>
        <v/>
      </c>
      <c r="J165" s="101"/>
      <c r="K165" s="102" t="str">
        <f aca="false">IF(C165="","",_xlfn.STDEV.P(C165:H165))</f>
        <v/>
      </c>
    </row>
    <row r="166" customFormat="false" ht="15" hidden="false" customHeight="false" outlineLevel="0" collapsed="false">
      <c r="A166" s="93" t="n">
        <v>164</v>
      </c>
      <c r="B166" s="93" t="str">
        <f aca="false">IF('FINAL-SCORE'!X167="","",'FINAL-SCORE'!X167)</f>
        <v/>
      </c>
      <c r="C166" s="100" t="str">
        <f aca="false">VLOOKUP(B166,'ADJ-CLICK'!B:R,7,FALSE())</f>
        <v/>
      </c>
      <c r="D166" s="100" t="str">
        <f aca="false">VLOOKUP(B166,'ADJ-CLICK'!B:R,9,FALSE())</f>
        <v/>
      </c>
      <c r="E166" s="100" t="str">
        <f aca="false">VLOOKUP(B166,'ADJ-CLICK'!B:R,11,FALSE())</f>
        <v/>
      </c>
      <c r="F166" s="100" t="str">
        <f aca="false">VLOOKUP(B166,'ADJ-CLICK'!B:R,13,FALSE())</f>
        <v/>
      </c>
      <c r="G166" s="100" t="str">
        <f aca="false">VLOOKUP(B166,'ADJ-CLICK'!B:R,15,FALSE())</f>
        <v/>
      </c>
      <c r="H166" s="100" t="str">
        <f aca="false">VLOOKUP(B166,'ADJ-CLICK'!B:R,17,FALSE())</f>
        <v/>
      </c>
      <c r="I166" s="100" t="str">
        <f aca="false">IF(C166="","",AVERAGE(C166:H166))</f>
        <v/>
      </c>
      <c r="J166" s="101"/>
      <c r="K166" s="102" t="str">
        <f aca="false">IF(C166="","",_xlfn.STDEV.P(C166:H166))</f>
        <v/>
      </c>
    </row>
    <row r="167" customFormat="false" ht="15" hidden="false" customHeight="false" outlineLevel="0" collapsed="false">
      <c r="A167" s="93" t="n">
        <v>165</v>
      </c>
      <c r="B167" s="93" t="str">
        <f aca="false">IF('FINAL-SCORE'!X168="","",'FINAL-SCORE'!X168)</f>
        <v/>
      </c>
      <c r="C167" s="100" t="str">
        <f aca="false">VLOOKUP(B167,'ADJ-CLICK'!B:R,7,FALSE())</f>
        <v/>
      </c>
      <c r="D167" s="100" t="str">
        <f aca="false">VLOOKUP(B167,'ADJ-CLICK'!B:R,9,FALSE())</f>
        <v/>
      </c>
      <c r="E167" s="100" t="str">
        <f aca="false">VLOOKUP(B167,'ADJ-CLICK'!B:R,11,FALSE())</f>
        <v/>
      </c>
      <c r="F167" s="100" t="str">
        <f aca="false">VLOOKUP(B167,'ADJ-CLICK'!B:R,13,FALSE())</f>
        <v/>
      </c>
      <c r="G167" s="100" t="str">
        <f aca="false">VLOOKUP(B167,'ADJ-CLICK'!B:R,15,FALSE())</f>
        <v/>
      </c>
      <c r="H167" s="100" t="str">
        <f aca="false">VLOOKUP(B167,'ADJ-CLICK'!B:R,17,FALSE())</f>
        <v/>
      </c>
      <c r="I167" s="100" t="str">
        <f aca="false">IF(C167="","",AVERAGE(C167:H167))</f>
        <v/>
      </c>
      <c r="J167" s="101"/>
      <c r="K167" s="102" t="str">
        <f aca="false">IF(C167="","",_xlfn.STDEV.P(C167:H167))</f>
        <v/>
      </c>
    </row>
    <row r="168" customFormat="false" ht="15" hidden="false" customHeight="false" outlineLevel="0" collapsed="false">
      <c r="A168" s="93" t="n">
        <v>166</v>
      </c>
      <c r="B168" s="93" t="str">
        <f aca="false">IF('FINAL-SCORE'!X169="","",'FINAL-SCORE'!X169)</f>
        <v/>
      </c>
      <c r="C168" s="100" t="str">
        <f aca="false">VLOOKUP(B168,'ADJ-CLICK'!B:R,7,FALSE())</f>
        <v/>
      </c>
      <c r="D168" s="100" t="str">
        <f aca="false">VLOOKUP(B168,'ADJ-CLICK'!B:R,9,FALSE())</f>
        <v/>
      </c>
      <c r="E168" s="100" t="str">
        <f aca="false">VLOOKUP(B168,'ADJ-CLICK'!B:R,11,FALSE())</f>
        <v/>
      </c>
      <c r="F168" s="100" t="str">
        <f aca="false">VLOOKUP(B168,'ADJ-CLICK'!B:R,13,FALSE())</f>
        <v/>
      </c>
      <c r="G168" s="100" t="str">
        <f aca="false">VLOOKUP(B168,'ADJ-CLICK'!B:R,15,FALSE())</f>
        <v/>
      </c>
      <c r="H168" s="100" t="str">
        <f aca="false">VLOOKUP(B168,'ADJ-CLICK'!B:R,17,FALSE())</f>
        <v/>
      </c>
      <c r="I168" s="100" t="str">
        <f aca="false">IF(C168="","",AVERAGE(C168:H168))</f>
        <v/>
      </c>
      <c r="J168" s="101"/>
      <c r="K168" s="102" t="str">
        <f aca="false">IF(C168="","",_xlfn.STDEV.P(C168:H168))</f>
        <v/>
      </c>
    </row>
    <row r="169" customFormat="false" ht="15" hidden="false" customHeight="false" outlineLevel="0" collapsed="false">
      <c r="A169" s="93" t="n">
        <v>167</v>
      </c>
      <c r="B169" s="93" t="str">
        <f aca="false">IF('FINAL-SCORE'!X170="","",'FINAL-SCORE'!X170)</f>
        <v/>
      </c>
      <c r="C169" s="100" t="str">
        <f aca="false">VLOOKUP(B169,'ADJ-CLICK'!B:R,7,FALSE())</f>
        <v/>
      </c>
      <c r="D169" s="100" t="str">
        <f aca="false">VLOOKUP(B169,'ADJ-CLICK'!B:R,9,FALSE())</f>
        <v/>
      </c>
      <c r="E169" s="100" t="str">
        <f aca="false">VLOOKUP(B169,'ADJ-CLICK'!B:R,11,FALSE())</f>
        <v/>
      </c>
      <c r="F169" s="100" t="str">
        <f aca="false">VLOOKUP(B169,'ADJ-CLICK'!B:R,13,FALSE())</f>
        <v/>
      </c>
      <c r="G169" s="100" t="str">
        <f aca="false">VLOOKUP(B169,'ADJ-CLICK'!B:R,15,FALSE())</f>
        <v/>
      </c>
      <c r="H169" s="100" t="str">
        <f aca="false">VLOOKUP(B169,'ADJ-CLICK'!B:R,17,FALSE())</f>
        <v/>
      </c>
      <c r="I169" s="100" t="str">
        <f aca="false">IF(C169="","",AVERAGE(C169:H169))</f>
        <v/>
      </c>
      <c r="J169" s="101"/>
      <c r="K169" s="102" t="str">
        <f aca="false">IF(C169="","",_xlfn.STDEV.P(C169:H169))</f>
        <v/>
      </c>
    </row>
    <row r="170" customFormat="false" ht="15" hidden="false" customHeight="false" outlineLevel="0" collapsed="false">
      <c r="A170" s="93" t="n">
        <v>168</v>
      </c>
      <c r="B170" s="93" t="str">
        <f aca="false">IF('FINAL-SCORE'!X171="","",'FINAL-SCORE'!X171)</f>
        <v/>
      </c>
      <c r="C170" s="100" t="str">
        <f aca="false">VLOOKUP(B170,'ADJ-CLICK'!B:R,7,FALSE())</f>
        <v/>
      </c>
      <c r="D170" s="100" t="str">
        <f aca="false">VLOOKUP(B170,'ADJ-CLICK'!B:R,9,FALSE())</f>
        <v/>
      </c>
      <c r="E170" s="100" t="str">
        <f aca="false">VLOOKUP(B170,'ADJ-CLICK'!B:R,11,FALSE())</f>
        <v/>
      </c>
      <c r="F170" s="100" t="str">
        <f aca="false">VLOOKUP(B170,'ADJ-CLICK'!B:R,13,FALSE())</f>
        <v/>
      </c>
      <c r="G170" s="100" t="str">
        <f aca="false">VLOOKUP(B170,'ADJ-CLICK'!B:R,15,FALSE())</f>
        <v/>
      </c>
      <c r="H170" s="100" t="str">
        <f aca="false">VLOOKUP(B170,'ADJ-CLICK'!B:R,17,FALSE())</f>
        <v/>
      </c>
      <c r="I170" s="100" t="str">
        <f aca="false">IF(C170="","",AVERAGE(C170:H170))</f>
        <v/>
      </c>
      <c r="J170" s="101"/>
      <c r="K170" s="102" t="str">
        <f aca="false">IF(C170="","",_xlfn.STDEV.P(C170:H170))</f>
        <v/>
      </c>
    </row>
    <row r="171" customFormat="false" ht="15" hidden="false" customHeight="false" outlineLevel="0" collapsed="false">
      <c r="A171" s="93" t="n">
        <v>169</v>
      </c>
      <c r="B171" s="93" t="str">
        <f aca="false">IF('FINAL-SCORE'!X172="","",'FINAL-SCORE'!X172)</f>
        <v/>
      </c>
      <c r="C171" s="100" t="str">
        <f aca="false">VLOOKUP(B171,'ADJ-CLICK'!B:R,7,FALSE())</f>
        <v/>
      </c>
      <c r="D171" s="100" t="str">
        <f aca="false">VLOOKUP(B171,'ADJ-CLICK'!B:R,9,FALSE())</f>
        <v/>
      </c>
      <c r="E171" s="100" t="str">
        <f aca="false">VLOOKUP(B171,'ADJ-CLICK'!B:R,11,FALSE())</f>
        <v/>
      </c>
      <c r="F171" s="100" t="str">
        <f aca="false">VLOOKUP(B171,'ADJ-CLICK'!B:R,13,FALSE())</f>
        <v/>
      </c>
      <c r="G171" s="100" t="str">
        <f aca="false">VLOOKUP(B171,'ADJ-CLICK'!B:R,15,FALSE())</f>
        <v/>
      </c>
      <c r="H171" s="100" t="str">
        <f aca="false">VLOOKUP(B171,'ADJ-CLICK'!B:R,17,FALSE())</f>
        <v/>
      </c>
      <c r="I171" s="100" t="str">
        <f aca="false">IF(C171="","",AVERAGE(C171:H171))</f>
        <v/>
      </c>
      <c r="J171" s="101"/>
      <c r="K171" s="102" t="str">
        <f aca="false">IF(C171="","",_xlfn.STDEV.P(C171:H171))</f>
        <v/>
      </c>
    </row>
    <row r="172" customFormat="false" ht="15" hidden="false" customHeight="false" outlineLevel="0" collapsed="false">
      <c r="A172" s="93" t="n">
        <v>170</v>
      </c>
      <c r="B172" s="93" t="str">
        <f aca="false">IF('FINAL-SCORE'!X173="","",'FINAL-SCORE'!X173)</f>
        <v/>
      </c>
      <c r="C172" s="100" t="str">
        <f aca="false">VLOOKUP(B172,'ADJ-CLICK'!B:R,7,FALSE())</f>
        <v/>
      </c>
      <c r="D172" s="100" t="str">
        <f aca="false">VLOOKUP(B172,'ADJ-CLICK'!B:R,9,FALSE())</f>
        <v/>
      </c>
      <c r="E172" s="100" t="str">
        <f aca="false">VLOOKUP(B172,'ADJ-CLICK'!B:R,11,FALSE())</f>
        <v/>
      </c>
      <c r="F172" s="100" t="str">
        <f aca="false">VLOOKUP(B172,'ADJ-CLICK'!B:R,13,FALSE())</f>
        <v/>
      </c>
      <c r="G172" s="100" t="str">
        <f aca="false">VLOOKUP(B172,'ADJ-CLICK'!B:R,15,FALSE())</f>
        <v/>
      </c>
      <c r="H172" s="100" t="str">
        <f aca="false">VLOOKUP(B172,'ADJ-CLICK'!B:R,17,FALSE())</f>
        <v/>
      </c>
      <c r="I172" s="100" t="str">
        <f aca="false">IF(C172="","",AVERAGE(C172:H172))</f>
        <v/>
      </c>
      <c r="J172" s="101"/>
      <c r="K172" s="102" t="str">
        <f aca="false">IF(C172="","",_xlfn.STDEV.P(C172:H172))</f>
        <v/>
      </c>
    </row>
    <row r="173" customFormat="false" ht="15" hidden="false" customHeight="false" outlineLevel="0" collapsed="false">
      <c r="A173" s="93" t="n">
        <v>171</v>
      </c>
      <c r="B173" s="93" t="str">
        <f aca="false">IF('FINAL-SCORE'!X174="","",'FINAL-SCORE'!X174)</f>
        <v/>
      </c>
      <c r="C173" s="100" t="str">
        <f aca="false">VLOOKUP(B173,'ADJ-CLICK'!B:R,7,FALSE())</f>
        <v/>
      </c>
      <c r="D173" s="100" t="str">
        <f aca="false">VLOOKUP(B173,'ADJ-CLICK'!B:R,9,FALSE())</f>
        <v/>
      </c>
      <c r="E173" s="100" t="str">
        <f aca="false">VLOOKUP(B173,'ADJ-CLICK'!B:R,11,FALSE())</f>
        <v/>
      </c>
      <c r="F173" s="100" t="str">
        <f aca="false">VLOOKUP(B173,'ADJ-CLICK'!B:R,13,FALSE())</f>
        <v/>
      </c>
      <c r="G173" s="100" t="str">
        <f aca="false">VLOOKUP(B173,'ADJ-CLICK'!B:R,15,FALSE())</f>
        <v/>
      </c>
      <c r="H173" s="100" t="str">
        <f aca="false">VLOOKUP(B173,'ADJ-CLICK'!B:R,17,FALSE())</f>
        <v/>
      </c>
      <c r="I173" s="100" t="str">
        <f aca="false">IF(C173="","",AVERAGE(C173:H173))</f>
        <v/>
      </c>
      <c r="J173" s="101"/>
      <c r="K173" s="102" t="str">
        <f aca="false">IF(C173="","",_xlfn.STDEV.P(C173:H173))</f>
        <v/>
      </c>
    </row>
    <row r="174" customFormat="false" ht="15" hidden="false" customHeight="false" outlineLevel="0" collapsed="false">
      <c r="A174" s="93" t="n">
        <v>172</v>
      </c>
      <c r="B174" s="93" t="str">
        <f aca="false">IF('FINAL-SCORE'!X175="","",'FINAL-SCORE'!X175)</f>
        <v/>
      </c>
      <c r="C174" s="100" t="str">
        <f aca="false">VLOOKUP(B174,'ADJ-CLICK'!B:R,7,FALSE())</f>
        <v/>
      </c>
      <c r="D174" s="100" t="str">
        <f aca="false">VLOOKUP(B174,'ADJ-CLICK'!B:R,9,FALSE())</f>
        <v/>
      </c>
      <c r="E174" s="100" t="str">
        <f aca="false">VLOOKUP(B174,'ADJ-CLICK'!B:R,11,FALSE())</f>
        <v/>
      </c>
      <c r="F174" s="100" t="str">
        <f aca="false">VLOOKUP(B174,'ADJ-CLICK'!B:R,13,FALSE())</f>
        <v/>
      </c>
      <c r="G174" s="100" t="str">
        <f aca="false">VLOOKUP(B174,'ADJ-CLICK'!B:R,15,FALSE())</f>
        <v/>
      </c>
      <c r="H174" s="100" t="str">
        <f aca="false">VLOOKUP(B174,'ADJ-CLICK'!B:R,17,FALSE())</f>
        <v/>
      </c>
      <c r="I174" s="100" t="str">
        <f aca="false">IF(C174="","",AVERAGE(C174:H174))</f>
        <v/>
      </c>
      <c r="J174" s="101"/>
      <c r="K174" s="102" t="str">
        <f aca="false">IF(C174="","",_xlfn.STDEV.P(C174:H174))</f>
        <v/>
      </c>
    </row>
    <row r="175" customFormat="false" ht="15" hidden="false" customHeight="false" outlineLevel="0" collapsed="false">
      <c r="A175" s="93" t="n">
        <v>173</v>
      </c>
      <c r="B175" s="93" t="str">
        <f aca="false">IF('FINAL-SCORE'!X176="","",'FINAL-SCORE'!X176)</f>
        <v/>
      </c>
      <c r="C175" s="100" t="str">
        <f aca="false">VLOOKUP(B175,'ADJ-CLICK'!B:R,7,FALSE())</f>
        <v/>
      </c>
      <c r="D175" s="100" t="str">
        <f aca="false">VLOOKUP(B175,'ADJ-CLICK'!B:R,9,FALSE())</f>
        <v/>
      </c>
      <c r="E175" s="100" t="str">
        <f aca="false">VLOOKUP(B175,'ADJ-CLICK'!B:R,11,FALSE())</f>
        <v/>
      </c>
      <c r="F175" s="100" t="str">
        <f aca="false">VLOOKUP(B175,'ADJ-CLICK'!B:R,13,FALSE())</f>
        <v/>
      </c>
      <c r="G175" s="100" t="str">
        <f aca="false">VLOOKUP(B175,'ADJ-CLICK'!B:R,15,FALSE())</f>
        <v/>
      </c>
      <c r="H175" s="100" t="str">
        <f aca="false">VLOOKUP(B175,'ADJ-CLICK'!B:R,17,FALSE())</f>
        <v/>
      </c>
      <c r="I175" s="100" t="str">
        <f aca="false">IF(C175="","",AVERAGE(C175:H175))</f>
        <v/>
      </c>
      <c r="J175" s="101"/>
      <c r="K175" s="102" t="str">
        <f aca="false">IF(C175="","",_xlfn.STDEV.P(C175:H175))</f>
        <v/>
      </c>
    </row>
    <row r="176" customFormat="false" ht="15" hidden="false" customHeight="false" outlineLevel="0" collapsed="false">
      <c r="A176" s="93" t="n">
        <v>174</v>
      </c>
      <c r="B176" s="93" t="str">
        <f aca="false">IF('FINAL-SCORE'!X177="","",'FINAL-SCORE'!X177)</f>
        <v/>
      </c>
      <c r="C176" s="100" t="str">
        <f aca="false">VLOOKUP(B176,'ADJ-CLICK'!B:R,7,FALSE())</f>
        <v/>
      </c>
      <c r="D176" s="100" t="str">
        <f aca="false">VLOOKUP(B176,'ADJ-CLICK'!B:R,9,FALSE())</f>
        <v/>
      </c>
      <c r="E176" s="100" t="str">
        <f aca="false">VLOOKUP(B176,'ADJ-CLICK'!B:R,11,FALSE())</f>
        <v/>
      </c>
      <c r="F176" s="100" t="str">
        <f aca="false">VLOOKUP(B176,'ADJ-CLICK'!B:R,13,FALSE())</f>
        <v/>
      </c>
      <c r="G176" s="100" t="str">
        <f aca="false">VLOOKUP(B176,'ADJ-CLICK'!B:R,15,FALSE())</f>
        <v/>
      </c>
      <c r="H176" s="100" t="str">
        <f aca="false">VLOOKUP(B176,'ADJ-CLICK'!B:R,17,FALSE())</f>
        <v/>
      </c>
      <c r="I176" s="100" t="str">
        <f aca="false">IF(C176="","",AVERAGE(C176:H176))</f>
        <v/>
      </c>
      <c r="J176" s="101"/>
      <c r="K176" s="102" t="str">
        <f aca="false">IF(C176="","",_xlfn.STDEV.P(C176:H176))</f>
        <v/>
      </c>
    </row>
    <row r="177" customFormat="false" ht="15" hidden="false" customHeight="false" outlineLevel="0" collapsed="false">
      <c r="A177" s="93" t="n">
        <v>175</v>
      </c>
      <c r="B177" s="93" t="str">
        <f aca="false">IF('FINAL-SCORE'!X178="","",'FINAL-SCORE'!X178)</f>
        <v/>
      </c>
      <c r="C177" s="100" t="str">
        <f aca="false">VLOOKUP(B177,'ADJ-CLICK'!B:R,7,FALSE())</f>
        <v/>
      </c>
      <c r="D177" s="100" t="str">
        <f aca="false">VLOOKUP(B177,'ADJ-CLICK'!B:R,9,FALSE())</f>
        <v/>
      </c>
      <c r="E177" s="100" t="str">
        <f aca="false">VLOOKUP(B177,'ADJ-CLICK'!B:R,11,FALSE())</f>
        <v/>
      </c>
      <c r="F177" s="100" t="str">
        <f aca="false">VLOOKUP(B177,'ADJ-CLICK'!B:R,13,FALSE())</f>
        <v/>
      </c>
      <c r="G177" s="100" t="str">
        <f aca="false">VLOOKUP(B177,'ADJ-CLICK'!B:R,15,FALSE())</f>
        <v/>
      </c>
      <c r="H177" s="100" t="str">
        <f aca="false">VLOOKUP(B177,'ADJ-CLICK'!B:R,17,FALSE())</f>
        <v/>
      </c>
      <c r="I177" s="100" t="str">
        <f aca="false">IF(C177="","",AVERAGE(C177:H177))</f>
        <v/>
      </c>
      <c r="J177" s="101"/>
      <c r="K177" s="102" t="str">
        <f aca="false">IF(C177="","",_xlfn.STDEV.P(C177:H177))</f>
        <v/>
      </c>
    </row>
    <row r="178" customFormat="false" ht="15" hidden="false" customHeight="false" outlineLevel="0" collapsed="false">
      <c r="A178" s="93" t="n">
        <v>176</v>
      </c>
      <c r="B178" s="93" t="str">
        <f aca="false">IF('FINAL-SCORE'!X179="","",'FINAL-SCORE'!X179)</f>
        <v/>
      </c>
      <c r="C178" s="100" t="str">
        <f aca="false">VLOOKUP(B178,'ADJ-CLICK'!B:R,7,FALSE())</f>
        <v/>
      </c>
      <c r="D178" s="100" t="str">
        <f aca="false">VLOOKUP(B178,'ADJ-CLICK'!B:R,9,FALSE())</f>
        <v/>
      </c>
      <c r="E178" s="100" t="str">
        <f aca="false">VLOOKUP(B178,'ADJ-CLICK'!B:R,11,FALSE())</f>
        <v/>
      </c>
      <c r="F178" s="100" t="str">
        <f aca="false">VLOOKUP(B178,'ADJ-CLICK'!B:R,13,FALSE())</f>
        <v/>
      </c>
      <c r="G178" s="100" t="str">
        <f aca="false">VLOOKUP(B178,'ADJ-CLICK'!B:R,15,FALSE())</f>
        <v/>
      </c>
      <c r="H178" s="100" t="str">
        <f aca="false">VLOOKUP(B178,'ADJ-CLICK'!B:R,17,FALSE())</f>
        <v/>
      </c>
      <c r="I178" s="100" t="str">
        <f aca="false">IF(C178="","",AVERAGE(C178:H178))</f>
        <v/>
      </c>
      <c r="J178" s="101"/>
      <c r="K178" s="102" t="str">
        <f aca="false">IF(C178="","",_xlfn.STDEV.P(C178:H178))</f>
        <v/>
      </c>
    </row>
    <row r="179" customFormat="false" ht="15" hidden="false" customHeight="false" outlineLevel="0" collapsed="false">
      <c r="A179" s="93" t="n">
        <v>177</v>
      </c>
      <c r="B179" s="93" t="str">
        <f aca="false">IF('FINAL-SCORE'!X180="","",'FINAL-SCORE'!X180)</f>
        <v/>
      </c>
      <c r="C179" s="100" t="str">
        <f aca="false">VLOOKUP(B179,'ADJ-CLICK'!B:R,7,FALSE())</f>
        <v/>
      </c>
      <c r="D179" s="100" t="str">
        <f aca="false">VLOOKUP(B179,'ADJ-CLICK'!B:R,9,FALSE())</f>
        <v/>
      </c>
      <c r="E179" s="100" t="str">
        <f aca="false">VLOOKUP(B179,'ADJ-CLICK'!B:R,11,FALSE())</f>
        <v/>
      </c>
      <c r="F179" s="100" t="str">
        <f aca="false">VLOOKUP(B179,'ADJ-CLICK'!B:R,13,FALSE())</f>
        <v/>
      </c>
      <c r="G179" s="100" t="str">
        <f aca="false">VLOOKUP(B179,'ADJ-CLICK'!B:R,15,FALSE())</f>
        <v/>
      </c>
      <c r="H179" s="100" t="str">
        <f aca="false">VLOOKUP(B179,'ADJ-CLICK'!B:R,17,FALSE())</f>
        <v/>
      </c>
      <c r="I179" s="100" t="str">
        <f aca="false">IF(C179="","",AVERAGE(C179:H179))</f>
        <v/>
      </c>
      <c r="J179" s="101"/>
      <c r="K179" s="102" t="str">
        <f aca="false">IF(C179="","",_xlfn.STDEV.P(C179:H179))</f>
        <v/>
      </c>
    </row>
    <row r="180" customFormat="false" ht="15" hidden="false" customHeight="false" outlineLevel="0" collapsed="false">
      <c r="A180" s="93" t="n">
        <v>178</v>
      </c>
      <c r="B180" s="93" t="str">
        <f aca="false">IF('FINAL-SCORE'!X181="","",'FINAL-SCORE'!X181)</f>
        <v/>
      </c>
      <c r="C180" s="100" t="str">
        <f aca="false">VLOOKUP(B180,'ADJ-CLICK'!B:R,7,FALSE())</f>
        <v/>
      </c>
      <c r="D180" s="100" t="str">
        <f aca="false">VLOOKUP(B180,'ADJ-CLICK'!B:R,9,FALSE())</f>
        <v/>
      </c>
      <c r="E180" s="100" t="str">
        <f aca="false">VLOOKUP(B180,'ADJ-CLICK'!B:R,11,FALSE())</f>
        <v/>
      </c>
      <c r="F180" s="100" t="str">
        <f aca="false">VLOOKUP(B180,'ADJ-CLICK'!B:R,13,FALSE())</f>
        <v/>
      </c>
      <c r="G180" s="100" t="str">
        <f aca="false">VLOOKUP(B180,'ADJ-CLICK'!B:R,15,FALSE())</f>
        <v/>
      </c>
      <c r="H180" s="100" t="str">
        <f aca="false">VLOOKUP(B180,'ADJ-CLICK'!B:R,17,FALSE())</f>
        <v/>
      </c>
      <c r="I180" s="100" t="str">
        <f aca="false">IF(C180="","",AVERAGE(C180:H180))</f>
        <v/>
      </c>
      <c r="J180" s="101"/>
      <c r="K180" s="102" t="str">
        <f aca="false">IF(C180="","",_xlfn.STDEV.P(C180:H180))</f>
        <v/>
      </c>
    </row>
    <row r="181" customFormat="false" ht="15" hidden="false" customHeight="false" outlineLevel="0" collapsed="false">
      <c r="A181" s="93" t="n">
        <v>179</v>
      </c>
      <c r="B181" s="93" t="str">
        <f aca="false">IF('FINAL-SCORE'!X182="","",'FINAL-SCORE'!X182)</f>
        <v/>
      </c>
      <c r="C181" s="100" t="str">
        <f aca="false">VLOOKUP(B181,'ADJ-CLICK'!B:R,7,FALSE())</f>
        <v/>
      </c>
      <c r="D181" s="100" t="str">
        <f aca="false">VLOOKUP(B181,'ADJ-CLICK'!B:R,9,FALSE())</f>
        <v/>
      </c>
      <c r="E181" s="100" t="str">
        <f aca="false">VLOOKUP(B181,'ADJ-CLICK'!B:R,11,FALSE())</f>
        <v/>
      </c>
      <c r="F181" s="100" t="str">
        <f aca="false">VLOOKUP(B181,'ADJ-CLICK'!B:R,13,FALSE())</f>
        <v/>
      </c>
      <c r="G181" s="100" t="str">
        <f aca="false">VLOOKUP(B181,'ADJ-CLICK'!B:R,15,FALSE())</f>
        <v/>
      </c>
      <c r="H181" s="100" t="str">
        <f aca="false">VLOOKUP(B181,'ADJ-CLICK'!B:R,17,FALSE())</f>
        <v/>
      </c>
      <c r="I181" s="100" t="str">
        <f aca="false">IF(C181="","",AVERAGE(C181:H181))</f>
        <v/>
      </c>
      <c r="J181" s="101"/>
      <c r="K181" s="102" t="str">
        <f aca="false">IF(C181="","",_xlfn.STDEV.P(C181:H181))</f>
        <v/>
      </c>
    </row>
    <row r="182" customFormat="false" ht="15" hidden="false" customHeight="false" outlineLevel="0" collapsed="false">
      <c r="A182" s="93" t="n">
        <v>180</v>
      </c>
      <c r="B182" s="93" t="str">
        <f aca="false">IF('FINAL-SCORE'!X183="","",'FINAL-SCORE'!X183)</f>
        <v/>
      </c>
      <c r="C182" s="100" t="str">
        <f aca="false">VLOOKUP(B182,'ADJ-CLICK'!B:R,7,FALSE())</f>
        <v/>
      </c>
      <c r="D182" s="100" t="str">
        <f aca="false">VLOOKUP(B182,'ADJ-CLICK'!B:R,9,FALSE())</f>
        <v/>
      </c>
      <c r="E182" s="100" t="str">
        <f aca="false">VLOOKUP(B182,'ADJ-CLICK'!B:R,11,FALSE())</f>
        <v/>
      </c>
      <c r="F182" s="100" t="str">
        <f aca="false">VLOOKUP(B182,'ADJ-CLICK'!B:R,13,FALSE())</f>
        <v/>
      </c>
      <c r="G182" s="100" t="str">
        <f aca="false">VLOOKUP(B182,'ADJ-CLICK'!B:R,15,FALSE())</f>
        <v/>
      </c>
      <c r="H182" s="100" t="str">
        <f aca="false">VLOOKUP(B182,'ADJ-CLICK'!B:R,17,FALSE())</f>
        <v/>
      </c>
      <c r="I182" s="100" t="str">
        <f aca="false">IF(C182="","",AVERAGE(C182:H182))</f>
        <v/>
      </c>
      <c r="J182" s="101"/>
      <c r="K182" s="102" t="str">
        <f aca="false">IF(C182="","",_xlfn.STDEV.P(C182:H182))</f>
        <v/>
      </c>
    </row>
    <row r="183" customFormat="false" ht="15" hidden="false" customHeight="false" outlineLevel="0" collapsed="false">
      <c r="A183" s="93" t="n">
        <v>181</v>
      </c>
      <c r="B183" s="93" t="str">
        <f aca="false">IF('FINAL-SCORE'!X184="","",'FINAL-SCORE'!X184)</f>
        <v/>
      </c>
      <c r="C183" s="100" t="str">
        <f aca="false">VLOOKUP(B183,'ADJ-CLICK'!B:R,7,FALSE())</f>
        <v/>
      </c>
      <c r="D183" s="100" t="str">
        <f aca="false">VLOOKUP(B183,'ADJ-CLICK'!B:R,9,FALSE())</f>
        <v/>
      </c>
      <c r="E183" s="100" t="str">
        <f aca="false">VLOOKUP(B183,'ADJ-CLICK'!B:R,11,FALSE())</f>
        <v/>
      </c>
      <c r="F183" s="100" t="str">
        <f aca="false">VLOOKUP(B183,'ADJ-CLICK'!B:R,13,FALSE())</f>
        <v/>
      </c>
      <c r="G183" s="100" t="str">
        <f aca="false">VLOOKUP(B183,'ADJ-CLICK'!B:R,15,FALSE())</f>
        <v/>
      </c>
      <c r="H183" s="100" t="str">
        <f aca="false">VLOOKUP(B183,'ADJ-CLICK'!B:R,17,FALSE())</f>
        <v/>
      </c>
      <c r="I183" s="100" t="str">
        <f aca="false">IF(C183="","",AVERAGE(C183:H183))</f>
        <v/>
      </c>
      <c r="J183" s="101"/>
      <c r="K183" s="102" t="str">
        <f aca="false">IF(C183="","",_xlfn.STDEV.P(C183:H183))</f>
        <v/>
      </c>
    </row>
    <row r="184" customFormat="false" ht="15" hidden="false" customHeight="false" outlineLevel="0" collapsed="false">
      <c r="A184" s="93" t="n">
        <v>182</v>
      </c>
      <c r="B184" s="93" t="str">
        <f aca="false">IF('FINAL-SCORE'!X185="","",'FINAL-SCORE'!X185)</f>
        <v/>
      </c>
      <c r="C184" s="100" t="str">
        <f aca="false">VLOOKUP(B184,'ADJ-CLICK'!B:R,7,FALSE())</f>
        <v/>
      </c>
      <c r="D184" s="100" t="str">
        <f aca="false">VLOOKUP(B184,'ADJ-CLICK'!B:R,9,FALSE())</f>
        <v/>
      </c>
      <c r="E184" s="100" t="str">
        <f aca="false">VLOOKUP(B184,'ADJ-CLICK'!B:R,11,FALSE())</f>
        <v/>
      </c>
      <c r="F184" s="100" t="str">
        <f aca="false">VLOOKUP(B184,'ADJ-CLICK'!B:R,13,FALSE())</f>
        <v/>
      </c>
      <c r="G184" s="100" t="str">
        <f aca="false">VLOOKUP(B184,'ADJ-CLICK'!B:R,15,FALSE())</f>
        <v/>
      </c>
      <c r="H184" s="100" t="str">
        <f aca="false">VLOOKUP(B184,'ADJ-CLICK'!B:R,17,FALSE())</f>
        <v/>
      </c>
      <c r="I184" s="100" t="str">
        <f aca="false">IF(C184="","",AVERAGE(C184:H184))</f>
        <v/>
      </c>
      <c r="J184" s="101"/>
      <c r="K184" s="102" t="str">
        <f aca="false">IF(C184="","",_xlfn.STDEV.P(C184:H184))</f>
        <v/>
      </c>
    </row>
    <row r="185" customFormat="false" ht="15" hidden="false" customHeight="false" outlineLevel="0" collapsed="false">
      <c r="A185" s="93" t="n">
        <v>183</v>
      </c>
      <c r="B185" s="93" t="str">
        <f aca="false">IF('FINAL-SCORE'!X186="","",'FINAL-SCORE'!X186)</f>
        <v/>
      </c>
      <c r="C185" s="100" t="str">
        <f aca="false">VLOOKUP(B185,'ADJ-CLICK'!B:R,7,FALSE())</f>
        <v/>
      </c>
      <c r="D185" s="100" t="str">
        <f aca="false">VLOOKUP(B185,'ADJ-CLICK'!B:R,9,FALSE())</f>
        <v/>
      </c>
      <c r="E185" s="100" t="str">
        <f aca="false">VLOOKUP(B185,'ADJ-CLICK'!B:R,11,FALSE())</f>
        <v/>
      </c>
      <c r="F185" s="100" t="str">
        <f aca="false">VLOOKUP(B185,'ADJ-CLICK'!B:R,13,FALSE())</f>
        <v/>
      </c>
      <c r="G185" s="100" t="str">
        <f aca="false">VLOOKUP(B185,'ADJ-CLICK'!B:R,15,FALSE())</f>
        <v/>
      </c>
      <c r="H185" s="100" t="str">
        <f aca="false">VLOOKUP(B185,'ADJ-CLICK'!B:R,17,FALSE())</f>
        <v/>
      </c>
      <c r="I185" s="100" t="str">
        <f aca="false">IF(C185="","",AVERAGE(C185:H185))</f>
        <v/>
      </c>
      <c r="J185" s="101"/>
      <c r="K185" s="102" t="str">
        <f aca="false">IF(C185="","",_xlfn.STDEV.P(C185:H185))</f>
        <v/>
      </c>
    </row>
    <row r="186" customFormat="false" ht="15" hidden="false" customHeight="false" outlineLevel="0" collapsed="false">
      <c r="A186" s="93" t="n">
        <v>184</v>
      </c>
      <c r="B186" s="93" t="str">
        <f aca="false">IF('FINAL-SCORE'!X187="","",'FINAL-SCORE'!X187)</f>
        <v/>
      </c>
      <c r="C186" s="100" t="str">
        <f aca="false">VLOOKUP(B186,'ADJ-CLICK'!B:R,7,FALSE())</f>
        <v/>
      </c>
      <c r="D186" s="100" t="str">
        <f aca="false">VLOOKUP(B186,'ADJ-CLICK'!B:R,9,FALSE())</f>
        <v/>
      </c>
      <c r="E186" s="100" t="str">
        <f aca="false">VLOOKUP(B186,'ADJ-CLICK'!B:R,11,FALSE())</f>
        <v/>
      </c>
      <c r="F186" s="100" t="str">
        <f aca="false">VLOOKUP(B186,'ADJ-CLICK'!B:R,13,FALSE())</f>
        <v/>
      </c>
      <c r="G186" s="100" t="str">
        <f aca="false">VLOOKUP(B186,'ADJ-CLICK'!B:R,15,FALSE())</f>
        <v/>
      </c>
      <c r="H186" s="100" t="str">
        <f aca="false">VLOOKUP(B186,'ADJ-CLICK'!B:R,17,FALSE())</f>
        <v/>
      </c>
      <c r="I186" s="100" t="str">
        <f aca="false">IF(C186="","",AVERAGE(C186:H186))</f>
        <v/>
      </c>
      <c r="J186" s="101"/>
      <c r="K186" s="102" t="str">
        <f aca="false">IF(C186="","",_xlfn.STDEV.P(C186:H186))</f>
        <v/>
      </c>
    </row>
    <row r="187" customFormat="false" ht="15" hidden="false" customHeight="false" outlineLevel="0" collapsed="false">
      <c r="A187" s="93" t="n">
        <v>185</v>
      </c>
      <c r="B187" s="93" t="str">
        <f aca="false">IF('FINAL-SCORE'!X188="","",'FINAL-SCORE'!X188)</f>
        <v/>
      </c>
      <c r="C187" s="100" t="str">
        <f aca="false">VLOOKUP(B187,'ADJ-CLICK'!B:R,7,FALSE())</f>
        <v/>
      </c>
      <c r="D187" s="100" t="str">
        <f aca="false">VLOOKUP(B187,'ADJ-CLICK'!B:R,9,FALSE())</f>
        <v/>
      </c>
      <c r="E187" s="100" t="str">
        <f aca="false">VLOOKUP(B187,'ADJ-CLICK'!B:R,11,FALSE())</f>
        <v/>
      </c>
      <c r="F187" s="100" t="str">
        <f aca="false">VLOOKUP(B187,'ADJ-CLICK'!B:R,13,FALSE())</f>
        <v/>
      </c>
      <c r="G187" s="100" t="str">
        <f aca="false">VLOOKUP(B187,'ADJ-CLICK'!B:R,15,FALSE())</f>
        <v/>
      </c>
      <c r="H187" s="100" t="str">
        <f aca="false">VLOOKUP(B187,'ADJ-CLICK'!B:R,17,FALSE())</f>
        <v/>
      </c>
      <c r="I187" s="100" t="str">
        <f aca="false">IF(C187="","",AVERAGE(C187:H187))</f>
        <v/>
      </c>
      <c r="J187" s="101"/>
      <c r="K187" s="102" t="str">
        <f aca="false">IF(C187="","",_xlfn.STDEV.P(C187:H187))</f>
        <v/>
      </c>
    </row>
    <row r="188" customFormat="false" ht="15" hidden="false" customHeight="false" outlineLevel="0" collapsed="false">
      <c r="A188" s="93" t="n">
        <v>186</v>
      </c>
      <c r="B188" s="93" t="str">
        <f aca="false">IF('FINAL-SCORE'!X189="","",'FINAL-SCORE'!X189)</f>
        <v/>
      </c>
      <c r="C188" s="100" t="str">
        <f aca="false">VLOOKUP(B188,'ADJ-CLICK'!B:R,7,FALSE())</f>
        <v/>
      </c>
      <c r="D188" s="100" t="str">
        <f aca="false">VLOOKUP(B188,'ADJ-CLICK'!B:R,9,FALSE())</f>
        <v/>
      </c>
      <c r="E188" s="100" t="str">
        <f aca="false">VLOOKUP(B188,'ADJ-CLICK'!B:R,11,FALSE())</f>
        <v/>
      </c>
      <c r="F188" s="100" t="str">
        <f aca="false">VLOOKUP(B188,'ADJ-CLICK'!B:R,13,FALSE())</f>
        <v/>
      </c>
      <c r="G188" s="100" t="str">
        <f aca="false">VLOOKUP(B188,'ADJ-CLICK'!B:R,15,FALSE())</f>
        <v/>
      </c>
      <c r="H188" s="100" t="str">
        <f aca="false">VLOOKUP(B188,'ADJ-CLICK'!B:R,17,FALSE())</f>
        <v/>
      </c>
      <c r="I188" s="100" t="str">
        <f aca="false">IF(C188="","",AVERAGE(C188:H188))</f>
        <v/>
      </c>
      <c r="J188" s="101"/>
      <c r="K188" s="102" t="str">
        <f aca="false">IF(C188="","",_xlfn.STDEV.P(C188:H188))</f>
        <v/>
      </c>
    </row>
    <row r="189" customFormat="false" ht="15" hidden="false" customHeight="false" outlineLevel="0" collapsed="false">
      <c r="A189" s="93" t="n">
        <v>187</v>
      </c>
      <c r="B189" s="93" t="str">
        <f aca="false">IF('FINAL-SCORE'!X190="","",'FINAL-SCORE'!X190)</f>
        <v/>
      </c>
      <c r="C189" s="100" t="str">
        <f aca="false">VLOOKUP(B189,'ADJ-CLICK'!B:R,7,FALSE())</f>
        <v/>
      </c>
      <c r="D189" s="100" t="str">
        <f aca="false">VLOOKUP(B189,'ADJ-CLICK'!B:R,9,FALSE())</f>
        <v/>
      </c>
      <c r="E189" s="100" t="str">
        <f aca="false">VLOOKUP(B189,'ADJ-CLICK'!B:R,11,FALSE())</f>
        <v/>
      </c>
      <c r="F189" s="100" t="str">
        <f aca="false">VLOOKUP(B189,'ADJ-CLICK'!B:R,13,FALSE())</f>
        <v/>
      </c>
      <c r="G189" s="100" t="str">
        <f aca="false">VLOOKUP(B189,'ADJ-CLICK'!B:R,15,FALSE())</f>
        <v/>
      </c>
      <c r="H189" s="100" t="str">
        <f aca="false">VLOOKUP(B189,'ADJ-CLICK'!B:R,17,FALSE())</f>
        <v/>
      </c>
      <c r="I189" s="100" t="str">
        <f aca="false">IF(C189="","",AVERAGE(C189:H189))</f>
        <v/>
      </c>
      <c r="J189" s="101"/>
      <c r="K189" s="102" t="str">
        <f aca="false">IF(C189="","",_xlfn.STDEV.P(C189:H189))</f>
        <v/>
      </c>
    </row>
    <row r="190" customFormat="false" ht="15" hidden="false" customHeight="false" outlineLevel="0" collapsed="false">
      <c r="A190" s="93" t="n">
        <v>188</v>
      </c>
      <c r="B190" s="93" t="str">
        <f aca="false">IF('FINAL-SCORE'!X191="","",'FINAL-SCORE'!X191)</f>
        <v/>
      </c>
      <c r="C190" s="100" t="str">
        <f aca="false">VLOOKUP(B190,'ADJ-CLICK'!B:R,7,FALSE())</f>
        <v/>
      </c>
      <c r="D190" s="100" t="str">
        <f aca="false">VLOOKUP(B190,'ADJ-CLICK'!B:R,9,FALSE())</f>
        <v/>
      </c>
      <c r="E190" s="100" t="str">
        <f aca="false">VLOOKUP(B190,'ADJ-CLICK'!B:R,11,FALSE())</f>
        <v/>
      </c>
      <c r="F190" s="100" t="str">
        <f aca="false">VLOOKUP(B190,'ADJ-CLICK'!B:R,13,FALSE())</f>
        <v/>
      </c>
      <c r="G190" s="100" t="str">
        <f aca="false">VLOOKUP(B190,'ADJ-CLICK'!B:R,15,FALSE())</f>
        <v/>
      </c>
      <c r="H190" s="100" t="str">
        <f aca="false">VLOOKUP(B190,'ADJ-CLICK'!B:R,17,FALSE())</f>
        <v/>
      </c>
      <c r="I190" s="100" t="str">
        <f aca="false">IF(C190="","",AVERAGE(C190:H190))</f>
        <v/>
      </c>
      <c r="J190" s="101"/>
      <c r="K190" s="102" t="str">
        <f aca="false">IF(C190="","",_xlfn.STDEV.P(C190:H190))</f>
        <v/>
      </c>
    </row>
    <row r="191" customFormat="false" ht="15" hidden="false" customHeight="false" outlineLevel="0" collapsed="false">
      <c r="A191" s="93" t="n">
        <v>189</v>
      </c>
      <c r="B191" s="93" t="str">
        <f aca="false">IF('FINAL-SCORE'!X192="","",'FINAL-SCORE'!X192)</f>
        <v/>
      </c>
      <c r="C191" s="100" t="str">
        <f aca="false">VLOOKUP(B191,'ADJ-CLICK'!B:R,7,FALSE())</f>
        <v/>
      </c>
      <c r="D191" s="100" t="str">
        <f aca="false">VLOOKUP(B191,'ADJ-CLICK'!B:R,9,FALSE())</f>
        <v/>
      </c>
      <c r="E191" s="100" t="str">
        <f aca="false">VLOOKUP(B191,'ADJ-CLICK'!B:R,11,FALSE())</f>
        <v/>
      </c>
      <c r="F191" s="100" t="str">
        <f aca="false">VLOOKUP(B191,'ADJ-CLICK'!B:R,13,FALSE())</f>
        <v/>
      </c>
      <c r="G191" s="100" t="str">
        <f aca="false">VLOOKUP(B191,'ADJ-CLICK'!B:R,15,FALSE())</f>
        <v/>
      </c>
      <c r="H191" s="100" t="str">
        <f aca="false">VLOOKUP(B191,'ADJ-CLICK'!B:R,17,FALSE())</f>
        <v/>
      </c>
      <c r="I191" s="100" t="str">
        <f aca="false">IF(C191="","",AVERAGE(C191:H191))</f>
        <v/>
      </c>
      <c r="J191" s="101"/>
      <c r="K191" s="102" t="str">
        <f aca="false">IF(C191="","",_xlfn.STDEV.P(C191:H191))</f>
        <v/>
      </c>
    </row>
    <row r="192" customFormat="false" ht="15" hidden="false" customHeight="false" outlineLevel="0" collapsed="false">
      <c r="A192" s="93" t="n">
        <v>190</v>
      </c>
      <c r="B192" s="93" t="str">
        <f aca="false">IF('FINAL-SCORE'!X193="","",'FINAL-SCORE'!X193)</f>
        <v/>
      </c>
      <c r="C192" s="100" t="str">
        <f aca="false">VLOOKUP(B192,'ADJ-CLICK'!B:R,7,FALSE())</f>
        <v/>
      </c>
      <c r="D192" s="100" t="str">
        <f aca="false">VLOOKUP(B192,'ADJ-CLICK'!B:R,9,FALSE())</f>
        <v/>
      </c>
      <c r="E192" s="100" t="str">
        <f aca="false">VLOOKUP(B192,'ADJ-CLICK'!B:R,11,FALSE())</f>
        <v/>
      </c>
      <c r="F192" s="100" t="str">
        <f aca="false">VLOOKUP(B192,'ADJ-CLICK'!B:R,13,FALSE())</f>
        <v/>
      </c>
      <c r="G192" s="100" t="str">
        <f aca="false">VLOOKUP(B192,'ADJ-CLICK'!B:R,15,FALSE())</f>
        <v/>
      </c>
      <c r="H192" s="100" t="str">
        <f aca="false">VLOOKUP(B192,'ADJ-CLICK'!B:R,17,FALSE())</f>
        <v/>
      </c>
      <c r="I192" s="100" t="str">
        <f aca="false">IF(C192="","",AVERAGE(C192:H192))</f>
        <v/>
      </c>
      <c r="J192" s="101"/>
      <c r="K192" s="102" t="str">
        <f aca="false">IF(C192="","",_xlfn.STDEV.P(C192:H192))</f>
        <v/>
      </c>
    </row>
    <row r="193" customFormat="false" ht="15" hidden="false" customHeight="false" outlineLevel="0" collapsed="false">
      <c r="A193" s="93" t="n">
        <v>191</v>
      </c>
      <c r="B193" s="93" t="str">
        <f aca="false">IF('FINAL-SCORE'!X194="","",'FINAL-SCORE'!X194)</f>
        <v/>
      </c>
      <c r="C193" s="100" t="str">
        <f aca="false">VLOOKUP(B193,'ADJ-CLICK'!B:R,7,FALSE())</f>
        <v/>
      </c>
      <c r="D193" s="100" t="str">
        <f aca="false">VLOOKUP(B193,'ADJ-CLICK'!B:R,9,FALSE())</f>
        <v/>
      </c>
      <c r="E193" s="100" t="str">
        <f aca="false">VLOOKUP(B193,'ADJ-CLICK'!B:R,11,FALSE())</f>
        <v/>
      </c>
      <c r="F193" s="100" t="str">
        <f aca="false">VLOOKUP(B193,'ADJ-CLICK'!B:R,13,FALSE())</f>
        <v/>
      </c>
      <c r="G193" s="100" t="str">
        <f aca="false">VLOOKUP(B193,'ADJ-CLICK'!B:R,15,FALSE())</f>
        <v/>
      </c>
      <c r="H193" s="100" t="str">
        <f aca="false">VLOOKUP(B193,'ADJ-CLICK'!B:R,17,FALSE())</f>
        <v/>
      </c>
      <c r="I193" s="100" t="str">
        <f aca="false">IF(C193="","",AVERAGE(C193:H193))</f>
        <v/>
      </c>
      <c r="J193" s="101"/>
      <c r="K193" s="102" t="str">
        <f aca="false">IF(C193="","",_xlfn.STDEV.P(C193:H193))</f>
        <v/>
      </c>
    </row>
    <row r="194" customFormat="false" ht="15" hidden="false" customHeight="false" outlineLevel="0" collapsed="false">
      <c r="A194" s="93" t="n">
        <v>192</v>
      </c>
      <c r="B194" s="93" t="str">
        <f aca="false">IF('FINAL-SCORE'!X195="","",'FINAL-SCORE'!X195)</f>
        <v/>
      </c>
      <c r="C194" s="100" t="str">
        <f aca="false">VLOOKUP(B194,'ADJ-CLICK'!B:R,7,FALSE())</f>
        <v/>
      </c>
      <c r="D194" s="100" t="str">
        <f aca="false">VLOOKUP(B194,'ADJ-CLICK'!B:R,9,FALSE())</f>
        <v/>
      </c>
      <c r="E194" s="100" t="str">
        <f aca="false">VLOOKUP(B194,'ADJ-CLICK'!B:R,11,FALSE())</f>
        <v/>
      </c>
      <c r="F194" s="100" t="str">
        <f aca="false">VLOOKUP(B194,'ADJ-CLICK'!B:R,13,FALSE())</f>
        <v/>
      </c>
      <c r="G194" s="100" t="str">
        <f aca="false">VLOOKUP(B194,'ADJ-CLICK'!B:R,15,FALSE())</f>
        <v/>
      </c>
      <c r="H194" s="100" t="str">
        <f aca="false">VLOOKUP(B194,'ADJ-CLICK'!B:R,17,FALSE())</f>
        <v/>
      </c>
      <c r="I194" s="100" t="str">
        <f aca="false">IF(C194="","",AVERAGE(C194:H194))</f>
        <v/>
      </c>
      <c r="J194" s="101"/>
      <c r="K194" s="102" t="str">
        <f aca="false">IF(C194="","",_xlfn.STDEV.P(C194:H194))</f>
        <v/>
      </c>
    </row>
    <row r="195" customFormat="false" ht="15" hidden="false" customHeight="false" outlineLevel="0" collapsed="false">
      <c r="A195" s="93" t="n">
        <v>193</v>
      </c>
      <c r="B195" s="93" t="str">
        <f aca="false">IF('FINAL-SCORE'!X196="","",'FINAL-SCORE'!X196)</f>
        <v/>
      </c>
      <c r="C195" s="100" t="str">
        <f aca="false">VLOOKUP(B195,'ADJ-CLICK'!B:R,7,FALSE())</f>
        <v/>
      </c>
      <c r="D195" s="100" t="str">
        <f aca="false">VLOOKUP(B195,'ADJ-CLICK'!B:R,9,FALSE())</f>
        <v/>
      </c>
      <c r="E195" s="100" t="str">
        <f aca="false">VLOOKUP(B195,'ADJ-CLICK'!B:R,11,FALSE())</f>
        <v/>
      </c>
      <c r="F195" s="100" t="str">
        <f aca="false">VLOOKUP(B195,'ADJ-CLICK'!B:R,13,FALSE())</f>
        <v/>
      </c>
      <c r="G195" s="100" t="str">
        <f aca="false">VLOOKUP(B195,'ADJ-CLICK'!B:R,15,FALSE())</f>
        <v/>
      </c>
      <c r="H195" s="100" t="str">
        <f aca="false">VLOOKUP(B195,'ADJ-CLICK'!B:R,17,FALSE())</f>
        <v/>
      </c>
      <c r="I195" s="100" t="str">
        <f aca="false">IF(C195="","",AVERAGE(C195:H195))</f>
        <v/>
      </c>
      <c r="J195" s="101"/>
      <c r="K195" s="102" t="str">
        <f aca="false">IF(C195="","",_xlfn.STDEV.P(C195:H195))</f>
        <v/>
      </c>
    </row>
    <row r="196" customFormat="false" ht="15" hidden="false" customHeight="false" outlineLevel="0" collapsed="false">
      <c r="A196" s="93" t="n">
        <v>194</v>
      </c>
      <c r="B196" s="93" t="str">
        <f aca="false">IF('FINAL-SCORE'!X197="","",'FINAL-SCORE'!X197)</f>
        <v/>
      </c>
      <c r="C196" s="100" t="str">
        <f aca="false">VLOOKUP(B196,'ADJ-CLICK'!B:R,7,FALSE())</f>
        <v/>
      </c>
      <c r="D196" s="100" t="str">
        <f aca="false">VLOOKUP(B196,'ADJ-CLICK'!B:R,9,FALSE())</f>
        <v/>
      </c>
      <c r="E196" s="100" t="str">
        <f aca="false">VLOOKUP(B196,'ADJ-CLICK'!B:R,11,FALSE())</f>
        <v/>
      </c>
      <c r="F196" s="100" t="str">
        <f aca="false">VLOOKUP(B196,'ADJ-CLICK'!B:R,13,FALSE())</f>
        <v/>
      </c>
      <c r="G196" s="100" t="str">
        <f aca="false">VLOOKUP(B196,'ADJ-CLICK'!B:R,15,FALSE())</f>
        <v/>
      </c>
      <c r="H196" s="100" t="str">
        <f aca="false">VLOOKUP(B196,'ADJ-CLICK'!B:R,17,FALSE())</f>
        <v/>
      </c>
      <c r="I196" s="100" t="str">
        <f aca="false">IF(C196="","",AVERAGE(C196:H196))</f>
        <v/>
      </c>
      <c r="J196" s="101"/>
      <c r="K196" s="102" t="str">
        <f aca="false">IF(C196="","",_xlfn.STDEV.P(C196:H196))</f>
        <v/>
      </c>
    </row>
    <row r="197" customFormat="false" ht="15" hidden="false" customHeight="false" outlineLevel="0" collapsed="false">
      <c r="A197" s="93" t="n">
        <v>195</v>
      </c>
      <c r="B197" s="93" t="str">
        <f aca="false">IF('FINAL-SCORE'!X198="","",'FINAL-SCORE'!X198)</f>
        <v/>
      </c>
      <c r="C197" s="100" t="str">
        <f aca="false">VLOOKUP(B197,'ADJ-CLICK'!B:R,7,FALSE())</f>
        <v/>
      </c>
      <c r="D197" s="100" t="str">
        <f aca="false">VLOOKUP(B197,'ADJ-CLICK'!B:R,9,FALSE())</f>
        <v/>
      </c>
      <c r="E197" s="100" t="str">
        <f aca="false">VLOOKUP(B197,'ADJ-CLICK'!B:R,11,FALSE())</f>
        <v/>
      </c>
      <c r="F197" s="100" t="str">
        <f aca="false">VLOOKUP(B197,'ADJ-CLICK'!B:R,13,FALSE())</f>
        <v/>
      </c>
      <c r="G197" s="100" t="str">
        <f aca="false">VLOOKUP(B197,'ADJ-CLICK'!B:R,15,FALSE())</f>
        <v/>
      </c>
      <c r="H197" s="100" t="str">
        <f aca="false">VLOOKUP(B197,'ADJ-CLICK'!B:R,17,FALSE())</f>
        <v/>
      </c>
      <c r="I197" s="100" t="str">
        <f aca="false">IF(C197="","",AVERAGE(C197:H197))</f>
        <v/>
      </c>
      <c r="J197" s="101"/>
      <c r="K197" s="102" t="str">
        <f aca="false">IF(C197="","",_xlfn.STDEV.P(C197:H197))</f>
        <v/>
      </c>
    </row>
    <row r="198" customFormat="false" ht="15" hidden="false" customHeight="false" outlineLevel="0" collapsed="false">
      <c r="A198" s="93" t="n">
        <v>196</v>
      </c>
      <c r="B198" s="93" t="str">
        <f aca="false">IF('FINAL-SCORE'!X199="","",'FINAL-SCORE'!X199)</f>
        <v/>
      </c>
      <c r="C198" s="100" t="str">
        <f aca="false">VLOOKUP(B198,'ADJ-CLICK'!B:R,7,FALSE())</f>
        <v/>
      </c>
      <c r="D198" s="100" t="str">
        <f aca="false">VLOOKUP(B198,'ADJ-CLICK'!B:R,9,FALSE())</f>
        <v/>
      </c>
      <c r="E198" s="100" t="str">
        <f aca="false">VLOOKUP(B198,'ADJ-CLICK'!B:R,11,FALSE())</f>
        <v/>
      </c>
      <c r="F198" s="100" t="str">
        <f aca="false">VLOOKUP(B198,'ADJ-CLICK'!B:R,13,FALSE())</f>
        <v/>
      </c>
      <c r="G198" s="100" t="str">
        <f aca="false">VLOOKUP(B198,'ADJ-CLICK'!B:R,15,FALSE())</f>
        <v/>
      </c>
      <c r="H198" s="100" t="str">
        <f aca="false">VLOOKUP(B198,'ADJ-CLICK'!B:R,17,FALSE())</f>
        <v/>
      </c>
      <c r="I198" s="100" t="str">
        <f aca="false">IF(C198="","",AVERAGE(C198:H198))</f>
        <v/>
      </c>
      <c r="J198" s="101"/>
      <c r="K198" s="102" t="str">
        <f aca="false">IF(C198="","",_xlfn.STDEV.P(C198:H198))</f>
        <v/>
      </c>
    </row>
    <row r="199" customFormat="false" ht="15" hidden="false" customHeight="false" outlineLevel="0" collapsed="false">
      <c r="A199" s="93" t="n">
        <v>197</v>
      </c>
      <c r="B199" s="93" t="str">
        <f aca="false">IF('FINAL-SCORE'!X200="","",'FINAL-SCORE'!X200)</f>
        <v/>
      </c>
      <c r="C199" s="100" t="str">
        <f aca="false">VLOOKUP(B199,'ADJ-CLICK'!B:R,7,FALSE())</f>
        <v/>
      </c>
      <c r="D199" s="100" t="str">
        <f aca="false">VLOOKUP(B199,'ADJ-CLICK'!B:R,9,FALSE())</f>
        <v/>
      </c>
      <c r="E199" s="100" t="str">
        <f aca="false">VLOOKUP(B199,'ADJ-CLICK'!B:R,11,FALSE())</f>
        <v/>
      </c>
      <c r="F199" s="100" t="str">
        <f aca="false">VLOOKUP(B199,'ADJ-CLICK'!B:R,13,FALSE())</f>
        <v/>
      </c>
      <c r="G199" s="100" t="str">
        <f aca="false">VLOOKUP(B199,'ADJ-CLICK'!B:R,15,FALSE())</f>
        <v/>
      </c>
      <c r="H199" s="100" t="str">
        <f aca="false">VLOOKUP(B199,'ADJ-CLICK'!B:R,17,FALSE())</f>
        <v/>
      </c>
      <c r="I199" s="100" t="str">
        <f aca="false">IF(C199="","",AVERAGE(C199:H199))</f>
        <v/>
      </c>
      <c r="J199" s="101"/>
      <c r="K199" s="102" t="str">
        <f aca="false">IF(C199="","",_xlfn.STDEV.P(C199:H199))</f>
        <v/>
      </c>
    </row>
    <row r="200" customFormat="false" ht="15" hidden="false" customHeight="false" outlineLevel="0" collapsed="false">
      <c r="A200" s="93" t="n">
        <v>198</v>
      </c>
      <c r="B200" s="93" t="str">
        <f aca="false">IF('FINAL-SCORE'!X201="","",'FINAL-SCORE'!X201)</f>
        <v/>
      </c>
      <c r="C200" s="100" t="str">
        <f aca="false">VLOOKUP(B200,'ADJ-CLICK'!B:R,7,FALSE())</f>
        <v/>
      </c>
      <c r="D200" s="100" t="str">
        <f aca="false">VLOOKUP(B200,'ADJ-CLICK'!B:R,9,FALSE())</f>
        <v/>
      </c>
      <c r="E200" s="100" t="str">
        <f aca="false">VLOOKUP(B200,'ADJ-CLICK'!B:R,11,FALSE())</f>
        <v/>
      </c>
      <c r="F200" s="100" t="str">
        <f aca="false">VLOOKUP(B200,'ADJ-CLICK'!B:R,13,FALSE())</f>
        <v/>
      </c>
      <c r="G200" s="100" t="str">
        <f aca="false">VLOOKUP(B200,'ADJ-CLICK'!B:R,15,FALSE())</f>
        <v/>
      </c>
      <c r="H200" s="100" t="str">
        <f aca="false">VLOOKUP(B200,'ADJ-CLICK'!B:R,17,FALSE())</f>
        <v/>
      </c>
      <c r="I200" s="100" t="str">
        <f aca="false">IF(C200="","",AVERAGE(C200:H200))</f>
        <v/>
      </c>
      <c r="J200" s="101"/>
      <c r="K200" s="102" t="str">
        <f aca="false">IF(C200="","",_xlfn.STDEV.P(C200:H200))</f>
        <v/>
      </c>
    </row>
    <row r="201" customFormat="false" ht="15" hidden="false" customHeight="false" outlineLevel="0" collapsed="false">
      <c r="A201" s="93" t="n">
        <v>199</v>
      </c>
      <c r="B201" s="93" t="str">
        <f aca="false">IF('FINAL-SCORE'!X202="","",'FINAL-SCORE'!X202)</f>
        <v/>
      </c>
      <c r="C201" s="100" t="str">
        <f aca="false">VLOOKUP(B201,'ADJ-CLICK'!B:R,7,FALSE())</f>
        <v/>
      </c>
      <c r="D201" s="100" t="str">
        <f aca="false">VLOOKUP(B201,'ADJ-CLICK'!B:R,9,FALSE())</f>
        <v/>
      </c>
      <c r="E201" s="100" t="str">
        <f aca="false">VLOOKUP(B201,'ADJ-CLICK'!B:R,11,FALSE())</f>
        <v/>
      </c>
      <c r="F201" s="100" t="str">
        <f aca="false">VLOOKUP(B201,'ADJ-CLICK'!B:R,13,FALSE())</f>
        <v/>
      </c>
      <c r="G201" s="100" t="str">
        <f aca="false">VLOOKUP(B201,'ADJ-CLICK'!B:R,15,FALSE())</f>
        <v/>
      </c>
      <c r="H201" s="100" t="str">
        <f aca="false">VLOOKUP(B201,'ADJ-CLICK'!B:R,17,FALSE())</f>
        <v/>
      </c>
      <c r="I201" s="100" t="str">
        <f aca="false">IF(C201="","",AVERAGE(C201:H201))</f>
        <v/>
      </c>
      <c r="J201" s="101"/>
      <c r="K201" s="102" t="str">
        <f aca="false">IF(C201="","",_xlfn.STDEV.P(C201:H201))</f>
        <v/>
      </c>
    </row>
    <row r="202" customFormat="false" ht="15" hidden="false" customHeight="false" outlineLevel="0" collapsed="false">
      <c r="A202" s="93" t="n">
        <v>200</v>
      </c>
      <c r="B202" s="93" t="str">
        <f aca="false">IF('FINAL-SCORE'!X203="","",'FINAL-SCORE'!X203)</f>
        <v/>
      </c>
      <c r="C202" s="100" t="str">
        <f aca="false">VLOOKUP(B202,'ADJ-CLICK'!B:R,7,FALSE())</f>
        <v/>
      </c>
      <c r="D202" s="100" t="str">
        <f aca="false">VLOOKUP(B202,'ADJ-CLICK'!B:R,9,FALSE())</f>
        <v/>
      </c>
      <c r="E202" s="100" t="str">
        <f aca="false">VLOOKUP(B202,'ADJ-CLICK'!B:R,11,FALSE())</f>
        <v/>
      </c>
      <c r="F202" s="100" t="str">
        <f aca="false">VLOOKUP(B202,'ADJ-CLICK'!B:R,13,FALSE())</f>
        <v/>
      </c>
      <c r="G202" s="100" t="str">
        <f aca="false">VLOOKUP(B202,'ADJ-CLICK'!B:R,15,FALSE())</f>
        <v/>
      </c>
      <c r="H202" s="100" t="str">
        <f aca="false">VLOOKUP(B202,'ADJ-CLICK'!B:R,17,FALSE())</f>
        <v/>
      </c>
      <c r="I202" s="100" t="str">
        <f aca="false">IF(C202="","",AVERAGE(C202:H202))</f>
        <v/>
      </c>
      <c r="J202" s="101"/>
      <c r="K202" s="102" t="str">
        <f aca="false">IF(C202="","",_xlfn.STDEV.P(C202:H202))</f>
        <v/>
      </c>
    </row>
    <row r="203" s="95" customFormat="true" ht="15" hidden="false" customHeight="false" outlineLevel="0" collapsed="false">
      <c r="C203" s="103"/>
      <c r="D203" s="103"/>
      <c r="E203" s="103"/>
      <c r="F203" s="103"/>
      <c r="G203" s="103"/>
      <c r="H203" s="103"/>
      <c r="I203" s="103"/>
    </row>
    <row r="204" s="95" customFormat="true" ht="15" hidden="false" customHeight="false" outlineLevel="0" collapsed="false">
      <c r="C204" s="103"/>
      <c r="D204" s="103"/>
      <c r="E204" s="103"/>
      <c r="F204" s="103"/>
      <c r="G204" s="103"/>
      <c r="H204" s="103"/>
      <c r="I204" s="103"/>
    </row>
    <row r="205" s="95" customFormat="true" ht="15" hidden="false" customHeight="false" outlineLevel="0" collapsed="false">
      <c r="C205" s="103"/>
      <c r="D205" s="103"/>
      <c r="E205" s="103"/>
      <c r="F205" s="103"/>
      <c r="G205" s="103"/>
      <c r="H205" s="103"/>
      <c r="I205" s="103"/>
    </row>
    <row r="206" s="95" customFormat="true" ht="15" hidden="false" customHeight="false" outlineLevel="0" collapsed="false">
      <c r="C206" s="103"/>
      <c r="D206" s="103"/>
      <c r="E206" s="103"/>
      <c r="F206" s="103"/>
      <c r="G206" s="103"/>
      <c r="H206" s="103"/>
      <c r="I206" s="103"/>
    </row>
    <row r="207" s="95" customFormat="true" ht="15" hidden="false" customHeight="false" outlineLevel="0" collapsed="false">
      <c r="C207" s="103"/>
      <c r="D207" s="103"/>
      <c r="E207" s="103"/>
      <c r="F207" s="103"/>
      <c r="G207" s="103"/>
      <c r="H207" s="103"/>
      <c r="I207" s="103"/>
    </row>
    <row r="208" s="95" customFormat="true" ht="15" hidden="false" customHeight="false" outlineLevel="0" collapsed="false">
      <c r="C208" s="103"/>
      <c r="D208" s="103"/>
      <c r="E208" s="103"/>
      <c r="F208" s="103"/>
      <c r="G208" s="103"/>
      <c r="H208" s="103"/>
      <c r="I208" s="103"/>
    </row>
    <row r="209" s="95" customFormat="true" ht="15" hidden="false" customHeight="false" outlineLevel="0" collapsed="false">
      <c r="C209" s="103"/>
      <c r="D209" s="103"/>
      <c r="E209" s="103"/>
      <c r="F209" s="103"/>
      <c r="G209" s="103"/>
      <c r="H209" s="103"/>
      <c r="I209" s="103"/>
    </row>
    <row r="210" s="95" customFormat="true" ht="15" hidden="false" customHeight="false" outlineLevel="0" collapsed="false">
      <c r="C210" s="103"/>
      <c r="D210" s="103"/>
      <c r="E210" s="103"/>
      <c r="F210" s="103"/>
      <c r="G210" s="103"/>
      <c r="H210" s="103"/>
      <c r="I210" s="103"/>
    </row>
    <row r="211" s="95" customFormat="true" ht="15" hidden="false" customHeight="false" outlineLevel="0" collapsed="false">
      <c r="C211" s="103"/>
      <c r="D211" s="103"/>
      <c r="E211" s="103"/>
      <c r="F211" s="103"/>
      <c r="G211" s="103"/>
      <c r="H211" s="103"/>
      <c r="I211" s="103"/>
    </row>
    <row r="212" s="95" customFormat="true" ht="15" hidden="false" customHeight="false" outlineLevel="0" collapsed="false">
      <c r="C212" s="103"/>
      <c r="D212" s="103"/>
      <c r="E212" s="103"/>
      <c r="F212" s="103"/>
      <c r="G212" s="103"/>
      <c r="H212" s="103"/>
      <c r="I212" s="103"/>
    </row>
    <row r="213" s="95" customFormat="true" ht="15" hidden="false" customHeight="false" outlineLevel="0" collapsed="false">
      <c r="C213" s="103"/>
      <c r="D213" s="103"/>
      <c r="E213" s="103"/>
      <c r="F213" s="103"/>
      <c r="G213" s="103"/>
      <c r="H213" s="103"/>
      <c r="I213" s="103"/>
    </row>
    <row r="214" s="95" customFormat="true" ht="15" hidden="false" customHeight="false" outlineLevel="0" collapsed="false">
      <c r="C214" s="103"/>
      <c r="D214" s="103"/>
      <c r="E214" s="103"/>
      <c r="F214" s="103"/>
      <c r="G214" s="103"/>
      <c r="H214" s="103"/>
      <c r="I214" s="103"/>
    </row>
    <row r="215" s="95" customFormat="true" ht="15" hidden="false" customHeight="false" outlineLevel="0" collapsed="false">
      <c r="C215" s="103"/>
      <c r="D215" s="103"/>
      <c r="E215" s="103"/>
      <c r="F215" s="103"/>
      <c r="G215" s="103"/>
      <c r="H215" s="103"/>
      <c r="I215" s="103"/>
    </row>
    <row r="216" s="95" customFormat="true" ht="15" hidden="false" customHeight="false" outlineLevel="0" collapsed="false">
      <c r="C216" s="103"/>
      <c r="D216" s="103"/>
      <c r="E216" s="103"/>
      <c r="F216" s="103"/>
      <c r="G216" s="103"/>
      <c r="H216" s="103"/>
      <c r="I216" s="103"/>
    </row>
    <row r="217" s="95" customFormat="true" ht="15" hidden="false" customHeight="false" outlineLevel="0" collapsed="false">
      <c r="C217" s="103"/>
      <c r="D217" s="103"/>
      <c r="E217" s="103"/>
      <c r="F217" s="103"/>
      <c r="G217" s="103"/>
      <c r="H217" s="103"/>
      <c r="I217" s="103"/>
    </row>
    <row r="218" s="95" customFormat="true" ht="15" hidden="false" customHeight="false" outlineLevel="0" collapsed="false">
      <c r="C218" s="103"/>
      <c r="D218" s="103"/>
      <c r="E218" s="103"/>
      <c r="F218" s="103"/>
      <c r="G218" s="103"/>
      <c r="H218" s="103"/>
      <c r="I218" s="103"/>
    </row>
    <row r="219" s="95" customFormat="true" ht="15" hidden="false" customHeight="false" outlineLevel="0" collapsed="false">
      <c r="C219" s="103"/>
      <c r="D219" s="103"/>
      <c r="E219" s="103"/>
      <c r="F219" s="103"/>
      <c r="G219" s="103"/>
      <c r="H219" s="103"/>
      <c r="I219" s="103"/>
    </row>
    <row r="220" s="95" customFormat="true" ht="15" hidden="false" customHeight="false" outlineLevel="0" collapsed="false">
      <c r="C220" s="103"/>
      <c r="D220" s="103"/>
      <c r="E220" s="103"/>
      <c r="F220" s="103"/>
      <c r="G220" s="103"/>
      <c r="H220" s="103"/>
      <c r="I220" s="103"/>
    </row>
    <row r="221" s="95" customFormat="true" ht="15" hidden="false" customHeight="false" outlineLevel="0" collapsed="false">
      <c r="C221" s="103"/>
      <c r="D221" s="103"/>
      <c r="E221" s="103"/>
      <c r="F221" s="103"/>
      <c r="G221" s="103"/>
      <c r="H221" s="103"/>
      <c r="I221" s="103"/>
    </row>
    <row r="222" s="95" customFormat="true" ht="15" hidden="false" customHeight="false" outlineLevel="0" collapsed="false">
      <c r="C222" s="103"/>
      <c r="D222" s="103"/>
      <c r="E222" s="103"/>
      <c r="F222" s="103"/>
      <c r="G222" s="103"/>
      <c r="H222" s="103"/>
      <c r="I222" s="103"/>
    </row>
    <row r="223" s="95" customFormat="true" ht="15" hidden="false" customHeight="false" outlineLevel="0" collapsed="false">
      <c r="C223" s="103"/>
      <c r="D223" s="103"/>
      <c r="E223" s="103"/>
      <c r="F223" s="103"/>
      <c r="G223" s="103"/>
      <c r="H223" s="103"/>
      <c r="I223" s="103"/>
    </row>
    <row r="224" s="95" customFormat="true" ht="15" hidden="false" customHeight="false" outlineLevel="0" collapsed="false">
      <c r="C224" s="103"/>
      <c r="D224" s="103"/>
      <c r="E224" s="103"/>
      <c r="F224" s="103"/>
      <c r="G224" s="103"/>
      <c r="H224" s="103"/>
      <c r="I224" s="103"/>
    </row>
    <row r="225" s="95" customFormat="true" ht="15" hidden="false" customHeight="false" outlineLevel="0" collapsed="false">
      <c r="C225" s="103"/>
      <c r="D225" s="103"/>
      <c r="E225" s="103"/>
      <c r="F225" s="103"/>
      <c r="G225" s="103"/>
      <c r="H225" s="103"/>
      <c r="I225" s="103"/>
    </row>
    <row r="226" s="95" customFormat="true" ht="15" hidden="false" customHeight="false" outlineLevel="0" collapsed="false">
      <c r="C226" s="103"/>
      <c r="D226" s="103"/>
      <c r="E226" s="103"/>
      <c r="F226" s="103"/>
      <c r="G226" s="103"/>
      <c r="H226" s="103"/>
      <c r="I226" s="103"/>
    </row>
    <row r="227" s="95" customFormat="true" ht="15" hidden="false" customHeight="false" outlineLevel="0" collapsed="false">
      <c r="C227" s="103"/>
      <c r="D227" s="103"/>
      <c r="E227" s="103"/>
      <c r="F227" s="103"/>
      <c r="G227" s="103"/>
      <c r="H227" s="103"/>
      <c r="I227" s="103"/>
    </row>
    <row r="228" s="95" customFormat="true" ht="15" hidden="false" customHeight="false" outlineLevel="0" collapsed="false">
      <c r="C228" s="103"/>
      <c r="D228" s="103"/>
      <c r="E228" s="103"/>
      <c r="F228" s="103"/>
      <c r="G228" s="103"/>
      <c r="H228" s="103"/>
      <c r="I228" s="103"/>
    </row>
    <row r="229" s="95" customFormat="true" ht="15" hidden="false" customHeight="false" outlineLevel="0" collapsed="false">
      <c r="C229" s="103"/>
      <c r="D229" s="103"/>
      <c r="E229" s="103"/>
      <c r="F229" s="103"/>
      <c r="G229" s="103"/>
      <c r="H229" s="103"/>
      <c r="I229" s="103"/>
    </row>
    <row r="230" s="95" customFormat="true" ht="15" hidden="false" customHeight="false" outlineLevel="0" collapsed="false">
      <c r="C230" s="103"/>
      <c r="D230" s="103"/>
      <c r="E230" s="103"/>
      <c r="F230" s="103"/>
      <c r="G230" s="103"/>
      <c r="H230" s="103"/>
      <c r="I230" s="103"/>
    </row>
    <row r="231" s="95" customFormat="true" ht="15" hidden="false" customHeight="false" outlineLevel="0" collapsed="false">
      <c r="C231" s="103"/>
      <c r="D231" s="103"/>
      <c r="E231" s="103"/>
      <c r="F231" s="103"/>
      <c r="G231" s="103"/>
      <c r="H231" s="103"/>
      <c r="I231" s="103"/>
    </row>
    <row r="232" s="95" customFormat="true" ht="15" hidden="false" customHeight="false" outlineLevel="0" collapsed="false">
      <c r="C232" s="103"/>
      <c r="D232" s="103"/>
      <c r="E232" s="103"/>
      <c r="F232" s="103"/>
      <c r="G232" s="103"/>
      <c r="H232" s="103"/>
      <c r="I232" s="103"/>
    </row>
    <row r="233" s="95" customFormat="true" ht="15" hidden="false" customHeight="false" outlineLevel="0" collapsed="false">
      <c r="C233" s="103"/>
      <c r="D233" s="103"/>
      <c r="E233" s="103"/>
      <c r="F233" s="103"/>
      <c r="G233" s="103"/>
      <c r="H233" s="103"/>
      <c r="I233" s="103"/>
    </row>
    <row r="234" s="95" customFormat="true" ht="15" hidden="false" customHeight="false" outlineLevel="0" collapsed="false">
      <c r="C234" s="103"/>
      <c r="D234" s="103"/>
      <c r="E234" s="103"/>
      <c r="F234" s="103"/>
      <c r="G234" s="103"/>
      <c r="H234" s="103"/>
      <c r="I234" s="103"/>
    </row>
    <row r="235" s="95" customFormat="true" ht="15" hidden="false" customHeight="false" outlineLevel="0" collapsed="false">
      <c r="C235" s="103"/>
      <c r="D235" s="103"/>
      <c r="E235" s="103"/>
      <c r="F235" s="103"/>
      <c r="G235" s="103"/>
      <c r="H235" s="103"/>
      <c r="I235" s="103"/>
    </row>
    <row r="236" s="95" customFormat="true" ht="15" hidden="false" customHeight="false" outlineLevel="0" collapsed="false">
      <c r="C236" s="103"/>
      <c r="D236" s="103"/>
      <c r="E236" s="103"/>
      <c r="F236" s="103"/>
      <c r="G236" s="103"/>
      <c r="H236" s="103"/>
      <c r="I236" s="103"/>
    </row>
    <row r="237" s="95" customFormat="true" ht="15" hidden="false" customHeight="false" outlineLevel="0" collapsed="false">
      <c r="C237" s="103"/>
      <c r="D237" s="103"/>
      <c r="E237" s="103"/>
      <c r="F237" s="103"/>
      <c r="G237" s="103"/>
      <c r="H237" s="103"/>
      <c r="I237" s="103"/>
    </row>
    <row r="238" s="95" customFormat="true" ht="15" hidden="false" customHeight="false" outlineLevel="0" collapsed="false">
      <c r="C238" s="103"/>
      <c r="D238" s="103"/>
      <c r="E238" s="103"/>
      <c r="F238" s="103"/>
      <c r="G238" s="103"/>
      <c r="H238" s="103"/>
      <c r="I238" s="103"/>
    </row>
    <row r="239" s="95" customFormat="true" ht="15" hidden="false" customHeight="false" outlineLevel="0" collapsed="false">
      <c r="C239" s="103"/>
      <c r="D239" s="103"/>
      <c r="E239" s="103"/>
      <c r="F239" s="103"/>
      <c r="G239" s="103"/>
      <c r="H239" s="103"/>
      <c r="I239" s="103"/>
    </row>
    <row r="240" s="95" customFormat="true" ht="15" hidden="false" customHeight="false" outlineLevel="0" collapsed="false">
      <c r="C240" s="103"/>
      <c r="D240" s="103"/>
      <c r="E240" s="103"/>
      <c r="F240" s="103"/>
      <c r="G240" s="103"/>
      <c r="H240" s="103"/>
      <c r="I240" s="103"/>
    </row>
    <row r="241" s="95" customFormat="true" ht="15" hidden="false" customHeight="false" outlineLevel="0" collapsed="false">
      <c r="C241" s="103"/>
      <c r="D241" s="103"/>
      <c r="E241" s="103"/>
      <c r="F241" s="103"/>
      <c r="G241" s="103"/>
      <c r="H241" s="103"/>
      <c r="I241" s="103"/>
    </row>
    <row r="242" s="95" customFormat="true" ht="15" hidden="false" customHeight="false" outlineLevel="0" collapsed="false">
      <c r="C242" s="103"/>
      <c r="D242" s="103"/>
      <c r="E242" s="103"/>
      <c r="F242" s="103"/>
      <c r="G242" s="103"/>
      <c r="H242" s="103"/>
      <c r="I242" s="103"/>
    </row>
    <row r="243" s="95" customFormat="true" ht="15" hidden="false" customHeight="false" outlineLevel="0" collapsed="false">
      <c r="C243" s="103"/>
      <c r="D243" s="103"/>
      <c r="E243" s="103"/>
      <c r="F243" s="103"/>
      <c r="G243" s="103"/>
      <c r="H243" s="103"/>
      <c r="I243" s="103"/>
    </row>
    <row r="244" s="95" customFormat="true" ht="15" hidden="false" customHeight="false" outlineLevel="0" collapsed="false">
      <c r="C244" s="103"/>
      <c r="D244" s="103"/>
      <c r="E244" s="103"/>
      <c r="F244" s="103"/>
      <c r="G244" s="103"/>
      <c r="H244" s="103"/>
      <c r="I244" s="103"/>
    </row>
  </sheetData>
  <sheetProtection sheet="true" objects="true" scenario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LibreOffice/24.2.1.2$Linux_X86_64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2014-02-28T16:31:11Z</dcterms:created>
  <dc:creator>Hiro</dc:creator>
  <dc:description/>
  <dc:language>en-US</dc:language>
  <cp:lastModifiedBy>Hironori Mii</cp:lastModifiedBy>
  <cp:lastPrinted>2016-08-07T02:59:22Z</cp:lastPrinted>
  <dcterms:modified xsi:type="dcterms:W3CDTF">2017-09-03T13:59:37Z</dcterms:modified>
  <cp:revision>0</cp:revision>
  <dc:subject/>
  <dc:title/>
</cp:coreProperties>
</file>