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SPI POLINEMA\1 RAKER 2022-2024\PEDOMAN TELAAH YANG ADA DI SIMKEU 2023\PEDOMAN PETA RISIKO 2024\"/>
    </mc:Choice>
  </mc:AlternateContent>
  <bookViews>
    <workbookView xWindow="0" yWindow="0" windowWidth="20490" windowHeight="7500"/>
  </bookViews>
  <sheets>
    <sheet name="Identifikasi_Resiko" sheetId="1" r:id="rId1"/>
    <sheet name="Peta_Profil_Risiko" sheetId="6" r:id="rId2"/>
    <sheet name="Rekap_Resiko" sheetId="7" r:id="rId3"/>
    <sheet name="JANGAN DIHAPUS" sheetId="3" r:id="rId4"/>
    <sheet name="Contoh Pernyataan Risiko" sheetId="5" r:id="rId5"/>
  </sheets>
  <definedNames>
    <definedName name="_xlnm.Print_Area" localSheetId="0">Identifikasi_Resiko!$B$1:$O$55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AG24" i="7"/>
  <c r="AG25" i="7"/>
  <c r="AG26" i="7"/>
  <c r="AG27" i="7"/>
  <c r="AF24" i="7"/>
  <c r="AF25" i="7"/>
  <c r="AF26" i="7"/>
  <c r="AF27" i="7"/>
  <c r="AE24" i="7"/>
  <c r="AE25" i="7"/>
  <c r="AE26" i="7"/>
  <c r="AE27" i="7"/>
  <c r="AD24" i="7"/>
  <c r="AD25" i="7"/>
  <c r="AD26" i="7"/>
  <c r="AD27" i="7"/>
  <c r="AC24" i="7"/>
  <c r="AC25" i="7"/>
  <c r="AC26" i="7"/>
  <c r="AC27" i="7"/>
  <c r="AB24" i="7"/>
  <c r="AB25" i="7"/>
  <c r="AB26" i="7"/>
  <c r="AB27" i="7"/>
  <c r="AA24" i="7"/>
  <c r="AA25" i="7"/>
  <c r="AA26" i="7"/>
  <c r="AA27" i="7"/>
  <c r="Z24" i="7"/>
  <c r="Z25" i="7"/>
  <c r="Z26" i="7"/>
  <c r="Z27" i="7"/>
  <c r="Y24" i="7"/>
  <c r="Y25" i="7"/>
  <c r="Y26" i="7"/>
  <c r="Y27" i="7"/>
  <c r="X24" i="7"/>
  <c r="X25" i="7"/>
  <c r="X26" i="7"/>
  <c r="X27" i="7"/>
  <c r="W24" i="7"/>
  <c r="W25" i="7"/>
  <c r="W26" i="7"/>
  <c r="W27" i="7"/>
  <c r="V24" i="7"/>
  <c r="V25" i="7"/>
  <c r="V26" i="7"/>
  <c r="V27" i="7"/>
  <c r="U24" i="7"/>
  <c r="U25" i="7"/>
  <c r="U26" i="7"/>
  <c r="U27" i="7"/>
  <c r="T24" i="7"/>
  <c r="T25" i="7"/>
  <c r="T26" i="7"/>
  <c r="T27" i="7"/>
  <c r="S24" i="7"/>
  <c r="S25" i="7"/>
  <c r="S26" i="7"/>
  <c r="S27" i="7"/>
  <c r="R24" i="7"/>
  <c r="R25" i="7"/>
  <c r="R26" i="7"/>
  <c r="R27" i="7"/>
  <c r="Q24" i="7"/>
  <c r="Q25" i="7"/>
  <c r="Q26" i="7"/>
  <c r="Q27" i="7"/>
  <c r="P24" i="7"/>
  <c r="P25" i="7"/>
  <c r="P26" i="7"/>
  <c r="P27" i="7"/>
  <c r="O24" i="7"/>
  <c r="O25" i="7"/>
  <c r="O26" i="7"/>
  <c r="O27" i="7"/>
  <c r="N24" i="7"/>
  <c r="N25" i="7"/>
  <c r="N26" i="7"/>
  <c r="N27" i="7"/>
  <c r="M24" i="7"/>
  <c r="M25" i="7"/>
  <c r="M26" i="7"/>
  <c r="M27" i="7"/>
  <c r="L24" i="7"/>
  <c r="L25" i="7"/>
  <c r="L26" i="7"/>
  <c r="L27" i="7"/>
  <c r="K24" i="7"/>
  <c r="K25" i="7"/>
  <c r="K26" i="7"/>
  <c r="K27" i="7"/>
  <c r="J24" i="7"/>
  <c r="J25" i="7"/>
  <c r="J26" i="7"/>
  <c r="J27" i="7"/>
  <c r="I24" i="7"/>
  <c r="I25" i="7"/>
  <c r="I26" i="7"/>
  <c r="I27" i="7"/>
  <c r="H24" i="7"/>
  <c r="H25" i="7"/>
  <c r="H26" i="7"/>
  <c r="H27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AG19" i="7"/>
  <c r="AG20" i="7"/>
  <c r="AG21" i="7"/>
  <c r="AG22" i="7"/>
  <c r="AF19" i="7"/>
  <c r="AF20" i="7"/>
  <c r="AF21" i="7"/>
  <c r="AF22" i="7"/>
  <c r="AE19" i="7"/>
  <c r="AE20" i="7"/>
  <c r="AE21" i="7"/>
  <c r="AE22" i="7"/>
  <c r="AD19" i="7"/>
  <c r="AD20" i="7"/>
  <c r="AD21" i="7"/>
  <c r="AD22" i="7"/>
  <c r="AC19" i="7"/>
  <c r="AC20" i="7"/>
  <c r="AC21" i="7"/>
  <c r="AC22" i="7"/>
  <c r="AB19" i="7"/>
  <c r="AB20" i="7"/>
  <c r="AB21" i="7"/>
  <c r="AB22" i="7"/>
  <c r="AA19" i="7"/>
  <c r="AA20" i="7"/>
  <c r="AA21" i="7"/>
  <c r="AA22" i="7"/>
  <c r="Z19" i="7"/>
  <c r="Z20" i="7"/>
  <c r="Z21" i="7"/>
  <c r="Z22" i="7"/>
  <c r="Y19" i="7"/>
  <c r="Y20" i="7"/>
  <c r="Y21" i="7"/>
  <c r="Y22" i="7"/>
  <c r="X19" i="7"/>
  <c r="X20" i="7"/>
  <c r="X21" i="7"/>
  <c r="X22" i="7"/>
  <c r="W19" i="7"/>
  <c r="W20" i="7"/>
  <c r="W21" i="7"/>
  <c r="W22" i="7"/>
  <c r="V19" i="7"/>
  <c r="V20" i="7"/>
  <c r="V21" i="7"/>
  <c r="V22" i="7"/>
  <c r="U19" i="7"/>
  <c r="U20" i="7"/>
  <c r="U21" i="7"/>
  <c r="U22" i="7"/>
  <c r="T19" i="7"/>
  <c r="T20" i="7"/>
  <c r="T21" i="7"/>
  <c r="T22" i="7"/>
  <c r="S19" i="7"/>
  <c r="S20" i="7"/>
  <c r="S21" i="7"/>
  <c r="S22" i="7"/>
  <c r="R19" i="7"/>
  <c r="R20" i="7"/>
  <c r="R21" i="7"/>
  <c r="R22" i="7"/>
  <c r="Q19" i="7"/>
  <c r="Q20" i="7"/>
  <c r="Q21" i="7"/>
  <c r="Q22" i="7"/>
  <c r="P19" i="7"/>
  <c r="P20" i="7"/>
  <c r="P21" i="7"/>
  <c r="P22" i="7"/>
  <c r="O19" i="7"/>
  <c r="O20" i="7"/>
  <c r="O21" i="7"/>
  <c r="O22" i="7"/>
  <c r="N19" i="7"/>
  <c r="N20" i="7"/>
  <c r="N21" i="7"/>
  <c r="N22" i="7"/>
  <c r="M19" i="7"/>
  <c r="M20" i="7"/>
  <c r="M21" i="7"/>
  <c r="M22" i="7"/>
  <c r="L19" i="7"/>
  <c r="L20" i="7"/>
  <c r="L21" i="7"/>
  <c r="L22" i="7"/>
  <c r="K19" i="7"/>
  <c r="K20" i="7"/>
  <c r="K21" i="7"/>
  <c r="K22" i="7"/>
  <c r="J19" i="7"/>
  <c r="J20" i="7"/>
  <c r="J21" i="7"/>
  <c r="J22" i="7"/>
  <c r="I19" i="7"/>
  <c r="I20" i="7"/>
  <c r="I21" i="7"/>
  <c r="I22" i="7"/>
  <c r="H19" i="7"/>
  <c r="H20" i="7"/>
  <c r="H21" i="7"/>
  <c r="H22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AG14" i="7"/>
  <c r="AG15" i="7"/>
  <c r="AG16" i="7"/>
  <c r="AG17" i="7"/>
  <c r="AF14" i="7"/>
  <c r="AF15" i="7"/>
  <c r="AF16" i="7"/>
  <c r="AF17" i="7"/>
  <c r="AE14" i="7"/>
  <c r="AE15" i="7"/>
  <c r="AE16" i="7"/>
  <c r="AE17" i="7"/>
  <c r="AD14" i="7"/>
  <c r="AD15" i="7"/>
  <c r="AD16" i="7"/>
  <c r="AD17" i="7"/>
  <c r="AC14" i="7"/>
  <c r="AC15" i="7"/>
  <c r="AC16" i="7"/>
  <c r="AC17" i="7"/>
  <c r="AB14" i="7"/>
  <c r="AB15" i="7"/>
  <c r="AB16" i="7"/>
  <c r="AB17" i="7"/>
  <c r="AA14" i="7"/>
  <c r="AA15" i="7"/>
  <c r="AA16" i="7"/>
  <c r="AA17" i="7"/>
  <c r="Z14" i="7"/>
  <c r="Z15" i="7"/>
  <c r="Z16" i="7"/>
  <c r="Z17" i="7"/>
  <c r="Y14" i="7"/>
  <c r="Y15" i="7"/>
  <c r="Y16" i="7"/>
  <c r="Y17" i="7"/>
  <c r="X14" i="7"/>
  <c r="X15" i="7"/>
  <c r="X16" i="7"/>
  <c r="X17" i="7"/>
  <c r="W14" i="7"/>
  <c r="W15" i="7"/>
  <c r="W16" i="7"/>
  <c r="W17" i="7"/>
  <c r="V14" i="7"/>
  <c r="V15" i="7"/>
  <c r="V16" i="7"/>
  <c r="V17" i="7"/>
  <c r="U14" i="7"/>
  <c r="U15" i="7"/>
  <c r="U16" i="7"/>
  <c r="U17" i="7"/>
  <c r="T14" i="7"/>
  <c r="T15" i="7"/>
  <c r="T16" i="7"/>
  <c r="T17" i="7"/>
  <c r="S14" i="7"/>
  <c r="S15" i="7"/>
  <c r="S16" i="7"/>
  <c r="S17" i="7"/>
  <c r="R14" i="7"/>
  <c r="R15" i="7"/>
  <c r="R16" i="7"/>
  <c r="R17" i="7"/>
  <c r="Q14" i="7"/>
  <c r="Q15" i="7"/>
  <c r="Q16" i="7"/>
  <c r="Q17" i="7"/>
  <c r="P14" i="7"/>
  <c r="P15" i="7"/>
  <c r="P16" i="7"/>
  <c r="P17" i="7"/>
  <c r="O14" i="7"/>
  <c r="O15" i="7"/>
  <c r="O16" i="7"/>
  <c r="O17" i="7"/>
  <c r="N14" i="7"/>
  <c r="N15" i="7"/>
  <c r="N16" i="7"/>
  <c r="N17" i="7"/>
  <c r="M14" i="7"/>
  <c r="M15" i="7"/>
  <c r="M16" i="7"/>
  <c r="M17" i="7"/>
  <c r="L14" i="7"/>
  <c r="L15" i="7"/>
  <c r="L16" i="7"/>
  <c r="L17" i="7"/>
  <c r="K14" i="7"/>
  <c r="K15" i="7"/>
  <c r="K16" i="7"/>
  <c r="K17" i="7"/>
  <c r="J14" i="7"/>
  <c r="J15" i="7"/>
  <c r="J16" i="7"/>
  <c r="J17" i="7"/>
  <c r="I14" i="7"/>
  <c r="I15" i="7"/>
  <c r="I16" i="7"/>
  <c r="I17" i="7"/>
  <c r="H14" i="7"/>
  <c r="H15" i="7"/>
  <c r="H16" i="7"/>
  <c r="H17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S13" i="7"/>
  <c r="R13" i="7"/>
  <c r="Q13" i="7"/>
  <c r="P13" i="7"/>
  <c r="O13" i="7"/>
  <c r="N13" i="7"/>
  <c r="M13" i="7"/>
  <c r="L13" i="7"/>
  <c r="K13" i="7"/>
  <c r="J13" i="7"/>
  <c r="I13" i="7"/>
  <c r="H13" i="7"/>
  <c r="T13" i="7"/>
  <c r="AG9" i="7"/>
  <c r="AG10" i="7"/>
  <c r="AG11" i="7"/>
  <c r="AG12" i="7"/>
  <c r="AF9" i="7"/>
  <c r="AF10" i="7"/>
  <c r="AF11" i="7"/>
  <c r="AF12" i="7"/>
  <c r="AE9" i="7"/>
  <c r="AE10" i="7"/>
  <c r="AE11" i="7"/>
  <c r="AE12" i="7"/>
  <c r="AD9" i="7"/>
  <c r="AD10" i="7"/>
  <c r="AD11" i="7"/>
  <c r="AD12" i="7"/>
  <c r="AC9" i="7"/>
  <c r="AC10" i="7"/>
  <c r="AC11" i="7"/>
  <c r="AC12" i="7"/>
  <c r="AB9" i="7"/>
  <c r="AB10" i="7"/>
  <c r="AB11" i="7"/>
  <c r="AB12" i="7"/>
  <c r="AA9" i="7"/>
  <c r="AA10" i="7"/>
  <c r="AA11" i="7"/>
  <c r="AA12" i="7"/>
  <c r="Z9" i="7"/>
  <c r="Z10" i="7"/>
  <c r="Z11" i="7"/>
  <c r="Z12" i="7"/>
  <c r="Y9" i="7"/>
  <c r="Y10" i="7"/>
  <c r="Y11" i="7"/>
  <c r="Y12" i="7"/>
  <c r="X9" i="7"/>
  <c r="X10" i="7"/>
  <c r="X11" i="7"/>
  <c r="X12" i="7"/>
  <c r="W9" i="7"/>
  <c r="W10" i="7"/>
  <c r="W11" i="7"/>
  <c r="W12" i="7"/>
  <c r="V9" i="7"/>
  <c r="V10" i="7"/>
  <c r="V11" i="7"/>
  <c r="V12" i="7"/>
  <c r="U9" i="7"/>
  <c r="U10" i="7"/>
  <c r="U11" i="7"/>
  <c r="U12" i="7"/>
  <c r="T9" i="7"/>
  <c r="T10" i="7"/>
  <c r="T11" i="7"/>
  <c r="T12" i="7"/>
  <c r="S9" i="7"/>
  <c r="S10" i="7"/>
  <c r="S11" i="7"/>
  <c r="S12" i="7"/>
  <c r="R9" i="7"/>
  <c r="R10" i="7"/>
  <c r="R11" i="7"/>
  <c r="R12" i="7"/>
  <c r="Q9" i="7"/>
  <c r="Q10" i="7"/>
  <c r="Q11" i="7"/>
  <c r="Q12" i="7"/>
  <c r="P9" i="7"/>
  <c r="P10" i="7"/>
  <c r="P11" i="7"/>
  <c r="P12" i="7"/>
  <c r="O9" i="7"/>
  <c r="O10" i="7"/>
  <c r="O11" i="7"/>
  <c r="O12" i="7"/>
  <c r="N9" i="7"/>
  <c r="N10" i="7"/>
  <c r="N11" i="7"/>
  <c r="N12" i="7"/>
  <c r="M9" i="7"/>
  <c r="M10" i="7"/>
  <c r="M11" i="7"/>
  <c r="M12" i="7"/>
  <c r="L9" i="7"/>
  <c r="L10" i="7"/>
  <c r="L11" i="7"/>
  <c r="L12" i="7"/>
  <c r="K9" i="7"/>
  <c r="K10" i="7"/>
  <c r="K11" i="7"/>
  <c r="K12" i="7"/>
  <c r="J9" i="7"/>
  <c r="J10" i="7"/>
  <c r="J11" i="7"/>
  <c r="J12" i="7"/>
  <c r="I9" i="7"/>
  <c r="I10" i="7"/>
  <c r="I11" i="7"/>
  <c r="I12" i="7"/>
  <c r="H9" i="7"/>
  <c r="H10" i="7"/>
  <c r="H11" i="7"/>
  <c r="H12" i="7"/>
  <c r="G9" i="7"/>
  <c r="G10" i="7"/>
  <c r="G11" i="7"/>
  <c r="G12" i="7"/>
  <c r="F9" i="7"/>
  <c r="F10" i="7"/>
  <c r="F11" i="7"/>
  <c r="F12" i="7"/>
  <c r="E9" i="7"/>
  <c r="E10" i="7"/>
  <c r="E11" i="7"/>
  <c r="E12" i="7"/>
  <c r="D9" i="7"/>
  <c r="D10" i="7"/>
  <c r="D11" i="7"/>
  <c r="D12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AG4" i="7"/>
  <c r="AG5" i="7"/>
  <c r="AG6" i="7"/>
  <c r="AG7" i="7"/>
  <c r="AF4" i="7"/>
  <c r="AF5" i="7"/>
  <c r="AF6" i="7"/>
  <c r="AF7" i="7"/>
  <c r="AE4" i="7"/>
  <c r="AE5" i="7"/>
  <c r="AE6" i="7"/>
  <c r="AE7" i="7"/>
  <c r="AD4" i="7"/>
  <c r="AD5" i="7"/>
  <c r="AD6" i="7"/>
  <c r="AD7" i="7"/>
  <c r="AC4" i="7"/>
  <c r="AC5" i="7"/>
  <c r="AC6" i="7"/>
  <c r="AC7" i="7"/>
  <c r="AB4" i="7"/>
  <c r="AB5" i="7"/>
  <c r="AB6" i="7"/>
  <c r="AB7" i="7"/>
  <c r="AA4" i="7"/>
  <c r="AA5" i="7"/>
  <c r="AA6" i="7"/>
  <c r="AA7" i="7"/>
  <c r="Z4" i="7"/>
  <c r="Z5" i="7"/>
  <c r="Z6" i="7"/>
  <c r="Z7" i="7"/>
  <c r="Y4" i="7"/>
  <c r="Y5" i="7"/>
  <c r="Y6" i="7"/>
  <c r="Y7" i="7"/>
  <c r="X4" i="7"/>
  <c r="X5" i="7"/>
  <c r="X6" i="7"/>
  <c r="X7" i="7"/>
  <c r="W4" i="7"/>
  <c r="W5" i="7"/>
  <c r="W6" i="7"/>
  <c r="W7" i="7"/>
  <c r="V4" i="7"/>
  <c r="V5" i="7"/>
  <c r="V6" i="7"/>
  <c r="V7" i="7"/>
  <c r="U4" i="7"/>
  <c r="U5" i="7"/>
  <c r="U6" i="7"/>
  <c r="U7" i="7"/>
  <c r="T4" i="7"/>
  <c r="T5" i="7"/>
  <c r="T6" i="7"/>
  <c r="T7" i="7"/>
  <c r="S4" i="7"/>
  <c r="S5" i="7"/>
  <c r="S6" i="7"/>
  <c r="S7" i="7"/>
  <c r="R4" i="7"/>
  <c r="R5" i="7"/>
  <c r="R6" i="7"/>
  <c r="R7" i="7"/>
  <c r="Q4" i="7"/>
  <c r="Q5" i="7"/>
  <c r="Q6" i="7"/>
  <c r="Q7" i="7"/>
  <c r="P4" i="7"/>
  <c r="P5" i="7"/>
  <c r="P6" i="7"/>
  <c r="P7" i="7"/>
  <c r="O4" i="7"/>
  <c r="O5" i="7"/>
  <c r="O6" i="7"/>
  <c r="O7" i="7"/>
  <c r="N4" i="7"/>
  <c r="N5" i="7"/>
  <c r="N6" i="7"/>
  <c r="N7" i="7"/>
  <c r="M4" i="7"/>
  <c r="M5" i="7"/>
  <c r="M6" i="7"/>
  <c r="M7" i="7"/>
  <c r="L4" i="7"/>
  <c r="L5" i="7"/>
  <c r="L6" i="7"/>
  <c r="L7" i="7"/>
  <c r="K4" i="7"/>
  <c r="K5" i="7"/>
  <c r="K6" i="7"/>
  <c r="K7" i="7"/>
  <c r="J4" i="7"/>
  <c r="J5" i="7"/>
  <c r="J6" i="7"/>
  <c r="J7" i="7"/>
  <c r="I4" i="7"/>
  <c r="I5" i="7"/>
  <c r="I6" i="7"/>
  <c r="I7" i="7"/>
  <c r="H4" i="7"/>
  <c r="H5" i="7"/>
  <c r="H6" i="7"/>
  <c r="H7" i="7"/>
  <c r="G4" i="7"/>
  <c r="G5" i="7"/>
  <c r="G6" i="7"/>
  <c r="G7" i="7"/>
  <c r="F4" i="7"/>
  <c r="F5" i="7"/>
  <c r="F6" i="7"/>
  <c r="F7" i="7"/>
  <c r="E4" i="7"/>
  <c r="E5" i="7"/>
  <c r="E6" i="7"/>
  <c r="E7" i="7"/>
  <c r="D4" i="7"/>
  <c r="D5" i="7"/>
  <c r="D6" i="7"/>
  <c r="D7" i="7"/>
  <c r="AD3" i="7"/>
  <c r="AF3" i="7"/>
  <c r="AE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AG3" i="7"/>
  <c r="E14" i="6"/>
  <c r="F14" i="6"/>
  <c r="F13" i="6" s="1"/>
  <c r="G14" i="6"/>
  <c r="G13" i="6" s="1"/>
  <c r="H14" i="6"/>
  <c r="H13" i="6" s="1"/>
  <c r="I14" i="6"/>
  <c r="I13" i="6" s="1"/>
  <c r="E17" i="6"/>
  <c r="E16" i="6" s="1"/>
  <c r="F17" i="6"/>
  <c r="G17" i="6"/>
  <c r="G16" i="6" s="1"/>
  <c r="H17" i="6"/>
  <c r="I17" i="6"/>
  <c r="I16" i="6" s="1"/>
  <c r="G24" i="7"/>
  <c r="G25" i="7"/>
  <c r="G26" i="7"/>
  <c r="G27" i="7"/>
  <c r="F24" i="7"/>
  <c r="F25" i="7"/>
  <c r="F26" i="7"/>
  <c r="F27" i="7"/>
  <c r="E24" i="7"/>
  <c r="E25" i="7"/>
  <c r="E26" i="7"/>
  <c r="E27" i="7"/>
  <c r="D24" i="7"/>
  <c r="D25" i="7"/>
  <c r="D26" i="7"/>
  <c r="D27" i="7"/>
  <c r="G23" i="7"/>
  <c r="F23" i="7"/>
  <c r="E23" i="7"/>
  <c r="D23" i="7"/>
  <c r="G14" i="7"/>
  <c r="G15" i="7"/>
  <c r="G16" i="7"/>
  <c r="G17" i="7"/>
  <c r="F14" i="7"/>
  <c r="F15" i="7"/>
  <c r="F16" i="7"/>
  <c r="F17" i="7"/>
  <c r="E14" i="7"/>
  <c r="E15" i="7"/>
  <c r="E16" i="7"/>
  <c r="E17" i="7"/>
  <c r="D14" i="7"/>
  <c r="D15" i="7"/>
  <c r="D16" i="7"/>
  <c r="D17" i="7"/>
  <c r="G13" i="7"/>
  <c r="F13" i="7"/>
  <c r="E13" i="7"/>
  <c r="D13" i="7"/>
  <c r="G8" i="7"/>
  <c r="F8" i="7"/>
  <c r="E8" i="7"/>
  <c r="D8" i="7"/>
  <c r="D3" i="7"/>
  <c r="G3" i="7"/>
  <c r="F3" i="7"/>
  <c r="E3" i="7"/>
  <c r="G18" i="7"/>
  <c r="F18" i="7"/>
  <c r="E18" i="7"/>
  <c r="G19" i="7"/>
  <c r="G20" i="7"/>
  <c r="G21" i="7"/>
  <c r="G22" i="7"/>
  <c r="F19" i="7"/>
  <c r="E19" i="7"/>
  <c r="F20" i="7"/>
  <c r="F21" i="7"/>
  <c r="F22" i="7"/>
  <c r="E20" i="7"/>
  <c r="E21" i="7"/>
  <c r="E22" i="7"/>
  <c r="D19" i="7"/>
  <c r="D20" i="7"/>
  <c r="D21" i="7"/>
  <c r="D22" i="7"/>
  <c r="D1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8" i="7"/>
  <c r="C12" i="7"/>
  <c r="C11" i="7"/>
  <c r="C10" i="7"/>
  <c r="C9" i="7"/>
  <c r="C7" i="7"/>
  <c r="C6" i="7"/>
  <c r="C5" i="7"/>
  <c r="C4" i="7"/>
  <c r="C3" i="7"/>
  <c r="I12" i="3"/>
  <c r="N7" i="1"/>
  <c r="E11" i="6"/>
  <c r="E10" i="6" s="1"/>
  <c r="A8" i="1"/>
  <c r="A7" i="1"/>
  <c r="F11" i="6"/>
  <c r="F10" i="6" s="1"/>
  <c r="H10" i="6" s="1"/>
  <c r="G11" i="6"/>
  <c r="G10" i="6" s="1"/>
  <c r="I11" i="6"/>
  <c r="F23" i="6"/>
  <c r="F22" i="6" s="1"/>
  <c r="G23" i="6"/>
  <c r="H23" i="6"/>
  <c r="H22" i="6" s="1"/>
  <c r="I23" i="6"/>
  <c r="I22" i="6" s="1"/>
  <c r="E23" i="6"/>
  <c r="E22" i="6" s="1"/>
  <c r="F20" i="6"/>
  <c r="F19" i="6" s="1"/>
  <c r="G20" i="6"/>
  <c r="G19" i="6" s="1"/>
  <c r="H20" i="6"/>
  <c r="I20" i="6"/>
  <c r="E20" i="6"/>
  <c r="E19" i="6" s="1"/>
  <c r="F16" i="6"/>
  <c r="H16" i="6"/>
  <c r="E13" i="6"/>
  <c r="G37" i="1"/>
  <c r="I13" i="3" s="1"/>
  <c r="AH17" i="7" l="1"/>
  <c r="I18" i="6" s="1"/>
  <c r="AH22" i="7"/>
  <c r="AH16" i="7"/>
  <c r="AH6" i="7"/>
  <c r="H12" i="6" s="1"/>
  <c r="AH14" i="7"/>
  <c r="F18" i="6" s="1"/>
  <c r="AH4" i="7"/>
  <c r="F12" i="6" s="1"/>
  <c r="AH11" i="7"/>
  <c r="H15" i="6" s="1"/>
  <c r="AH20" i="7"/>
  <c r="G21" i="6" s="1"/>
  <c r="AH7" i="7"/>
  <c r="I12" i="6" s="1"/>
  <c r="AH25" i="7"/>
  <c r="G24" i="6" s="1"/>
  <c r="AH21" i="7"/>
  <c r="H21" i="6" s="1"/>
  <c r="AH3" i="7"/>
  <c r="E12" i="6" s="1"/>
  <c r="AH15" i="7"/>
  <c r="G18" i="6" s="1"/>
  <c r="AH5" i="7"/>
  <c r="G12" i="6" s="1"/>
  <c r="AH12" i="7"/>
  <c r="I15" i="6" s="1"/>
  <c r="AH13" i="7"/>
  <c r="E18" i="6" s="1"/>
  <c r="AH19" i="7"/>
  <c r="F21" i="6" s="1"/>
  <c r="AH27" i="7"/>
  <c r="I24" i="6" s="1"/>
  <c r="AH10" i="7"/>
  <c r="G15" i="6" s="1"/>
  <c r="AH26" i="7"/>
  <c r="H24" i="6" s="1"/>
  <c r="AH9" i="7"/>
  <c r="F15" i="6" s="1"/>
  <c r="AH18" i="7"/>
  <c r="E21" i="6" s="1"/>
  <c r="AH8" i="7"/>
  <c r="E15" i="6" s="1"/>
  <c r="AH23" i="7"/>
  <c r="E24" i="6" s="1"/>
  <c r="AH24" i="7"/>
  <c r="F24" i="6" s="1"/>
  <c r="I21" i="6"/>
  <c r="H18" i="6"/>
  <c r="I14" i="3"/>
  <c r="J14" i="3" s="1"/>
  <c r="I10" i="6"/>
  <c r="I19" i="6"/>
  <c r="G22" i="6"/>
  <c r="H19" i="6"/>
  <c r="R11" i="6" l="1"/>
  <c r="R10" i="6"/>
  <c r="R9" i="6"/>
  <c r="R8" i="6"/>
  <c r="R7" i="6"/>
</calcChain>
</file>

<file path=xl/sharedStrings.xml><?xml version="1.0" encoding="utf-8"?>
<sst xmlns="http://schemas.openxmlformats.org/spreadsheetml/2006/main" count="276" uniqueCount="160">
  <si>
    <t>Indikator</t>
  </si>
  <si>
    <t>Pernyataan Risiko</t>
  </si>
  <si>
    <t>Kategori Risiko</t>
  </si>
  <si>
    <t>Uraian Dampak</t>
  </si>
  <si>
    <t>Metode Pencapaian Tujuan SPIP</t>
  </si>
  <si>
    <t>Skor/ Nilai Risiko yang Melekat</t>
  </si>
  <si>
    <t>Skor Dampak</t>
  </si>
  <si>
    <t>Skor Probabilitas</t>
  </si>
  <si>
    <t>Level Risiko</t>
  </si>
  <si>
    <t>Nama Unit Pemilik Risiko :</t>
  </si>
  <si>
    <t>IKU</t>
  </si>
  <si>
    <t>Kode Regiser</t>
  </si>
  <si>
    <t>Program Kerja</t>
  </si>
  <si>
    <t>Keterangan:</t>
  </si>
  <si>
    <t>IDENTIFIKASI DAN ANALISIS RISIKO</t>
  </si>
  <si>
    <t>Tahun :</t>
  </si>
  <si>
    <t>Probabilitas</t>
  </si>
  <si>
    <t>3 = Sedang</t>
  </si>
  <si>
    <t>5 = Sangat Tinggi</t>
  </si>
  <si>
    <t>4 = Tinggi</t>
  </si>
  <si>
    <t>2 = Rendah</t>
  </si>
  <si>
    <t>1 = Sangat Rendah</t>
  </si>
  <si>
    <t>Besaran Risiko</t>
  </si>
  <si>
    <t>Warna</t>
  </si>
  <si>
    <t>5 = Sangat Sering</t>
  </si>
  <si>
    <t>4 = Sering</t>
  </si>
  <si>
    <t>3 = Kadang-kadang</t>
  </si>
  <si>
    <t>2 = Jarang</t>
  </si>
  <si>
    <t>1 = Sangat Jarang</t>
  </si>
  <si>
    <t>Dampak</t>
  </si>
  <si>
    <t>5 = Sangat Berpengaruh</t>
  </si>
  <si>
    <t xml:space="preserve">3 = Cukup Berpengaruh </t>
  </si>
  <si>
    <t>4 = Berpengaruh</t>
  </si>
  <si>
    <t xml:space="preserve">2 = Sedikit Berpengaruh </t>
  </si>
  <si>
    <t>1 = Sangat Sedikit Berpengaruh</t>
  </si>
  <si>
    <t>SPIP</t>
  </si>
  <si>
    <t>1. Memberikan keyakinan yang memadai bagi tercapainya efektivitas dan efisiensi pencapaian tujuan penyelenggaraan pemerintahan negara</t>
  </si>
  <si>
    <t>2. Keandalan pelaporan keuangan</t>
  </si>
  <si>
    <t>3. Pengamanan aset negara</t>
  </si>
  <si>
    <t>4. Ketaatan terhadap peraturan perundang-undangan</t>
  </si>
  <si>
    <t>Katagori Risiko</t>
  </si>
  <si>
    <t>1. Risiko Strategis</t>
  </si>
  <si>
    <t>2. Risiko Operasional</t>
  </si>
  <si>
    <t>3. Risiko Keuangan</t>
  </si>
  <si>
    <t>4. Risiko Kepatuhan</t>
  </si>
  <si>
    <t>5. Risiko Kecurangan</t>
  </si>
  <si>
    <t>SASARAN</t>
  </si>
  <si>
    <t>1. Meningkatnya kualitas lulusan pendidikan tinggi</t>
  </si>
  <si>
    <t xml:space="preserve">3. Meningkatnya kualitas kurikulum dan pembelajaran </t>
  </si>
  <si>
    <t>4. Meningkatnya tata kelola satuan kerja di lingkungan Ditjen Pendidikan Vokasi</t>
  </si>
  <si>
    <t>2. Meningkatnya kualitas dosen pendidikan tinggi</t>
  </si>
  <si>
    <t>Sasaran Strategis</t>
  </si>
  <si>
    <t>Anggaran</t>
  </si>
  <si>
    <t>Dana kegiatan</t>
  </si>
  <si>
    <t>Dana total Unit</t>
  </si>
  <si>
    <t>%  Dampak</t>
  </si>
  <si>
    <t>"1=Sangat Sedikit berpengaruh"</t>
  </si>
  <si>
    <t>"2=Sedikit Berpengaruh"</t>
  </si>
  <si>
    <t>"3=Cukup Berpengaruh"</t>
  </si>
  <si>
    <t>4=Berpengaruh</t>
  </si>
  <si>
    <t>5=Sangat Berpengaruh</t>
  </si>
  <si>
    <t>KODE RISIKO</t>
  </si>
  <si>
    <t>PROGRAM KERJA</t>
  </si>
  <si>
    <t xml:space="preserve">MENGAPA </t>
  </si>
  <si>
    <t>KARENA</t>
  </si>
  <si>
    <t>PERNYATAAN RISIKO</t>
  </si>
  <si>
    <t>Pengadaan Bahan Praktikum Penyelenggaraan Pendidikan Semester Genap D-III Teknik Kimia</t>
  </si>
  <si>
    <t>KIMIA-1-2</t>
  </si>
  <si>
    <t>Kunjungan Industri untuk Pengembangan Kerjasama dan Monitoring pelaksanaan PRAKERIN/Magang Industri</t>
  </si>
  <si>
    <r>
      <rPr>
        <b/>
        <sz val="11"/>
        <color rgb="FFFF0000"/>
        <rFont val="Calibri"/>
        <family val="2"/>
        <scheme val="minor"/>
      </rPr>
      <t>Tidak tersedianya</t>
    </r>
    <r>
      <rPr>
        <sz val="11"/>
        <color theme="1"/>
        <rFont val="Calibri"/>
        <family val="2"/>
        <scheme val="minor"/>
      </rPr>
      <t xml:space="preserve"> Bahan Praktikum Penyelenggaraan Pendidikan Semester Genap D-III Teknik Kimia</t>
    </r>
  </si>
  <si>
    <r>
      <t xml:space="preserve">Kunjungan Industri untuk Pengembangan Kerjasama dan Monitoring pelaksanaan PRAKERIN/Magang Industri </t>
    </r>
    <r>
      <rPr>
        <b/>
        <sz val="11"/>
        <color rgb="FFFF0000"/>
        <rFont val="Calibri"/>
        <family val="2"/>
        <scheme val="minor"/>
      </rPr>
      <t>Tidak Berjalan</t>
    </r>
  </si>
  <si>
    <r>
      <rPr>
        <b/>
        <sz val="11"/>
        <color rgb="FFFF0000"/>
        <rFont val="Calibri"/>
        <family val="2"/>
        <scheme val="minor"/>
      </rPr>
      <t xml:space="preserve">Tidak terdapat </t>
    </r>
    <r>
      <rPr>
        <sz val="11"/>
        <color theme="1"/>
        <rFont val="Calibri"/>
        <family val="2"/>
        <scheme val="minor"/>
      </rPr>
      <t xml:space="preserve">Industri Sasaran yang sesuai untuk Pengembangan Kerjasama dan Monitoring pelaksanaan PRAKERIN/Magang Industri </t>
    </r>
    <r>
      <rPr>
        <b/>
        <sz val="11"/>
        <color rgb="FFFF0000"/>
        <rFont val="Calibri"/>
        <family val="2"/>
        <scheme val="minor"/>
      </rPr>
      <t xml:space="preserve"> yang siap</t>
    </r>
  </si>
  <si>
    <r>
      <rPr>
        <b/>
        <sz val="11"/>
        <color rgb="FFFF0000"/>
        <rFont val="Calibri"/>
        <family val="2"/>
        <scheme val="minor"/>
      </rPr>
      <t xml:space="preserve">Tidak ada Pemetaan </t>
    </r>
    <r>
      <rPr>
        <sz val="11"/>
        <color theme="1"/>
        <rFont val="Calibri"/>
        <family val="2"/>
        <scheme val="minor"/>
      </rPr>
      <t xml:space="preserve">Industri Sasaran yang sesuai untuk Pengembangan Kerjasama dan </t>
    </r>
    <r>
      <rPr>
        <b/>
        <sz val="11"/>
        <color rgb="FFFF0000"/>
        <rFont val="Calibri"/>
        <family val="2"/>
        <scheme val="minor"/>
      </rPr>
      <t xml:space="preserve">Tidak ada Koordinasi </t>
    </r>
    <r>
      <rPr>
        <sz val="11"/>
        <color theme="1"/>
        <rFont val="Calibri"/>
        <family val="2"/>
        <scheme val="minor"/>
      </rPr>
      <t xml:space="preserve">dengan Industri untuk Monitoring pelaksanaan PRAKERIN/Magang Industri </t>
    </r>
    <r>
      <rPr>
        <b/>
        <sz val="11"/>
        <color rgb="FFFF0000"/>
        <rFont val="Calibri"/>
        <family val="2"/>
        <scheme val="minor"/>
      </rPr>
      <t xml:space="preserve">  </t>
    </r>
  </si>
  <si>
    <r>
      <rPr>
        <b/>
        <sz val="11"/>
        <color rgb="FFFF0000"/>
        <rFont val="Calibri"/>
        <family val="2"/>
        <scheme val="minor"/>
      </rPr>
      <t>Tidak memiliki</t>
    </r>
    <r>
      <rPr>
        <sz val="11"/>
        <color theme="1"/>
        <rFont val="Calibri"/>
        <family val="2"/>
        <scheme val="minor"/>
      </rPr>
      <t xml:space="preserve"> data base Industri Sasaran dan Industri tempat PRAKERIN/ Magang  </t>
    </r>
  </si>
  <si>
    <r>
      <rPr>
        <b/>
        <sz val="11"/>
        <color rgb="FFFF0000"/>
        <rFont val="Calibri"/>
        <family val="2"/>
        <scheme val="minor"/>
      </rPr>
      <t>Terlambatnya Proses</t>
    </r>
    <r>
      <rPr>
        <sz val="11"/>
        <color theme="1"/>
        <rFont val="Calibri"/>
        <family val="2"/>
        <scheme val="minor"/>
      </rPr>
      <t xml:space="preserve"> Pengadaan Bahan Praktikum di Kantor Pusat</t>
    </r>
  </si>
  <si>
    <r>
      <rPr>
        <b/>
        <sz val="11"/>
        <color rgb="FFFF0000"/>
        <rFont val="Calibri"/>
        <family val="2"/>
        <scheme val="minor"/>
      </rPr>
      <t>Lamanya Penyusunan HPS</t>
    </r>
    <r>
      <rPr>
        <sz val="11"/>
        <color theme="1"/>
        <rFont val="Calibri"/>
        <family val="2"/>
        <scheme val="minor"/>
      </rPr>
      <t xml:space="preserve"> di Program Studi D-III Teknik Kimia</t>
    </r>
  </si>
  <si>
    <r>
      <rPr>
        <b/>
        <sz val="11"/>
        <color rgb="FFFF0000"/>
        <rFont val="Calibri"/>
        <family val="2"/>
        <scheme val="minor"/>
      </rPr>
      <t>Tidak ada SDM</t>
    </r>
    <r>
      <rPr>
        <sz val="11"/>
        <color theme="1"/>
        <rFont val="Calibri"/>
        <family val="2"/>
        <scheme val="minor"/>
      </rPr>
      <t xml:space="preserve"> untuk Menyusun  HPS di Program Studi D-III Teknik Kimia</t>
    </r>
  </si>
  <si>
    <r>
      <rPr>
        <b/>
        <sz val="11"/>
        <color rgb="FFFF0000"/>
        <rFont val="Calibri"/>
        <family val="2"/>
        <scheme val="minor"/>
      </rPr>
      <t>Karena</t>
    </r>
    <r>
      <rPr>
        <sz val="11"/>
        <color theme="1"/>
        <rFont val="Calibri"/>
        <family val="2"/>
        <scheme val="minor"/>
      </rPr>
      <t xml:space="preserve"> Tidak adanya SDM untuk Menyusun  HPS di Program Studi D-III Teknik Kimia </t>
    </r>
    <r>
      <rPr>
        <b/>
        <sz val="11"/>
        <color rgb="FFFF0000"/>
        <rFont val="Calibri"/>
        <family val="2"/>
        <scheme val="minor"/>
      </rPr>
      <t xml:space="preserve">mungkin </t>
    </r>
    <r>
      <rPr>
        <sz val="11"/>
        <color theme="1"/>
        <rFont val="Calibri"/>
        <family val="2"/>
        <scheme val="minor"/>
      </rPr>
      <t xml:space="preserve">Proses Pengadaan Bahan Praktikum di Kantor Pusat menjadi Terlambat </t>
    </r>
    <r>
      <rPr>
        <b/>
        <sz val="11"/>
        <color rgb="FFFF0000"/>
        <rFont val="Calibri"/>
        <family val="2"/>
        <scheme val="minor"/>
      </rPr>
      <t>sehingga</t>
    </r>
    <r>
      <rPr>
        <sz val="11"/>
        <color theme="1"/>
        <rFont val="Calibri"/>
        <family val="2"/>
        <scheme val="minor"/>
      </rPr>
      <t xml:space="preserve"> Tidak tersedia Bahan Praktikum Penyelenggaraan Pendidikan Semester Genap di PS D-III Teknik Kimia</t>
    </r>
  </si>
  <si>
    <t>KIMIA-3-2</t>
  </si>
  <si>
    <t>Tingkat Risiko</t>
  </si>
  <si>
    <t>Pengendalian</t>
  </si>
  <si>
    <r>
      <rPr>
        <b/>
        <sz val="11"/>
        <color rgb="FFFF0000"/>
        <rFont val="Calibri"/>
        <family val="2"/>
        <scheme val="minor"/>
      </rPr>
      <t>Karena</t>
    </r>
    <r>
      <rPr>
        <sz val="11"/>
        <color theme="1"/>
        <rFont val="Calibri"/>
        <family val="2"/>
        <scheme val="minor"/>
      </rPr>
      <t xml:space="preserve"> Tidak memiliki data base Industri Sasaran dan Industri tempat PRAKERIN/ Magang  </t>
    </r>
    <r>
      <rPr>
        <b/>
        <sz val="11"/>
        <color rgb="FFFF0000"/>
        <rFont val="Calibri"/>
        <family val="2"/>
        <scheme val="minor"/>
      </rPr>
      <t>mungkin</t>
    </r>
    <r>
      <rPr>
        <sz val="11"/>
        <color theme="1"/>
        <rFont val="Calibri"/>
        <family val="2"/>
        <scheme val="minor"/>
      </rPr>
      <t xml:space="preserve"> Industri Sasaran yang sesuai untuk Pengembangan Kerjasama tidak ada dan Industri tempat Monitoring pelaksanaan PRAKERIN/Magang tidak siap </t>
    </r>
    <r>
      <rPr>
        <b/>
        <sz val="11"/>
        <color rgb="FFFF0000"/>
        <rFont val="Calibri"/>
        <family val="2"/>
        <scheme val="minor"/>
      </rPr>
      <t>sehingga</t>
    </r>
    <r>
      <rPr>
        <sz val="11"/>
        <color theme="1"/>
        <rFont val="Calibri"/>
        <family val="2"/>
        <scheme val="minor"/>
      </rPr>
      <t xml:space="preserve"> Kunjungan Industri untuk Pengembangan Kerjasama dan Monitoring pelaksanaan PRAKERIN/Magang Industri Tidak Berjalan </t>
    </r>
  </si>
  <si>
    <t>Alur penetapan pernyataan risiko</t>
  </si>
  <si>
    <t>kalimat kotak ORANGE</t>
  </si>
  <si>
    <t>kalimat kotak GREEN</t>
  </si>
  <si>
    <t>kalimat kotak BLUE</t>
  </si>
  <si>
    <t xml:space="preserve">CONTOH PENETAPAN PERNYATAAN RISIKO (LIHAT SHEET Pernyataan Risiko) </t>
  </si>
  <si>
    <t xml:space="preserve">Hasil penetapan Pernyataan Risiko diatas dipindahkan untuk mengisi pernyataan risiko di Simkeu, digunakan untuk mengisi  </t>
  </si>
  <si>
    <r>
      <rPr>
        <b/>
        <sz val="14"/>
        <color theme="1"/>
        <rFont val="Calibri"/>
        <family val="2"/>
        <scheme val="minor"/>
      </rPr>
      <t>Uraian Dampak</t>
    </r>
    <r>
      <rPr>
        <sz val="14"/>
        <color theme="1"/>
        <rFont val="Calibri"/>
        <family val="2"/>
        <scheme val="minor"/>
      </rPr>
      <t xml:space="preserve"> dan </t>
    </r>
    <r>
      <rPr>
        <b/>
        <sz val="14"/>
        <color theme="1"/>
        <rFont val="Calibri"/>
        <family val="2"/>
        <scheme val="minor"/>
      </rPr>
      <t xml:space="preserve">Pengendalian </t>
    </r>
    <r>
      <rPr>
        <sz val="14"/>
        <color theme="1"/>
        <rFont val="Calibri"/>
        <family val="2"/>
        <scheme val="minor"/>
      </rPr>
      <t xml:space="preserve">untuk mengantisipasi risiko kegiatan </t>
    </r>
  </si>
  <si>
    <t>2024</t>
  </si>
  <si>
    <t xml:space="preserve">Nama Unit Pemilik Risiko: Diisi nama Unit Kerja masing-masing, misalnya: BAK, SPI, D3 AKUNTANSI, UPA PKK, dst. </t>
  </si>
  <si>
    <t>Tahun: Diisi tahun usulan kegiatan dan anggaran, misal 2024</t>
  </si>
  <si>
    <t xml:space="preserve">Kolom 1: Diisi sesuai Kode Nama Unit Kerja diikuti dengan nomer urut kegiatan seperti pada "Tabel Nama Unit Kerja dan Kode Register", ada di pedoman penyusunan peta risiko. </t>
  </si>
  <si>
    <t xml:space="preserve">Kolom 2: Diisi dengan uraian IKU yang ada pada Daftar Penetapan Target Pencapaian IKU &amp; Cascading ke Unit Kerja. </t>
  </si>
  <si>
    <t xml:space="preserve">Kolom 3: Diisi dengan memilih salah satu dari 4 (empat) Sasaran Strategis Penyelarasan Renstra Polinema </t>
  </si>
  <si>
    <t xml:space="preserve">Kolom 4: Diisi Judul Kegiatan yang direncanakan sesuai dengan yang tertulis di KAK (TOR) . </t>
  </si>
  <si>
    <t xml:space="preserve">Kolom 5: Diisi dengan salah satu dari beberapa uraian Indikator Program/Pendukung yang ada pada KAK (TOR) yang paling relevan untuk dipilih. </t>
  </si>
  <si>
    <t xml:space="preserve">Kolom 6: Diisi dengan jumlah rupiah setiap usulan kegiatan. </t>
  </si>
  <si>
    <t xml:space="preserve">Kolom 7: Pernyataan risiko diisi dengan pernyataan / segala sesuatu yang berdampak negatip terhadap pencapaian tujuan yang diukur berdasarkan kemungkinan dan dampaknya. </t>
  </si>
  <si>
    <t xml:space="preserve">Kolom 8: Diisi dengan salah satu jenis katagori risiko ada 5 jenis: Risiko strategis, risiko operasional, risiko keuangan, risiko kepatuhan dan risiko kecurangan. Mohon diisi jenis ke-3 yaitu : risiko operasional  </t>
  </si>
  <si>
    <t xml:space="preserve">Kolom 9: Diisi dengan “uraian akibat/potensi kerugian yang akan diperoleh jika risiko (yang dinyatakan dalam pernyataan risiko) tersebut terjadi. </t>
  </si>
  <si>
    <t>Kolom 10: diisi dengan memilih tujuan SPIP: Diisi dengan memilih salah satu tujuan SPIP. Jika kegiatan operasional rutin disarankan pilih yang pertama.</t>
  </si>
  <si>
    <t>Kolom 11: Diisi frekuensi kemungkinan terjadinya risiko (tingkat frekuensi)</t>
  </si>
  <si>
    <t xml:space="preserve">Kolom 12: Diisi dengan besarnya pengaruh / dampak yang dihitung dari jumlah anggaran suatu kegiatan dibagi total anggaran Unit Kerja kali 100%. </t>
  </si>
  <si>
    <t xml:space="preserve">Kolom 13: Level risiko akan muncul otomatis jika kolom Skor Probabilitas dan Kolom Skor Dampak sudah diisi.  </t>
  </si>
  <si>
    <t>Kolom 14: Pengendalian diisi alternatif solusi untuk mengatasi akar penyebab masalah terjadinya risiko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</si>
  <si>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karena</t>
    </r>
    <r>
      <rPr>
        <sz val="14"/>
        <color theme="1"/>
        <rFont val="Calibri"/>
        <family val="2"/>
        <scheme val="minor"/>
      </rPr>
      <t xml:space="preserve"> --------------------&gt;</t>
    </r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</si>
  <si>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mungkin</t>
    </r>
    <r>
      <rPr>
        <sz val="14"/>
        <color theme="1"/>
        <rFont val="Calibri"/>
        <family val="2"/>
        <scheme val="minor"/>
      </rPr>
      <t xml:space="preserve">  -----------------&gt;</t>
    </r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</si>
  <si>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sehingga</t>
    </r>
    <r>
      <rPr>
        <sz val="14"/>
        <color theme="1"/>
        <rFont val="Calibri"/>
        <family val="2"/>
        <scheme val="minor"/>
      </rPr>
      <t xml:space="preserve">  -----------------&gt;</t>
    </r>
  </si>
  <si>
    <t>Matrik Analisis Risiko</t>
  </si>
  <si>
    <t>Kemungkinan</t>
  </si>
  <si>
    <t>Jarang</t>
  </si>
  <si>
    <t>Sering</t>
  </si>
  <si>
    <t>Sangat berpengaruh</t>
  </si>
  <si>
    <t>Berpengaruh</t>
  </si>
  <si>
    <t>Cukup berpengaruh</t>
  </si>
  <si>
    <t>Sedikit berpengaruh</t>
  </si>
  <si>
    <t>Sangat sedikit berpengaruh</t>
  </si>
  <si>
    <t>PETA  RISIKO</t>
  </si>
  <si>
    <t>UNIT KERJA :</t>
  </si>
  <si>
    <t xml:space="preserve">Kadang - kadang </t>
  </si>
  <si>
    <t>Sangat Sering</t>
  </si>
  <si>
    <t>Sangat Jarang</t>
  </si>
  <si>
    <t>Merah</t>
  </si>
  <si>
    <t>Orange</t>
  </si>
  <si>
    <t>Kuning</t>
  </si>
  <si>
    <t>Hijau</t>
  </si>
  <si>
    <t>Biru</t>
  </si>
  <si>
    <t>Rendah</t>
  </si>
  <si>
    <t>Sangat Rendah</t>
  </si>
  <si>
    <t>Sangat Tinggi</t>
  </si>
  <si>
    <t>Tinggi</t>
  </si>
  <si>
    <t>Sedang</t>
  </si>
  <si>
    <t>Nilai awal</t>
  </si>
  <si>
    <t>nilai akhir</t>
  </si>
  <si>
    <t>status</t>
  </si>
  <si>
    <t>Pendekatan Risiko Keuangan</t>
  </si>
  <si>
    <t>DAMPAK</t>
  </si>
  <si>
    <t>PROBABILITAS</t>
  </si>
  <si>
    <t>KEGIATAN</t>
  </si>
  <si>
    <t>SKALA</t>
  </si>
  <si>
    <t>GABUNGAN</t>
  </si>
  <si>
    <t>1. Sangat Jarang</t>
  </si>
  <si>
    <t>2. Jarang</t>
  </si>
  <si>
    <t>4. Sering</t>
  </si>
  <si>
    <t xml:space="preserve">3. Kadang - kadang </t>
  </si>
  <si>
    <t>5. Sangat Sering</t>
  </si>
  <si>
    <t>3. Cukup berpengaruh</t>
  </si>
  <si>
    <t>5. Sangat berpengaruh</t>
  </si>
  <si>
    <t>4. Berpengaruh</t>
  </si>
  <si>
    <t>2. Sedikit berpengaruh</t>
  </si>
  <si>
    <t>1. Sangat sedikit berpengaruh</t>
  </si>
  <si>
    <t/>
  </si>
  <si>
    <t>Status</t>
  </si>
  <si>
    <t>Total</t>
  </si>
  <si>
    <t>JTI.1_1</t>
  </si>
  <si>
    <t>JTI.1_2</t>
  </si>
  <si>
    <t>JTI.1_3</t>
  </si>
  <si>
    <t>JTI.1_4</t>
  </si>
  <si>
    <t>JTI.1_5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</si>
</sst>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_-;_-@_-"/>
    <numFmt numFmtId="165" formatCode="_-* #,##0.00_-;\-* #,##0.00_-;_-* &quot;-&quot;??_-;_-@_-"/>
    <numFmt numFmtId="166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00AE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AE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1" fillId="15" borderId="1">
      <alignment horizontal="center" vertical="top" wrapText="1"/>
    </xf>
    <xf numFmtId="0" fontId="11" fillId="12" borderId="1">
      <alignment horizontal="center" vertical="top" wrapText="1"/>
    </xf>
  </cellStyleXfs>
  <cellXfs count="10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1" xfId="2" applyFont="1" applyBorder="1"/>
    <xf numFmtId="0" fontId="8" fillId="0" borderId="0" xfId="0" applyFont="1"/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165" fontId="0" fillId="0" borderId="0" xfId="0" applyNumberFormat="1"/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8" fillId="10" borderId="0" xfId="0" applyFont="1" applyFill="1"/>
    <xf numFmtId="0" fontId="8" fillId="11" borderId="0" xfId="0" applyFont="1" applyFill="1"/>
    <xf numFmtId="0" fontId="8" fillId="3" borderId="0" xfId="0" applyFont="1" applyFill="1"/>
    <xf numFmtId="0" fontId="0" fillId="3" borderId="9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4" fillId="0" borderId="0" xfId="0" applyFont="1"/>
    <xf numFmtId="0" fontId="1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10" fillId="1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9" fontId="0" fillId="0" borderId="0" xfId="1" applyFont="1"/>
    <xf numFmtId="0" fontId="7" fillId="0" borderId="0" xfId="0" applyFont="1"/>
    <xf numFmtId="0" fontId="7" fillId="0" borderId="0" xfId="0" applyFont="1" applyAlignment="1">
      <alignment horizontal="center"/>
    </xf>
    <xf numFmtId="9" fontId="7" fillId="0" borderId="0" xfId="1" applyFont="1"/>
    <xf numFmtId="166" fontId="7" fillId="0" borderId="0" xfId="1" applyNumberFormat="1" applyFont="1"/>
    <xf numFmtId="10" fontId="7" fillId="0" borderId="0" xfId="1" applyNumberFormat="1" applyFont="1"/>
    <xf numFmtId="0" fontId="1" fillId="11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7" xfId="0" quotePrefix="1" applyFont="1" applyBorder="1"/>
    <xf numFmtId="165" fontId="0" fillId="0" borderId="1" xfId="3" applyFont="1" applyBorder="1" applyAlignment="1">
      <alignment horizontal="right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 wrapText="1"/>
    </xf>
    <xf numFmtId="0" fontId="11" fillId="15" borderId="11" xfId="0" applyFont="1" applyFill="1" applyBorder="1" applyAlignment="1">
      <alignment horizontal="center" vertical="top" wrapText="1"/>
    </xf>
    <xf numFmtId="0" fontId="11" fillId="15" borderId="10" xfId="0" applyFont="1" applyFill="1" applyBorder="1" applyAlignment="1">
      <alignment horizontal="center" vertical="top" wrapText="1"/>
    </xf>
    <xf numFmtId="0" fontId="11" fillId="15" borderId="15" xfId="0" applyFont="1" applyFill="1" applyBorder="1" applyAlignment="1">
      <alignment horizontal="center" vertical="top" wrapText="1"/>
    </xf>
    <xf numFmtId="0" fontId="11" fillId="15" borderId="16" xfId="0" applyFont="1" applyFill="1" applyBorder="1" applyAlignment="1">
      <alignment horizontal="center" vertical="top" wrapText="1"/>
    </xf>
    <xf numFmtId="0" fontId="11" fillId="15" borderId="2" xfId="0" applyFont="1" applyFill="1" applyBorder="1" applyAlignment="1">
      <alignment horizontal="center" vertical="top" wrapText="1"/>
    </xf>
    <xf numFmtId="0" fontId="11" fillId="15" borderId="3" xfId="0" applyFont="1" applyFill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0" fillId="0" borderId="1" xfId="0" quotePrefix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10" fillId="13" borderId="11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textRotation="90" wrapText="1"/>
    </xf>
    <xf numFmtId="0" fontId="12" fillId="13" borderId="9" xfId="0" applyFont="1" applyFill="1" applyBorder="1" applyAlignment="1">
      <alignment horizontal="center" vertical="center" textRotation="90" wrapText="1"/>
    </xf>
    <xf numFmtId="0" fontId="12" fillId="13" borderId="3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10" fillId="1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6">
    <cellStyle name="Comma" xfId="3" builtinId="3"/>
    <cellStyle name="Comma [0]" xfId="2" builtinId="6"/>
    <cellStyle name="Normal" xfId="0" builtinId="0"/>
    <cellStyle name="Percent" xfId="1" builtinId="5"/>
    <cellStyle name="Style 1" xfId="5"/>
    <cellStyle name="WARNA" xfId="4"/>
  </cellStyles>
  <dxfs count="7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 val="0"/>
        <color theme="9" tint="0.39994506668294322"/>
      </font>
    </dxf>
    <dxf>
      <font>
        <b/>
        <i val="0"/>
        <color theme="9"/>
      </font>
    </dxf>
    <dxf>
      <font>
        <b/>
        <i val="0"/>
        <color auto="1"/>
      </font>
    </dxf>
    <dxf>
      <fill>
        <patternFill>
          <bgColor theme="9" tint="0.3999450666829432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color theme="0"/>
      </font>
    </dxf>
    <dxf>
      <font>
        <color theme="0"/>
      </font>
      <fill>
        <patternFill>
          <bgColor theme="7"/>
        </patternFill>
      </fill>
    </dxf>
    <dxf>
      <font>
        <b/>
        <i/>
        <color theme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PROFIL Risiko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AD-4654-AF8F-9677CA4B87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BF-4A48-BBAE-3AFD67BD4D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BAD-4654-AF8F-9677CA4B87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AD-4654-AF8F-9677CA4B87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BAD-4654-AF8F-9677CA4B87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Peta_Profil_Risiko!$Q$7:$Q$11</c:f>
              <c:strCache>
                <c:ptCount val="5"/>
                <c:pt idx="0">
                  <c:v>Sangat Tinggi</c:v>
                </c:pt>
                <c:pt idx="1">
                  <c:v>Tinggi</c:v>
                </c:pt>
                <c:pt idx="2">
                  <c:v>Sedang</c:v>
                </c:pt>
                <c:pt idx="3">
                  <c:v>Rendah</c:v>
                </c:pt>
                <c:pt idx="4">
                  <c:v>Sangat Rendah</c:v>
                </c:pt>
              </c:strCache>
            </c:strRef>
          </c:cat>
          <c:val>
            <c:numRef>
              <c:f>Peta_Profil_Risiko!$R$7:$R$11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654-AF8F-9677CA4B874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6651227420093"/>
          <c:y val="0.21826943910556026"/>
          <c:w val="0.27181584066697545"/>
          <c:h val="0.47834689645062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10583</xdr:colOff>
      <xdr:row>11</xdr:row>
      <xdr:rowOff>327025</xdr:rowOff>
    </xdr:from>
    <xdr:to>
      <xdr:col>16</xdr:col>
      <xdr:colOff>698500</xdr:colOff>
      <xdr:row>29</xdr:row>
      <xdr:rowOff>52916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6C0AA-4906-26C6-43AA-EF8DE3E12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55"/>
  <sheetViews>
    <sheetView tabSelected="1" topLeftCell="B10" zoomScale="85" zoomScaleNormal="85" workbookViewId="0">
      <selection activeCell="M9" sqref="M9"/>
    </sheetView>
  </sheetViews>
  <sheetFormatPr defaultRowHeight="15" x14ac:dyDescent="0.25"/>
  <cols>
    <col min="1" max="1" width="0" hidden="1" customWidth="1"/>
    <col min="2" max="2" width="16" customWidth="1"/>
    <col min="3" max="3" width="10.42578125" customWidth="1"/>
    <col min="4" max="4" width="7.140625" customWidth="1"/>
    <col min="5" max="5" width="4" customWidth="1"/>
    <col min="6" max="6" width="8.28515625" customWidth="1"/>
    <col min="7" max="7" width="15.140625" customWidth="1"/>
    <col min="8" max="8" width="8.140625" customWidth="1"/>
    <col min="9" max="9" width="8.42578125" customWidth="1"/>
    <col min="10" max="10" width="23.85546875" customWidth="1"/>
    <col min="11" max="11" width="9" customWidth="1"/>
    <col min="12" max="12" width="20.5703125" customWidth="1"/>
    <col min="13" max="13" width="22.7109375" customWidth="1"/>
    <col min="14" max="14" width="17" customWidth="1"/>
    <col min="15" max="15" width="33.85546875" customWidth="1"/>
    <col min="17" max="17" width="21.140625" customWidth="1"/>
  </cols>
  <sheetData>
    <row r="1" spans="1:15" ht="26.25" customHeight="1" x14ac:dyDescent="0.25">
      <c r="B1" s="65" t="s">
        <v>14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ht="28.5" customHeight="1" x14ac:dyDescent="0.3">
      <c r="B2" s="66" t="s">
        <v>9</v>
      </c>
      <c r="C2" s="66"/>
      <c r="D2" s="48"/>
      <c r="E2" s="24"/>
    </row>
    <row r="3" spans="1:15" ht="28.5" customHeight="1" x14ac:dyDescent="0.3">
      <c r="B3" s="72" t="s">
        <v>15</v>
      </c>
      <c r="C3" s="72"/>
      <c r="D3" s="49" t="s">
        <v>89</v>
      </c>
      <c r="E3" s="24"/>
    </row>
    <row r="4" spans="1:15" x14ac:dyDescent="0.25">
      <c r="B4" s="67" t="s">
        <v>11</v>
      </c>
      <c r="C4" s="67" t="s">
        <v>10</v>
      </c>
      <c r="D4" s="67" t="s">
        <v>51</v>
      </c>
      <c r="E4" s="67" t="s">
        <v>12</v>
      </c>
      <c r="F4" s="67" t="s">
        <v>0</v>
      </c>
      <c r="G4" s="67" t="s">
        <v>52</v>
      </c>
      <c r="H4" s="67" t="s">
        <v>1</v>
      </c>
      <c r="I4" s="67" t="s">
        <v>2</v>
      </c>
      <c r="J4" s="67" t="s">
        <v>3</v>
      </c>
      <c r="K4" s="67" t="s">
        <v>4</v>
      </c>
      <c r="L4" s="69" t="s">
        <v>5</v>
      </c>
      <c r="M4" s="70"/>
      <c r="N4" s="71"/>
      <c r="O4" s="67" t="s">
        <v>80</v>
      </c>
    </row>
    <row r="5" spans="1:15" x14ac:dyDescent="0.25">
      <c r="B5" s="68"/>
      <c r="C5" s="68"/>
      <c r="D5" s="68"/>
      <c r="E5" s="68"/>
      <c r="F5" s="68"/>
      <c r="G5" s="68"/>
      <c r="H5" s="68"/>
      <c r="I5" s="68"/>
      <c r="J5" s="68"/>
      <c r="K5" s="68"/>
      <c r="L5" s="3" t="s">
        <v>7</v>
      </c>
      <c r="M5" s="4" t="s">
        <v>6</v>
      </c>
      <c r="N5" s="5" t="s">
        <v>79</v>
      </c>
      <c r="O5" s="68"/>
    </row>
    <row r="6" spans="1:15" x14ac:dyDescent="0.25"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15">
        <v>14</v>
      </c>
    </row>
    <row r="7" spans="1:15" x14ac:dyDescent="0.25">
      <c r="A7">
        <f>LEFT(L7)*LEFT(M7)</f>
        <v>25</v>
      </c>
      <c r="B7" s="7" t="s">
        <v>155</v>
      </c>
      <c r="C7" s="7"/>
      <c r="D7" s="7"/>
      <c r="E7" s="7"/>
      <c r="F7" s="7"/>
      <c r="G7" s="50"/>
      <c r="H7" s="7"/>
      <c r="I7" s="7"/>
      <c r="J7" s="7"/>
      <c r="K7" s="7"/>
      <c r="L7" s="7" t="s">
        <v>24</v>
      </c>
      <c r="M7" s="7" t="s">
        <v>30</v>
      </c>
      <c r="N7" s="29" t="str">
        <f t="shared" ref="N7:N36" si="0">IF(LEFT(L7,1)*LEFT(M7,1)&gt;=21,"EXTREME",IF(LEFT(L7,1)*LEFT(M7,1)&gt;=16,"HIGH",IF(LEFT(L7,1)*LEFT(M7,1)&gt;=11,"MIDDLE",IF(LEFT(L7,1)*LEFT(M7,1)&gt;=6,"LOW","VERY LOW"))))</f>
        <v>EXTREME</v>
      </c>
      <c r="O7" s="2"/>
    </row>
    <row r="8" spans="1:15" x14ac:dyDescent="0.25">
      <c r="A8">
        <f>LEFT(L8)*LEFT(M8)</f>
        <v>25</v>
      </c>
      <c r="B8" s="7" t="s">
        <v>156</v>
      </c>
      <c r="C8" s="7"/>
      <c r="D8" s="7"/>
      <c r="E8" s="7"/>
      <c r="F8" s="7"/>
      <c r="G8" s="50"/>
      <c r="H8" s="7"/>
      <c r="I8" s="7"/>
      <c r="J8" s="7"/>
      <c r="K8" s="7"/>
      <c r="L8" s="7" t="s">
        <v>24</v>
      </c>
      <c r="M8" s="7" t="s">
        <v>30</v>
      </c>
      <c r="N8" s="29" t="str">
        <f t="shared" si="0"/>
        <v>EXTREME</v>
      </c>
      <c r="O8" s="2"/>
    </row>
    <row r="9" spans="1:15" ht="15" customHeight="1" x14ac:dyDescent="0.25">
      <c r="B9" s="7" t="s">
        <v>157</v>
      </c>
      <c r="C9" s="7"/>
      <c r="D9" s="7"/>
      <c r="E9" s="7"/>
      <c r="F9" s="7"/>
      <c r="G9" s="50"/>
      <c r="H9" s="7"/>
      <c r="I9" s="7"/>
      <c r="J9" s="7"/>
      <c r="K9" s="7"/>
      <c r="L9" s="7" t="s">
        <v>24</v>
      </c>
      <c r="M9" s="7" t="s">
        <v>30</v>
      </c>
      <c r="N9" s="29" t="str">
        <f t="shared" si="0"/>
        <v>EXTREME</v>
      </c>
      <c r="O9" s="2"/>
    </row>
    <row r="10" spans="1:15" ht="15" customHeight="1" x14ac:dyDescent="0.25">
      <c r="B10" s="7" t="s">
        <v>158</v>
      </c>
      <c r="C10" s="7"/>
      <c r="D10" s="7"/>
      <c r="E10" s="7"/>
      <c r="F10" s="7"/>
      <c r="G10" s="50"/>
      <c r="H10" s="7"/>
      <c r="I10" s="7"/>
      <c r="J10" s="7"/>
      <c r="K10" s="7"/>
      <c r="L10" s="7" t="s">
        <v>27</v>
      </c>
      <c r="M10" s="7" t="s">
        <v>33</v>
      </c>
      <c r="N10" s="29" t="str">
        <f t="shared" si="0"/>
        <v>VERY LOW</v>
      </c>
      <c r="O10" s="2"/>
    </row>
    <row r="11" spans="1:15" ht="15" customHeight="1" x14ac:dyDescent="0.25">
      <c r="B11" s="7" t="s">
        <v>159</v>
      </c>
      <c r="C11" s="7"/>
      <c r="D11" s="7"/>
      <c r="E11" s="7"/>
      <c r="F11" s="7"/>
      <c r="G11" s="50"/>
      <c r="H11" s="7"/>
      <c r="I11" s="7"/>
      <c r="J11" s="7"/>
      <c r="K11" s="7"/>
      <c r="L11" s="7" t="s">
        <v>25</v>
      </c>
      <c r="M11" s="7" t="s">
        <v>32</v>
      </c>
      <c r="N11" s="29" t="str">
        <f t="shared" si="0"/>
        <v>HIGH</v>
      </c>
      <c r="O11" s="2"/>
    </row>
    <row r="12" spans="1:15" ht="15" customHeight="1" x14ac:dyDescent="0.25">
      <c r="B12" s="62" t="s">
        <v>152</v>
      </c>
      <c r="C12" s="7"/>
      <c r="D12" s="7"/>
      <c r="E12" s="7"/>
      <c r="F12" s="7"/>
      <c r="G12" s="50"/>
      <c r="H12" s="7"/>
      <c r="I12" s="7"/>
      <c r="J12" s="7"/>
      <c r="K12" s="7"/>
      <c r="L12" s="7" t="s">
        <v>25</v>
      </c>
      <c r="M12" s="7" t="s">
        <v>32</v>
      </c>
      <c r="N12" s="29" t="str">
        <f t="shared" si="0"/>
        <v>HIGH</v>
      </c>
      <c r="O12" s="2"/>
    </row>
    <row r="13" spans="1:15" ht="15" customHeight="1" x14ac:dyDescent="0.25">
      <c r="B13" s="62" t="s">
        <v>152</v>
      </c>
      <c r="C13" s="7"/>
      <c r="D13" s="7"/>
      <c r="E13" s="7"/>
      <c r="F13" s="7"/>
      <c r="G13" s="50"/>
      <c r="H13" s="7"/>
      <c r="I13" s="7"/>
      <c r="J13" s="7"/>
      <c r="K13" s="7"/>
      <c r="L13" s="7" t="s">
        <v>27</v>
      </c>
      <c r="M13" s="7" t="s">
        <v>31</v>
      </c>
      <c r="N13" s="29" t="str">
        <f t="shared" si="0"/>
        <v>LOW</v>
      </c>
      <c r="O13" s="2"/>
    </row>
    <row r="14" spans="1:15" ht="15" customHeight="1" x14ac:dyDescent="0.25">
      <c r="B14" s="62" t="s">
        <v>152</v>
      </c>
      <c r="C14" s="7"/>
      <c r="D14" s="7"/>
      <c r="E14" s="7"/>
      <c r="F14" s="7"/>
      <c r="G14" s="50"/>
      <c r="H14" s="7"/>
      <c r="I14" s="7"/>
      <c r="J14" s="7"/>
      <c r="K14" s="7"/>
      <c r="L14" s="7" t="s">
        <v>27</v>
      </c>
      <c r="M14" s="7" t="s">
        <v>31</v>
      </c>
      <c r="N14" s="29" t="str">
        <f t="shared" si="0"/>
        <v>LOW</v>
      </c>
      <c r="O14" s="2"/>
    </row>
    <row r="15" spans="1:15" ht="15" customHeight="1" x14ac:dyDescent="0.25">
      <c r="B15" s="62" t="s">
        <v>152</v>
      </c>
      <c r="C15" s="7"/>
      <c r="D15" s="7"/>
      <c r="E15" s="7"/>
      <c r="F15" s="7"/>
      <c r="G15" s="50"/>
      <c r="H15" s="7"/>
      <c r="I15" s="7"/>
      <c r="J15" s="7"/>
      <c r="K15" s="7"/>
      <c r="L15" s="7" t="s">
        <v>24</v>
      </c>
      <c r="M15" s="7" t="s">
        <v>30</v>
      </c>
      <c r="N15" s="29" t="str">
        <f t="shared" si="0"/>
        <v>EXTREME</v>
      </c>
      <c r="O15" s="2"/>
    </row>
    <row r="16" spans="1:15" ht="15" customHeight="1" x14ac:dyDescent="0.25">
      <c r="B16" s="62" t="s">
        <v>152</v>
      </c>
      <c r="C16" s="7"/>
      <c r="D16" s="7"/>
      <c r="E16" s="7"/>
      <c r="F16" s="7"/>
      <c r="G16" s="50"/>
      <c r="H16" s="7"/>
      <c r="I16" s="7"/>
      <c r="J16" s="7"/>
      <c r="K16" s="7"/>
      <c r="L16" s="7" t="s">
        <v>25</v>
      </c>
      <c r="M16" s="7" t="s">
        <v>32</v>
      </c>
      <c r="N16" s="29" t="str">
        <f t="shared" si="0"/>
        <v>HIGH</v>
      </c>
      <c r="O16" s="2"/>
    </row>
    <row r="17" spans="2:15" ht="15" customHeight="1" x14ac:dyDescent="0.25">
      <c r="B17" s="62" t="s">
        <v>152</v>
      </c>
      <c r="C17" s="7"/>
      <c r="D17" s="7"/>
      <c r="E17" s="7"/>
      <c r="F17" s="7"/>
      <c r="G17" s="50"/>
      <c r="H17" s="7"/>
      <c r="I17" s="7"/>
      <c r="J17" s="7"/>
      <c r="K17" s="7"/>
      <c r="L17" s="7" t="s">
        <v>27</v>
      </c>
      <c r="M17" s="7" t="s">
        <v>31</v>
      </c>
      <c r="N17" s="29" t="str">
        <f t="shared" si="0"/>
        <v>LOW</v>
      </c>
      <c r="O17" s="2"/>
    </row>
    <row r="18" spans="2:15" ht="15" customHeight="1" x14ac:dyDescent="0.25">
      <c r="B18" s="62" t="s">
        <v>152</v>
      </c>
      <c r="C18" s="7"/>
      <c r="D18" s="7"/>
      <c r="E18" s="7"/>
      <c r="F18" s="7"/>
      <c r="G18" s="50"/>
      <c r="H18" s="7"/>
      <c r="I18" s="7"/>
      <c r="J18" s="7"/>
      <c r="K18" s="7"/>
      <c r="L18" s="7" t="s">
        <v>27</v>
      </c>
      <c r="M18" s="7" t="s">
        <v>31</v>
      </c>
      <c r="N18" s="29" t="str">
        <f t="shared" si="0"/>
        <v>LOW</v>
      </c>
      <c r="O18" s="2"/>
    </row>
    <row r="19" spans="2:15" ht="15" customHeight="1" x14ac:dyDescent="0.25">
      <c r="B19" s="62" t="s">
        <v>152</v>
      </c>
      <c r="C19" s="7"/>
      <c r="D19" s="7"/>
      <c r="E19" s="7"/>
      <c r="F19" s="7"/>
      <c r="G19" s="50"/>
      <c r="H19" s="7"/>
      <c r="I19" s="7"/>
      <c r="J19" s="7"/>
      <c r="K19" s="7"/>
      <c r="L19" s="7" t="s">
        <v>24</v>
      </c>
      <c r="M19" s="7" t="s">
        <v>30</v>
      </c>
      <c r="N19" s="29" t="str">
        <f t="shared" si="0"/>
        <v>EXTREME</v>
      </c>
      <c r="O19" s="2"/>
    </row>
    <row r="20" spans="2:15" ht="15" customHeight="1" x14ac:dyDescent="0.25">
      <c r="B20" s="62" t="s">
        <v>152</v>
      </c>
      <c r="C20" s="7"/>
      <c r="D20" s="7"/>
      <c r="E20" s="7"/>
      <c r="F20" s="7"/>
      <c r="G20" s="50"/>
      <c r="H20" s="7"/>
      <c r="I20" s="7"/>
      <c r="J20" s="7"/>
      <c r="K20" s="7"/>
      <c r="L20" s="7" t="s">
        <v>25</v>
      </c>
      <c r="M20" s="7" t="s">
        <v>32</v>
      </c>
      <c r="N20" s="29" t="str">
        <f t="shared" si="0"/>
        <v>HIGH</v>
      </c>
      <c r="O20" s="2"/>
    </row>
    <row r="21" spans="2:15" ht="15" customHeight="1" x14ac:dyDescent="0.25">
      <c r="B21" s="62" t="s">
        <v>152</v>
      </c>
      <c r="C21" s="7"/>
      <c r="D21" s="7"/>
      <c r="E21" s="7"/>
      <c r="F21" s="7"/>
      <c r="G21" s="50"/>
      <c r="H21" s="7"/>
      <c r="I21" s="7"/>
      <c r="J21" s="7"/>
      <c r="K21" s="7"/>
      <c r="L21" s="7" t="s">
        <v>27</v>
      </c>
      <c r="M21" s="7" t="s">
        <v>31</v>
      </c>
      <c r="N21" s="29" t="str">
        <f t="shared" si="0"/>
        <v>LOW</v>
      </c>
      <c r="O21" s="2"/>
    </row>
    <row r="22" spans="2:15" ht="15" customHeight="1" x14ac:dyDescent="0.25">
      <c r="B22" s="62" t="s">
        <v>152</v>
      </c>
      <c r="C22" s="7"/>
      <c r="D22" s="7"/>
      <c r="E22" s="7"/>
      <c r="F22" s="7"/>
      <c r="G22" s="50"/>
      <c r="H22" s="7"/>
      <c r="I22" s="7"/>
      <c r="J22" s="7"/>
      <c r="K22" s="7"/>
      <c r="L22" s="7" t="s">
        <v>27</v>
      </c>
      <c r="M22" s="7" t="s">
        <v>31</v>
      </c>
      <c r="N22" s="29" t="str">
        <f t="shared" si="0"/>
        <v>LOW</v>
      </c>
      <c r="O22" s="2"/>
    </row>
    <row r="23" spans="2:15" ht="15" customHeight="1" x14ac:dyDescent="0.25">
      <c r="B23" s="62" t="s">
        <v>152</v>
      </c>
      <c r="C23" s="7"/>
      <c r="D23" s="7"/>
      <c r="E23" s="7"/>
      <c r="F23" s="7"/>
      <c r="G23" s="50"/>
      <c r="H23" s="7"/>
      <c r="I23" s="7"/>
      <c r="J23" s="7"/>
      <c r="K23" s="7"/>
      <c r="L23" s="7" t="s">
        <v>28</v>
      </c>
      <c r="M23" s="7" t="s">
        <v>31</v>
      </c>
      <c r="N23" s="29" t="str">
        <f t="shared" si="0"/>
        <v>VERY LOW</v>
      </c>
      <c r="O23" s="2"/>
    </row>
    <row r="24" spans="2:15" ht="15" customHeight="1" x14ac:dyDescent="0.25">
      <c r="B24" s="62" t="s">
        <v>152</v>
      </c>
      <c r="C24" s="7"/>
      <c r="D24" s="7"/>
      <c r="E24" s="7"/>
      <c r="F24" s="7"/>
      <c r="G24" s="50"/>
      <c r="H24" s="7"/>
      <c r="I24" s="7"/>
      <c r="J24" s="7"/>
      <c r="K24" s="7"/>
      <c r="L24" s="7" t="s">
        <v>28</v>
      </c>
      <c r="M24" s="7" t="s">
        <v>32</v>
      </c>
      <c r="N24" s="29" t="str">
        <f t="shared" si="0"/>
        <v>VERY LOW</v>
      </c>
      <c r="O24" s="2"/>
    </row>
    <row r="25" spans="2:15" ht="15" customHeight="1" x14ac:dyDescent="0.25">
      <c r="B25" s="62" t="s">
        <v>152</v>
      </c>
      <c r="C25" s="7"/>
      <c r="D25" s="7"/>
      <c r="E25" s="7"/>
      <c r="F25" s="7"/>
      <c r="G25" s="50"/>
      <c r="H25" s="7"/>
      <c r="I25" s="7"/>
      <c r="J25" s="7"/>
      <c r="K25" s="7"/>
      <c r="L25" s="7" t="s">
        <v>24</v>
      </c>
      <c r="M25" s="7" t="s">
        <v>30</v>
      </c>
      <c r="N25" s="29" t="str">
        <f t="shared" si="0"/>
        <v>EXTREME</v>
      </c>
      <c r="O25" s="2"/>
    </row>
    <row r="26" spans="2:15" ht="15" customHeight="1" x14ac:dyDescent="0.25">
      <c r="B26" s="62" t="s">
        <v>152</v>
      </c>
      <c r="C26" s="7"/>
      <c r="D26" s="7"/>
      <c r="E26" s="7"/>
      <c r="F26" s="7"/>
      <c r="G26" s="50"/>
      <c r="H26" s="7"/>
      <c r="I26" s="7"/>
      <c r="J26" s="7"/>
      <c r="K26" s="7"/>
      <c r="L26" s="7" t="s">
        <v>25</v>
      </c>
      <c r="M26" s="7" t="s">
        <v>32</v>
      </c>
      <c r="N26" s="29" t="str">
        <f t="shared" si="0"/>
        <v>HIGH</v>
      </c>
      <c r="O26" s="2"/>
    </row>
    <row r="27" spans="2:15" ht="15" customHeight="1" x14ac:dyDescent="0.25">
      <c r="B27" s="62" t="s">
        <v>152</v>
      </c>
      <c r="C27" s="7"/>
      <c r="D27" s="7"/>
      <c r="E27" s="7"/>
      <c r="F27" s="7"/>
      <c r="G27" s="50"/>
      <c r="H27" s="7"/>
      <c r="I27" s="7"/>
      <c r="J27" s="7"/>
      <c r="K27" s="7"/>
      <c r="L27" s="7" t="s">
        <v>27</v>
      </c>
      <c r="M27" s="7" t="s">
        <v>31</v>
      </c>
      <c r="N27" s="29" t="str">
        <f t="shared" si="0"/>
        <v>LOW</v>
      </c>
      <c r="O27" s="2"/>
    </row>
    <row r="28" spans="2:15" ht="15" customHeight="1" x14ac:dyDescent="0.25">
      <c r="B28" s="62" t="s">
        <v>152</v>
      </c>
      <c r="C28" s="7"/>
      <c r="D28" s="7"/>
      <c r="E28" s="7"/>
      <c r="F28" s="7"/>
      <c r="G28" s="50"/>
      <c r="H28" s="7"/>
      <c r="I28" s="7"/>
      <c r="J28" s="7"/>
      <c r="K28" s="7"/>
      <c r="L28" s="7" t="s">
        <v>27</v>
      </c>
      <c r="M28" s="7" t="s">
        <v>31</v>
      </c>
      <c r="N28" s="29" t="str">
        <f t="shared" si="0"/>
        <v>LOW</v>
      </c>
      <c r="O28" s="2"/>
    </row>
    <row r="29" spans="2:15" ht="15" customHeight="1" x14ac:dyDescent="0.25">
      <c r="B29" s="62" t="s">
        <v>152</v>
      </c>
      <c r="C29" s="7"/>
      <c r="D29" s="7"/>
      <c r="E29" s="7"/>
      <c r="F29" s="7"/>
      <c r="G29" s="50"/>
      <c r="H29" s="7"/>
      <c r="I29" s="7"/>
      <c r="J29" s="7"/>
      <c r="K29" s="7"/>
      <c r="L29" s="7" t="s">
        <v>24</v>
      </c>
      <c r="M29" s="7" t="s">
        <v>30</v>
      </c>
      <c r="N29" s="29" t="str">
        <f t="shared" si="0"/>
        <v>EXTREME</v>
      </c>
      <c r="O29" s="2"/>
    </row>
    <row r="30" spans="2:15" ht="15" customHeight="1" x14ac:dyDescent="0.25">
      <c r="B30" s="62" t="s">
        <v>152</v>
      </c>
      <c r="C30" s="7"/>
      <c r="D30" s="7"/>
      <c r="E30" s="7"/>
      <c r="F30" s="7"/>
      <c r="G30" s="50"/>
      <c r="H30" s="7"/>
      <c r="I30" s="7"/>
      <c r="J30" s="7"/>
      <c r="K30" s="7"/>
      <c r="L30" s="7" t="s">
        <v>25</v>
      </c>
      <c r="M30" s="7" t="s">
        <v>32</v>
      </c>
      <c r="N30" s="29" t="str">
        <f t="shared" si="0"/>
        <v>HIGH</v>
      </c>
      <c r="O30" s="2"/>
    </row>
    <row r="31" spans="2:15" ht="15" customHeight="1" x14ac:dyDescent="0.25">
      <c r="B31" s="62" t="s">
        <v>152</v>
      </c>
      <c r="C31" s="7"/>
      <c r="D31" s="7"/>
      <c r="E31" s="7"/>
      <c r="F31" s="7"/>
      <c r="G31" s="50"/>
      <c r="H31" s="7"/>
      <c r="I31" s="7"/>
      <c r="J31" s="7"/>
      <c r="K31" s="7"/>
      <c r="L31" s="7" t="s">
        <v>27</v>
      </c>
      <c r="M31" s="7" t="s">
        <v>31</v>
      </c>
      <c r="N31" s="29" t="str">
        <f t="shared" si="0"/>
        <v>LOW</v>
      </c>
      <c r="O31" s="2"/>
    </row>
    <row r="32" spans="2:15" ht="15" customHeight="1" x14ac:dyDescent="0.25">
      <c r="B32" s="62" t="s">
        <v>152</v>
      </c>
      <c r="C32" s="7"/>
      <c r="D32" s="7"/>
      <c r="E32" s="7"/>
      <c r="F32" s="7"/>
      <c r="G32" s="50"/>
      <c r="H32" s="7"/>
      <c r="I32" s="7"/>
      <c r="J32" s="7"/>
      <c r="K32" s="7"/>
      <c r="L32" s="7" t="s">
        <v>27</v>
      </c>
      <c r="M32" s="7" t="s">
        <v>31</v>
      </c>
      <c r="N32" s="29" t="str">
        <f t="shared" si="0"/>
        <v>LOW</v>
      </c>
      <c r="O32" s="2"/>
    </row>
    <row r="33" spans="2:15" ht="15" customHeight="1" x14ac:dyDescent="0.25">
      <c r="B33" s="62" t="s">
        <v>152</v>
      </c>
      <c r="C33" s="7"/>
      <c r="D33" s="7"/>
      <c r="E33" s="7"/>
      <c r="F33" s="7"/>
      <c r="G33" s="50"/>
      <c r="H33" s="7"/>
      <c r="I33" s="7"/>
      <c r="J33" s="7"/>
      <c r="K33" s="7"/>
      <c r="L33" s="7" t="s">
        <v>25</v>
      </c>
      <c r="M33" s="7" t="s">
        <v>32</v>
      </c>
      <c r="N33" s="29" t="str">
        <f t="shared" si="0"/>
        <v>HIGH</v>
      </c>
      <c r="O33" s="2"/>
    </row>
    <row r="34" spans="2:15" ht="15" customHeight="1" x14ac:dyDescent="0.25">
      <c r="B34" s="62" t="s">
        <v>152</v>
      </c>
      <c r="C34" s="7"/>
      <c r="D34" s="7"/>
      <c r="E34" s="7"/>
      <c r="F34" s="7"/>
      <c r="G34" s="50"/>
      <c r="H34" s="7"/>
      <c r="I34" s="7"/>
      <c r="J34" s="7"/>
      <c r="K34" s="7"/>
      <c r="L34" s="7" t="s">
        <v>26</v>
      </c>
      <c r="M34" s="7" t="s">
        <v>30</v>
      </c>
      <c r="N34" s="29" t="str">
        <f t="shared" si="0"/>
        <v>MIDDLE</v>
      </c>
      <c r="O34" s="2"/>
    </row>
    <row r="35" spans="2:15" ht="15" customHeight="1" x14ac:dyDescent="0.25">
      <c r="B35" s="62" t="s">
        <v>152</v>
      </c>
      <c r="C35" s="7"/>
      <c r="D35" s="7"/>
      <c r="E35" s="7"/>
      <c r="F35" s="7"/>
      <c r="G35" s="50"/>
      <c r="H35" s="7"/>
      <c r="I35" s="7"/>
      <c r="J35" s="7"/>
      <c r="K35" s="7"/>
      <c r="L35" s="7" t="s">
        <v>28</v>
      </c>
      <c r="M35" s="7" t="s">
        <v>32</v>
      </c>
      <c r="N35" s="29" t="str">
        <f t="shared" si="0"/>
        <v>VERY LOW</v>
      </c>
      <c r="O35" s="2"/>
    </row>
    <row r="36" spans="2:15" ht="15" customHeight="1" x14ac:dyDescent="0.25">
      <c r="B36" s="62" t="s">
        <v>152</v>
      </c>
      <c r="C36" s="7"/>
      <c r="D36" s="7"/>
      <c r="E36" s="7"/>
      <c r="F36" s="7"/>
      <c r="G36" s="50"/>
      <c r="H36" s="7"/>
      <c r="I36" s="7"/>
      <c r="J36" s="7"/>
      <c r="K36" s="7"/>
      <c r="L36" s="7" t="s">
        <v>28</v>
      </c>
      <c r="M36" s="7" t="s">
        <v>30</v>
      </c>
      <c r="N36" s="29" t="str">
        <f t="shared" si="0"/>
        <v>VERY LOW</v>
      </c>
      <c r="O36" s="2"/>
    </row>
    <row r="37" spans="2:15" x14ac:dyDescent="0.25">
      <c r="G37" s="16">
        <f>SUM(G7:G8)</f>
        <v>0</v>
      </c>
    </row>
    <row r="39" spans="2:15" ht="15.75" x14ac:dyDescent="0.25">
      <c r="B39" s="26" t="s">
        <v>13</v>
      </c>
    </row>
    <row r="40" spans="2:15" ht="15.75" x14ac:dyDescent="0.25">
      <c r="B40" s="25" t="s">
        <v>90</v>
      </c>
    </row>
    <row r="41" spans="2:15" ht="15.75" x14ac:dyDescent="0.25">
      <c r="B41" s="25" t="s">
        <v>91</v>
      </c>
    </row>
    <row r="42" spans="2:15" ht="15.75" x14ac:dyDescent="0.25">
      <c r="B42" s="25" t="s">
        <v>92</v>
      </c>
    </row>
    <row r="43" spans="2:15" ht="15.75" x14ac:dyDescent="0.25">
      <c r="B43" s="25" t="s">
        <v>93</v>
      </c>
    </row>
    <row r="44" spans="2:15" ht="15.75" x14ac:dyDescent="0.25">
      <c r="B44" s="25" t="s">
        <v>94</v>
      </c>
    </row>
    <row r="45" spans="2:15" ht="15.75" x14ac:dyDescent="0.25">
      <c r="B45" s="25" t="s">
        <v>95</v>
      </c>
    </row>
    <row r="46" spans="2:15" ht="15.75" x14ac:dyDescent="0.25">
      <c r="B46" s="25" t="s">
        <v>96</v>
      </c>
    </row>
    <row r="47" spans="2:15" ht="15.75" x14ac:dyDescent="0.25">
      <c r="B47" s="25" t="s">
        <v>97</v>
      </c>
    </row>
    <row r="48" spans="2:15" ht="15.75" x14ac:dyDescent="0.25">
      <c r="B48" s="25" t="s">
        <v>98</v>
      </c>
    </row>
    <row r="49" spans="2:2" ht="15.75" customHeight="1" x14ac:dyDescent="0.25">
      <c r="B49" s="25" t="s">
        <v>99</v>
      </c>
    </row>
    <row r="50" spans="2:2" ht="15.75" customHeight="1" x14ac:dyDescent="0.25">
      <c r="B50" s="25" t="s">
        <v>100</v>
      </c>
    </row>
    <row r="51" spans="2:2" ht="15.75" customHeight="1" x14ac:dyDescent="0.25">
      <c r="B51" s="25" t="s">
        <v>101</v>
      </c>
    </row>
    <row r="52" spans="2:2" ht="15.75" x14ac:dyDescent="0.25">
      <c r="B52" s="25" t="s">
        <v>102</v>
      </c>
    </row>
    <row r="53" spans="2:2" ht="15.75" x14ac:dyDescent="0.25">
      <c r="B53" s="25" t="s">
        <v>103</v>
      </c>
    </row>
    <row r="54" spans="2:2" ht="15.75" x14ac:dyDescent="0.25">
      <c r="B54" s="25" t="s">
        <v>104</v>
      </c>
    </row>
    <row r="55" spans="2:2" ht="15.75" x14ac:dyDescent="0.25">
      <c r="B55" s="25" t="s">
        <v>105</v>
      </c>
    </row>
  </sheetData>
  <mergeCells count="15">
    <mergeCell ref="B1:O1"/>
    <mergeCell ref="B2:C2"/>
    <mergeCell ref="I4:I5"/>
    <mergeCell ref="J4:J5"/>
    <mergeCell ref="K4:K5"/>
    <mergeCell ref="L4:N4"/>
    <mergeCell ref="D4:D5"/>
    <mergeCell ref="F4:F5"/>
    <mergeCell ref="G4:G5"/>
    <mergeCell ref="H4:H5"/>
    <mergeCell ref="O4:O5"/>
    <mergeCell ref="B4:B5"/>
    <mergeCell ref="E4:E5"/>
    <mergeCell ref="C4:C5"/>
    <mergeCell ref="B3:C3"/>
  </mergeCells>
  <phoneticPr fontId="14" type="noConversion"/>
  <conditionalFormatting sqref="N2:N1048576">
    <cfRule type="cellIs" dxfId="69" priority="8" operator="equal">
      <formula>"KUNING"</formula>
    </cfRule>
    <cfRule type="cellIs" dxfId="68" priority="9" operator="equal">
      <formula>"ORANGE"</formula>
    </cfRule>
    <cfRule type="cellIs" dxfId="67" priority="10" operator="equal">
      <formula>"EXTREME"</formula>
    </cfRule>
    <cfRule type="cellIs" dxfId="66" priority="11" operator="equal">
      <formula>"MIDDLE"</formula>
    </cfRule>
    <cfRule type="cellIs" dxfId="65" priority="14" operator="equal">
      <formula>"EXTREME"</formula>
    </cfRule>
    <cfRule type="cellIs" dxfId="64" priority="18" operator="equal">
      <formula>"LOW"</formula>
    </cfRule>
    <cfRule type="cellIs" dxfId="63" priority="19" operator="equal">
      <formula>"LOW"</formula>
    </cfRule>
    <cfRule type="cellIs" dxfId="62" priority="21" operator="equal">
      <formula>"EXTREME"</formula>
    </cfRule>
    <cfRule type="cellIs" dxfId="61" priority="22" operator="equal">
      <formula>"VERY LOW"</formula>
    </cfRule>
    <cfRule type="cellIs" dxfId="60" priority="23" operator="equal">
      <formula>"VERY LOW"</formula>
    </cfRule>
    <cfRule type="cellIs" dxfId="59" priority="24" operator="equal">
      <formula>"VERY LOW"</formula>
    </cfRule>
    <cfRule type="cellIs" dxfId="58" priority="26" operator="equal">
      <formula>"VERY LOW"</formula>
    </cfRule>
  </conditionalFormatting>
  <conditionalFormatting sqref="N7:N36">
    <cfRule type="cellIs" dxfId="57" priority="1" operator="equal">
      <formula>"VERY LOW"</formula>
    </cfRule>
    <cfRule type="cellIs" dxfId="56" priority="2" operator="equal">
      <formula>"LOW"</formula>
    </cfRule>
    <cfRule type="cellIs" dxfId="55" priority="3" operator="equal">
      <formula>"MIDDLE"</formula>
    </cfRule>
    <cfRule type="cellIs" dxfId="54" priority="4" operator="equal">
      <formula>"HIGH"</formula>
    </cfRule>
    <cfRule type="cellIs" dxfId="53" priority="5" operator="equal">
      <formula>"EXTREME"</formula>
    </cfRule>
    <cfRule type="cellIs" dxfId="52" priority="7" operator="equal">
      <formula>"HIJAU"</formula>
    </cfRule>
  </conditionalFormatting>
  <pageMargins left="0.70866141732283472" right="0.51181102362204722" top="0.55118110236220474" bottom="0.35433070866141736" header="0.31496062992125984" footer="0.31496062992125984"/>
  <pageSetup paperSize="9" scale="65" orientation="landscape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 xml:space="preserve"> 'JANGAN DIHAPUS'!$L$4:$L$7</xm:f>
          </x14:formula1>
          <xm:sqref>K7:K36</xm:sqref>
        </x14:dataValidation>
        <x14:dataValidation type="list" allowBlank="1" showInputMessage="1" showErrorMessage="1">
          <x14:formula1>
            <xm:f>'JANGAN DIHAPUS'!$F$4:$F$8</xm:f>
          </x14:formula1>
          <xm:sqref>I7:I36</xm:sqref>
        </x14:dataValidation>
        <x14:dataValidation type="list" allowBlank="1" showInputMessage="1" showErrorMessage="1">
          <x14:formula1>
            <xm:f>'JANGAN DIHAPUS'!$B$12:$B$15</xm:f>
          </x14:formula1>
          <xm:sqref>D7:D36</xm:sqref>
        </x14:dataValidation>
        <x14:dataValidation type="list" allowBlank="1" showInputMessage="1" showErrorMessage="1">
          <x14:formula1>
            <xm:f>'JANGAN DIHAPUS'!$B$4:$B$8</xm:f>
          </x14:formula1>
          <xm:sqref>L7:L36</xm:sqref>
        </x14:dataValidation>
        <x14:dataValidation type="list" allowBlank="1" showInputMessage="1" showErrorMessage="1">
          <x14:formula1>
            <xm:f>'JANGAN DIHAPUS'!$D$4:$D$8</xm:f>
          </x14:formula1>
          <xm:sqref>M7:M36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F9" zoomScale="90" zoomScaleNormal="90" workbookViewId="0">
      <selection activeCell="S19" sqref="S19"/>
    </sheetView>
  </sheetViews>
  <sheetFormatPr defaultRowHeight="15" x14ac:dyDescent="0.25"/>
  <cols>
    <col min="4" max="4" width="13.7109375" customWidth="1"/>
    <col min="5" max="5" width="16.85546875" customWidth="1"/>
    <col min="6" max="7" width="16.42578125" customWidth="1"/>
    <col min="8" max="8" width="16.28515625" customWidth="1"/>
    <col min="9" max="9" width="17.42578125" customWidth="1"/>
    <col min="12" max="12" width="17" bestFit="1" customWidth="1"/>
    <col min="13" max="13" width="14.7109375" customWidth="1"/>
    <col min="14" max="14" width="20.42578125" customWidth="1"/>
    <col min="17" max="17" width="15.28515625" customWidth="1"/>
  </cols>
  <sheetData>
    <row r="1" spans="2:18" ht="15.75" x14ac:dyDescent="0.25">
      <c r="B1" s="79" t="s">
        <v>118</v>
      </c>
      <c r="C1" s="79"/>
      <c r="D1" s="79"/>
      <c r="E1" s="79"/>
      <c r="F1" s="79"/>
      <c r="G1" s="79"/>
      <c r="H1" s="79"/>
      <c r="I1" s="79"/>
    </row>
    <row r="2" spans="2:18" ht="15.75" x14ac:dyDescent="0.25">
      <c r="E2" s="26" t="s">
        <v>119</v>
      </c>
    </row>
    <row r="6" spans="2:18" ht="18.75" customHeight="1" x14ac:dyDescent="0.25">
      <c r="B6" s="84" t="s">
        <v>109</v>
      </c>
      <c r="C6" s="85"/>
      <c r="D6" s="86"/>
      <c r="E6" s="82" t="s">
        <v>110</v>
      </c>
      <c r="F6" s="82"/>
      <c r="G6" s="82"/>
      <c r="H6" s="82"/>
      <c r="I6" s="82"/>
      <c r="L6" s="28" t="s">
        <v>133</v>
      </c>
      <c r="M6" s="28" t="s">
        <v>134</v>
      </c>
      <c r="N6" s="28" t="s">
        <v>135</v>
      </c>
      <c r="O6" s="28" t="s">
        <v>23</v>
      </c>
      <c r="Q6" s="64" t="s">
        <v>153</v>
      </c>
      <c r="R6" s="64" t="s">
        <v>154</v>
      </c>
    </row>
    <row r="7" spans="2:18" ht="16.5" customHeight="1" x14ac:dyDescent="0.25">
      <c r="B7" s="87"/>
      <c r="C7" s="88"/>
      <c r="D7" s="89"/>
      <c r="E7" s="34">
        <v>1</v>
      </c>
      <c r="F7" s="34">
        <v>2</v>
      </c>
      <c r="G7" s="34">
        <v>3</v>
      </c>
      <c r="H7" s="34">
        <v>4</v>
      </c>
      <c r="I7" s="34">
        <v>5</v>
      </c>
      <c r="L7" s="29">
        <v>20</v>
      </c>
      <c r="M7" s="29">
        <v>25</v>
      </c>
      <c r="N7" s="27" t="s">
        <v>130</v>
      </c>
      <c r="O7" s="36" t="s">
        <v>123</v>
      </c>
      <c r="Q7" s="63" t="s">
        <v>130</v>
      </c>
      <c r="R7" s="63">
        <f>(LEN(H12)-LEN(SUBSTITUTE(H12," ",""))+1)+(LEN(I12)-LEN(SUBSTITUTE(I12," ",""))+1)+(LEN(I15)-LEN(SUBSTITUTE(I15," ",""))+1-COUNTBLANK(H12:I12)-COUNTBLANK(I15))</f>
        <v>3</v>
      </c>
    </row>
    <row r="8" spans="2:18" ht="15.75" customHeight="1" x14ac:dyDescent="0.25">
      <c r="B8" s="87"/>
      <c r="C8" s="88"/>
      <c r="D8" s="89"/>
      <c r="E8" s="80" t="s">
        <v>122</v>
      </c>
      <c r="F8" s="80" t="s">
        <v>111</v>
      </c>
      <c r="G8" s="80" t="s">
        <v>120</v>
      </c>
      <c r="H8" s="80" t="s">
        <v>112</v>
      </c>
      <c r="I8" s="80" t="s">
        <v>121</v>
      </c>
      <c r="L8" s="29">
        <v>13</v>
      </c>
      <c r="M8" s="29">
        <v>19</v>
      </c>
      <c r="N8" s="27" t="s">
        <v>131</v>
      </c>
      <c r="O8" s="37" t="s">
        <v>124</v>
      </c>
      <c r="Q8" s="63" t="s">
        <v>131</v>
      </c>
      <c r="R8" s="63">
        <f>(LEN(H15)-LEN(SUBSTITUTE(H15," ",""))+1)+(LEN(G12)-LEN(SUBSTITUTE(G12," ",""))+1)+(LEN(I18)-LEN(SUBSTITUTE(I18," ",""))+1)-COUNTBLANK(G12)-COUNTBLANK(H15)-COUNTBLANK(I18)</f>
        <v>1</v>
      </c>
    </row>
    <row r="9" spans="2:18" ht="15.75" x14ac:dyDescent="0.25">
      <c r="B9" s="90"/>
      <c r="C9" s="91"/>
      <c r="D9" s="92"/>
      <c r="E9" s="81"/>
      <c r="F9" s="81"/>
      <c r="G9" s="83"/>
      <c r="H9" s="81"/>
      <c r="I9" s="81"/>
      <c r="L9" s="29">
        <v>9</v>
      </c>
      <c r="M9" s="30">
        <v>12</v>
      </c>
      <c r="N9" s="27" t="s">
        <v>132</v>
      </c>
      <c r="O9" s="38" t="s">
        <v>125</v>
      </c>
      <c r="Q9" s="63" t="s">
        <v>132</v>
      </c>
      <c r="R9" s="63">
        <f>(LEN(F12)-LEN(SUBSTITUTE(F12," ",""))+1)+(LEN(G15)-LEN(SUBSTITUTE(G15," ",""))+1)+(LEN(G18)-LEN(SUBSTITUTE(G18," ",""))+1)+(LEN(H18)-LEN(SUBSTITUTE(H18," ",""))+1)+(LEN(I21)-LEN(SUBSTITUTE(I21," ",""))+1)-COUNTBLANK(F12)-COUNTBLANK(G15)-COUNTBLANK(G18)-COUNTBLANK(H18)-COUNTBLANK(I21)</f>
        <v>0</v>
      </c>
    </row>
    <row r="10" spans="2:18" ht="25.5" customHeight="1" x14ac:dyDescent="0.25">
      <c r="B10" s="76" t="s">
        <v>29</v>
      </c>
      <c r="C10" s="83">
        <v>5</v>
      </c>
      <c r="D10" s="73" t="s">
        <v>113</v>
      </c>
      <c r="E10" s="55" t="str">
        <f>IF(AND(E11&gt;=(VALUE($L$11)),E11&lt;=(VALUE($M$11))),$N$11,IF(AND(E11&gt;=(VALUE($L$10)),E11&lt;=(VALUE($M$10))),$N$10,IF(AND(E11&gt;=(VALUE($L$9)),E11&lt;=(VALUE($M$9))),$N$9,IF(AND(E11&gt;=(VALUE($L$8)),E11&lt;=(VALUE($M$8))),$N$8,IF(AND(E11&gt;=(VALUE($L$7)),E11&lt;=(VALUE($M$7))),$N$7,"error")))))</f>
        <v>Rendah</v>
      </c>
      <c r="F10" s="55" t="str">
        <f>IF(AND(F11&gt;=(VALUE($L$11)),F11&lt;=(VALUE($M$11))),$N$11,IF(AND(F11&gt;=(VALUE($L$10)),F11&lt;=(VALUE($M$10))),$N$10,IF(AND(F11&gt;=(VALUE($L$9)),F11&lt;=(VALUE($M$9))),$N$9,IF(AND(F11&gt;=(VALUE($L$8)),F11&lt;=(VALUE($M$8))),$N$8,IF(AND(F11&gt;=(VALUE($L$7)),F11&lt;=(VALUE($M$7))),$N$7,"error")))))</f>
        <v>Sedang</v>
      </c>
      <c r="G10" s="59" t="str">
        <f t="shared" ref="G10:I10" si="0">IF(AND(G11&gt;=(VALUE($L$11)),G11&lt;=(VALUE($M$11))),$N$11,IF(AND(G11&gt;=(VALUE($L$10)),G11&lt;=(VALUE($M$10))),$N$10,IF(AND(G11&gt;=(VALUE($L$9)),G11&lt;=(VALUE($M$9))),$N$9,IF(AND(G11&gt;=(VALUE($L$8)),G11&lt;=(VALUE($M$8))),$N$8,IF(AND(G11&gt;=(VALUE($L$7)),G11&lt;=(VALUE($M$7))),$N$7,"error")))))</f>
        <v>Tinggi</v>
      </c>
      <c r="H10" s="56" t="str">
        <f t="shared" si="0"/>
        <v>Sangat Tinggi</v>
      </c>
      <c r="I10" s="56" t="str">
        <f t="shared" si="0"/>
        <v>Sangat Tinggi</v>
      </c>
      <c r="L10" s="29">
        <v>5</v>
      </c>
      <c r="M10" s="30">
        <v>8</v>
      </c>
      <c r="N10" s="27" t="s">
        <v>128</v>
      </c>
      <c r="O10" s="39" t="s">
        <v>126</v>
      </c>
      <c r="Q10" s="63" t="s">
        <v>128</v>
      </c>
      <c r="R10" s="63">
        <f>(LEN(E12)-LEN(SUBSTITUTE(E12," ",""))+1)+(LEN(F15)-LEN(SUBSTITUTE(F15," ",""))+1)+(LEN(F18)-LEN(SUBSTITUTE(F18," ",""))+1)+(LEN(G21)-LEN(SUBSTITUTE(G21," ",""))+1)+(LEN(H21)-LEN(SUBSTITUTE(H21," ",""))+1)+(LEN(I24)-LEN(SUBSTITUTE(I24," ",""))+1)-COUNTBLANK(E12)-COUNTBLANK(F15)-COUNTBLANK(F18)-COUNTBLANK(G21)-COUNTBLANK(H21)-COUNTBLANK(I24)</f>
        <v>0</v>
      </c>
    </row>
    <row r="11" spans="2:18" ht="15.75" x14ac:dyDescent="0.25">
      <c r="B11" s="77"/>
      <c r="C11" s="93"/>
      <c r="D11" s="74"/>
      <c r="E11" s="57">
        <f t="shared" ref="E11:I11" si="1">$C$10*E7</f>
        <v>5</v>
      </c>
      <c r="F11" s="57">
        <f t="shared" si="1"/>
        <v>10</v>
      </c>
      <c r="G11" s="60">
        <f t="shared" si="1"/>
        <v>15</v>
      </c>
      <c r="H11" s="58">
        <v>20</v>
      </c>
      <c r="I11" s="58">
        <f t="shared" si="1"/>
        <v>25</v>
      </c>
      <c r="L11" s="29">
        <v>1</v>
      </c>
      <c r="M11" s="30">
        <v>4</v>
      </c>
      <c r="N11" s="27" t="s">
        <v>129</v>
      </c>
      <c r="O11" s="40" t="s">
        <v>127</v>
      </c>
      <c r="Q11" s="63" t="s">
        <v>129</v>
      </c>
      <c r="R11" s="63">
        <f>(LEN(E15)-LEN(SUBSTITUTE(E15," ",""))+1)+(LEN(E18)-LEN(SUBSTITUTE(E18," ",""))+1)+(LEN(E21)-LEN(SUBSTITUTE(E21," ",""))+1)+(LEN(F21)-LEN(SUBSTITUTE(F21," ",""))+1)+(LEN(E24)-LEN(SUBSTITUTE(E24," ",""))+1)+(LEN(F24)-LEN(SUBSTITUTE(F24," ",""))+1)+(LEN(G24)-LEN(SUBSTITUTE(G24," ",""))+1)+(LEN(H24)-LEN(SUBSTITUTE(H24," ",""))+1)-COUNTBLANK(E15)-COUNTBLANK(E18)-COUNTBLANK(E21)-COUNTBLANK(F21)-COUNTBLANK(E24)-COUNTBLANK(F24)-COUNTBLANK(G24)-COUNTBLANK(H24)</f>
        <v>0</v>
      </c>
    </row>
    <row r="12" spans="2:18" ht="25.5" x14ac:dyDescent="0.25">
      <c r="B12" s="77"/>
      <c r="C12" s="75"/>
      <c r="D12" s="75"/>
      <c r="E12" s="61" t="str">
        <f>Rekap_Resiko!AH3</f>
        <v/>
      </c>
      <c r="F12" s="61" t="str">
        <f>Rekap_Resiko!AH4</f>
        <v/>
      </c>
      <c r="G12" s="61" t="str">
        <f>Rekap_Resiko!AH5</f>
        <v/>
      </c>
      <c r="H12" s="61" t="str">
        <f>Rekap_Resiko!AH6</f>
        <v/>
      </c>
      <c r="I12" s="61" t="str">
        <f>Rekap_Resiko!AH7</f>
        <v>JTI.1_1 JTI.1_2 JTI.1_3</v>
      </c>
      <c r="L12" s="31"/>
      <c r="M12" s="32"/>
      <c r="N12" s="33"/>
      <c r="O12" s="35"/>
    </row>
    <row r="13" spans="2:18" x14ac:dyDescent="0.25">
      <c r="B13" s="77"/>
      <c r="C13" s="83">
        <v>4</v>
      </c>
      <c r="D13" s="73" t="s">
        <v>114</v>
      </c>
      <c r="E13" s="55" t="str">
        <f>IF(AND(E14&gt;=(VALUE($L$11)),E14&lt;=(VALUE($M$11))),$N$11,IF(AND(E14&gt;=(VALUE($L$10)),E14&lt;=(VALUE($M$10))),$N$10,IF(AND(E14&gt;=(VALUE($L$9)),E14&lt;=(VALUE($M$9))),$N$9,IF(AND(E14&gt;=(VALUE($L$8)),E14&lt;=(VALUE($M$8))),$N$8,IF(AND(E14&gt;=(VALUE($L$7)),E14&lt;=(VALUE($M$7))),$N$7,"error")))))</f>
        <v>Sangat Rendah</v>
      </c>
      <c r="F13" s="55" t="str">
        <f>IF(AND(F14&gt;=(VALUE($L$11)),F14&lt;=(VALUE($M$11))),$N$11,IF(AND(F14&gt;=(VALUE($L$10)),F14&lt;=(VALUE($M$10))),$N$10,IF(AND(F14&gt;=(VALUE($L$9)),F14&lt;=(VALUE($M$9))),$N$9,IF(AND(F14&gt;=(VALUE($L$8)),F14&lt;=(VALUE($M$8))),$N$8,IF(AND(F14&gt;=(VALUE($L$7)),F14&lt;=(VALUE($M$7))),$N$7,"error")))))</f>
        <v>Rendah</v>
      </c>
      <c r="G13" s="59" t="str">
        <f>IF(AND(G14&gt;=(VALUE($L$11)),G14&lt;=(VALUE($M$11))),$N$11,IF(AND(G14&gt;=(VALUE($L$10)),G14&lt;=(VALUE($M$10))),$N$10,IF(AND(G14&gt;=(VALUE($L$9)),G14&lt;=(VALUE($M$9))),$N$9,IF(AND(G14&gt;=(VALUE($L$8)),G14&lt;=(VALUE($M$8))),$N$8,IF(AND(G14&gt;=(VALUE($L$7)),G14&lt;=(VALUE($M$7))),$N$7,"error")))))</f>
        <v>Sedang</v>
      </c>
      <c r="H13" s="56" t="str">
        <f>IF(AND(H14&gt;=(VALUE($L$11)),H14&lt;=(VALUE($M$11))),$N$11,IF(AND(H14&gt;=(VALUE($L$10)),H14&lt;=(VALUE($M$10))),$N$10,IF(AND(H14&gt;=(VALUE($L$9)),H14&lt;=(VALUE($M$9))),$N$9,IF(AND(H14&gt;=(VALUE($L$8)),H14&lt;=(VALUE($M$8))),$N$8,IF(AND(H14&gt;=(VALUE($L$7)),H14&lt;=(VALUE($M$7))),$N$7,"error")))))</f>
        <v>Tinggi</v>
      </c>
      <c r="I13" s="56" t="str">
        <f>IF(AND(I14&gt;=(VALUE($L$11)),I14&lt;=(VALUE($M$11))),$N$11,IF(AND(I14&gt;=(VALUE($L$10)),I14&lt;=(VALUE($M$10))),$N$10,IF(AND(I14&gt;=(VALUE($L$9)),I14&lt;=(VALUE($M$9))),$N$9,IF(AND(I14&gt;=(VALUE($L$8)),I14&lt;=(VALUE($M$8))),$N$8,IF(AND(I14&gt;=(VALUE($L$7)),I14&lt;=(VALUE($M$7))),$N$7,"error")))))</f>
        <v>Sangat Tinggi</v>
      </c>
    </row>
    <row r="14" spans="2:18" x14ac:dyDescent="0.25">
      <c r="B14" s="77"/>
      <c r="C14" s="93"/>
      <c r="D14" s="74"/>
      <c r="E14" s="57">
        <f>$C$13*E7</f>
        <v>4</v>
      </c>
      <c r="F14" s="57">
        <f>$C$13*F7</f>
        <v>8</v>
      </c>
      <c r="G14" s="60">
        <f>$C$13*G7</f>
        <v>12</v>
      </c>
      <c r="H14" s="58">
        <f>$C$13*H7</f>
        <v>16</v>
      </c>
      <c r="I14" s="58">
        <f>$C$13*I7</f>
        <v>20</v>
      </c>
    </row>
    <row r="15" spans="2:18" x14ac:dyDescent="0.25">
      <c r="B15" s="77"/>
      <c r="C15" s="75"/>
      <c r="D15" s="75"/>
      <c r="E15" s="61" t="str">
        <f>Rekap_Resiko!AH8</f>
        <v/>
      </c>
      <c r="F15" s="61" t="str">
        <f>Rekap_Resiko!AH9</f>
        <v/>
      </c>
      <c r="G15" s="61" t="str">
        <f>Rekap_Resiko!AH10</f>
        <v/>
      </c>
      <c r="H15" s="61" t="str">
        <f>Rekap_Resiko!AH11</f>
        <v>JTI.1_5</v>
      </c>
      <c r="I15" s="61" t="str">
        <f>Rekap_Resiko!AH12</f>
        <v/>
      </c>
    </row>
    <row r="16" spans="2:18" ht="25.5" customHeight="1" x14ac:dyDescent="0.25">
      <c r="B16" s="77"/>
      <c r="C16" s="83">
        <v>3</v>
      </c>
      <c r="D16" s="73" t="s">
        <v>115</v>
      </c>
      <c r="E16" s="55" t="str">
        <f>IF(AND(E17&gt;=(VALUE($L$11)),E17&lt;=(VALUE($M$11))),$N$11,IF(AND(E17&gt;=(VALUE($L$10)),E17&lt;=(VALUE($M$10))),$N$10,IF(AND(E17&gt;=(VALUE($L$9)),E17&lt;=(VALUE($M$9))),$N$9,IF(AND(E17&gt;=(VALUE($L$8)),E17&lt;=(VALUE($M$8))),$N$8,IF(AND(E17&gt;=(VALUE($L$7)),E17&lt;=(VALUE($M$7))),$N$7,"error")))))</f>
        <v>Sangat Rendah</v>
      </c>
      <c r="F16" s="55" t="str">
        <f>IF(AND(F17&gt;=(VALUE($L$11)),F17&lt;=(VALUE($M$11))),$N$11,IF(AND(F17&gt;=(VALUE($L$10)),F17&lt;=(VALUE($M$10))),$N$10,IF(AND(F17&gt;=(VALUE($L$9)),F17&lt;=(VALUE($M$9))),$N$9,IF(AND(F17&gt;=(VALUE($L$8)),F17&lt;=(VALUE($M$8))),$N$8,IF(AND(F17&gt;=(VALUE($L$7)),F17&lt;=(VALUE($M$7))),$N$7,"error")))))</f>
        <v>Rendah</v>
      </c>
      <c r="G16" s="59" t="str">
        <f>IF(AND(G17&gt;=(VALUE($L$11)),G17&lt;=(VALUE($M$11))),$N$11,IF(AND(G17&gt;=(VALUE($L$10)),G17&lt;=(VALUE($M$10))),$N$10,IF(AND(G17&gt;=(VALUE($L$9)),G17&lt;=(VALUE($M$9))),$N$9,IF(AND(G17&gt;=(VALUE($L$8)),G17&lt;=(VALUE($M$8))),$N$8,IF(AND(G17&gt;=(VALUE($L$7)),G17&lt;=(VALUE($M$7))),$N$7,"error")))))</f>
        <v>Sedang</v>
      </c>
      <c r="H16" s="56" t="str">
        <f>IF(AND(H17&gt;=(VALUE($L$11)),H17&lt;=(VALUE($M$11))),$N$11,IF(AND(H17&gt;=(VALUE($L$10)),H17&lt;=(VALUE($M$10))),$N$10,IF(AND(H17&gt;=(VALUE($L$9)),H17&lt;=(VALUE($M$9))),$N$9,IF(AND(H17&gt;=(VALUE($L$8)),H17&lt;=(VALUE($M$8))),$N$8,IF(AND(H17&gt;=(VALUE($L$7)),H17&lt;=(VALUE($M$7))),$N$7,"error")))))</f>
        <v>Sedang</v>
      </c>
      <c r="I16" s="56" t="str">
        <f>IF(AND(I17&gt;=(VALUE($L$11)),I17&lt;=(VALUE($M$11))),$N$11,IF(AND(I17&gt;=(VALUE($L$10)),I17&lt;=(VALUE($M$10))),$N$10,IF(AND(I17&gt;=(VALUE($L$9)),I17&lt;=(VALUE($M$9))),$N$9,IF(AND(I17&gt;=(VALUE($L$8)),I17&lt;=(VALUE($M$8))),$N$8,IF(AND(I17&gt;=(VALUE($L$7)),I17&lt;=(VALUE($M$7))),$N$7,"error")))))</f>
        <v>Tinggi</v>
      </c>
    </row>
    <row r="17" spans="2:9" x14ac:dyDescent="0.25">
      <c r="B17" s="77"/>
      <c r="C17" s="93"/>
      <c r="D17" s="74"/>
      <c r="E17" s="57">
        <f>$C$16*E7</f>
        <v>3</v>
      </c>
      <c r="F17" s="57">
        <f>$C$16*F7</f>
        <v>6</v>
      </c>
      <c r="G17" s="60">
        <f>$C$16*G7</f>
        <v>9</v>
      </c>
      <c r="H17" s="58">
        <f>$C$16*H7</f>
        <v>12</v>
      </c>
      <c r="I17" s="58">
        <f>$C$16*I7</f>
        <v>15</v>
      </c>
    </row>
    <row r="18" spans="2:9" x14ac:dyDescent="0.25">
      <c r="B18" s="77"/>
      <c r="C18" s="75"/>
      <c r="D18" s="75"/>
      <c r="E18" s="61" t="str">
        <f>Rekap_Resiko!AH13</f>
        <v/>
      </c>
      <c r="F18" s="61" t="str">
        <f>Rekap_Resiko!AH14</f>
        <v/>
      </c>
      <c r="G18" s="61" t="str">
        <f>Rekap_Resiko!AH15</f>
        <v/>
      </c>
      <c r="H18" s="61" t="str">
        <f>Rekap_Resiko!AH16</f>
        <v/>
      </c>
      <c r="I18" s="61" t="str">
        <f>Rekap_Resiko!AH17</f>
        <v/>
      </c>
    </row>
    <row r="19" spans="2:9" ht="25.5" customHeight="1" x14ac:dyDescent="0.25">
      <c r="B19" s="77"/>
      <c r="C19" s="83">
        <v>2</v>
      </c>
      <c r="D19" s="73" t="s">
        <v>116</v>
      </c>
      <c r="E19" s="55" t="str">
        <f t="shared" ref="E19:I19" si="2">IF(AND(E20&gt;=(VALUE($L$11)),E20&lt;=(VALUE($M$11))),$N$11,IF(AND(E20&gt;=(VALUE($L$10)),E20&lt;=(VALUE($M$10))),$N$10,IF(AND(E20&gt;=(VALUE($L$9)),E20&lt;=(VALUE($M$9))),$N$9,IF(AND(E20&gt;=(VALUE($L$8)),E20&lt;=(VALUE($M$8))),$N$8,IF(AND(E20&gt;=(VALUE($L$7)),E20&lt;=(VALUE($M$7))),$N$7,"error")))))</f>
        <v>Sangat Rendah</v>
      </c>
      <c r="F19" s="55" t="str">
        <f t="shared" si="2"/>
        <v>Sangat Rendah</v>
      </c>
      <c r="G19" s="59" t="str">
        <f t="shared" si="2"/>
        <v>Rendah</v>
      </c>
      <c r="H19" s="56" t="str">
        <f t="shared" si="2"/>
        <v>Rendah</v>
      </c>
      <c r="I19" s="56" t="str">
        <f t="shared" si="2"/>
        <v>Sedang</v>
      </c>
    </row>
    <row r="20" spans="2:9" x14ac:dyDescent="0.25">
      <c r="B20" s="77"/>
      <c r="C20" s="93"/>
      <c r="D20" s="74"/>
      <c r="E20" s="57">
        <f>$C$19*E7</f>
        <v>2</v>
      </c>
      <c r="F20" s="57">
        <f>$C$19*F7</f>
        <v>4</v>
      </c>
      <c r="G20" s="60">
        <f>$C$19*G7</f>
        <v>6</v>
      </c>
      <c r="H20" s="58">
        <f>$C$19*H7</f>
        <v>8</v>
      </c>
      <c r="I20" s="58">
        <f>$C$19*I7</f>
        <v>10</v>
      </c>
    </row>
    <row r="21" spans="2:9" x14ac:dyDescent="0.25">
      <c r="B21" s="77"/>
      <c r="C21" s="75"/>
      <c r="D21" s="75"/>
      <c r="E21" s="61" t="str">
        <f>Rekap_Resiko!AH18</f>
        <v/>
      </c>
      <c r="F21" s="61" t="str">
        <f>Rekap_Resiko!AH19</f>
        <v/>
      </c>
      <c r="G21" s="61" t="str">
        <f>Rekap_Resiko!AH20</f>
        <v/>
      </c>
      <c r="H21" s="61" t="str">
        <f>Rekap_Resiko!AH21</f>
        <v/>
      </c>
      <c r="I21" s="61" t="str">
        <f>Rekap_Resiko!AH22</f>
        <v/>
      </c>
    </row>
    <row r="22" spans="2:9" ht="15" customHeight="1" x14ac:dyDescent="0.25">
      <c r="B22" s="77"/>
      <c r="C22" s="83">
        <v>1</v>
      </c>
      <c r="D22" s="73" t="s">
        <v>117</v>
      </c>
      <c r="E22" s="55" t="str">
        <f t="shared" ref="E22" si="3">IF(AND(E23&gt;=(VALUE($L$11)),E23&lt;=(VALUE($M$11))),$N$11,IF(AND(E23&gt;=(VALUE($L$10)),E23&lt;=(VALUE($M$10))),$N$10,IF(AND(E23&gt;=(VALUE($L$9)),E23&lt;=(VALUE($M$9))),$N$9,IF(AND(E23&gt;=(VALUE($L$8)),E23&lt;=(VALUE($M$8))),$N$8,IF(AND(E23&gt;=(VALUE($L$7)),E23&lt;=(VALUE($M$7))),$N$7,"error")))))</f>
        <v>Sangat Rendah</v>
      </c>
      <c r="F22" s="55" t="str">
        <f t="shared" ref="F22" si="4">IF(AND(F23&gt;=(VALUE($L$11)),F23&lt;=(VALUE($M$11))),$N$11,IF(AND(F23&gt;=(VALUE($L$10)),F23&lt;=(VALUE($M$10))),$N$10,IF(AND(F23&gt;=(VALUE($L$9)),F23&lt;=(VALUE($M$9))),$N$9,IF(AND(F23&gt;=(VALUE($L$8)),F23&lt;=(VALUE($M$8))),$N$8,IF(AND(F23&gt;=(VALUE($L$7)),F23&lt;=(VALUE($M$7))),$N$7,"error")))))</f>
        <v>Sangat Rendah</v>
      </c>
      <c r="G22" s="59" t="str">
        <f t="shared" ref="G22" si="5">IF(AND(G23&gt;=(VALUE($L$11)),G23&lt;=(VALUE($M$11))),$N$11,IF(AND(G23&gt;=(VALUE($L$10)),G23&lt;=(VALUE($M$10))),$N$10,IF(AND(G23&gt;=(VALUE($L$9)),G23&lt;=(VALUE($M$9))),$N$9,IF(AND(G23&gt;=(VALUE($L$8)),G23&lt;=(VALUE($M$8))),$N$8,IF(AND(G23&gt;=(VALUE($L$7)),G23&lt;=(VALUE($M$7))),$N$7,"error")))))</f>
        <v>Sangat Rendah</v>
      </c>
      <c r="H22" s="56" t="str">
        <f t="shared" ref="H22" si="6">IF(AND(H23&gt;=(VALUE($L$11)),H23&lt;=(VALUE($M$11))),$N$11,IF(AND(H23&gt;=(VALUE($L$10)),H23&lt;=(VALUE($M$10))),$N$10,IF(AND(H23&gt;=(VALUE($L$9)),H23&lt;=(VALUE($M$9))),$N$9,IF(AND(H23&gt;=(VALUE($L$8)),H23&lt;=(VALUE($M$8))),$N$8,IF(AND(H23&gt;=(VALUE($L$7)),H23&lt;=(VALUE($M$7))),$N$7,"error")))))</f>
        <v>Sangat Rendah</v>
      </c>
      <c r="I22" s="56" t="str">
        <f t="shared" ref="I22" si="7">IF(AND(I23&gt;=(VALUE($L$11)),I23&lt;=(VALUE($M$11))),$N$11,IF(AND(I23&gt;=(VALUE($L$10)),I23&lt;=(VALUE($M$10))),$N$10,IF(AND(I23&gt;=(VALUE($L$9)),I23&lt;=(VALUE($M$9))),$N$9,IF(AND(I23&gt;=(VALUE($L$8)),I23&lt;=(VALUE($M$8))),$N$8,IF(AND(I23&gt;=(VALUE($L$7)),I23&lt;=(VALUE($M$7))),$N$7,"error")))))</f>
        <v>Rendah</v>
      </c>
    </row>
    <row r="23" spans="2:9" x14ac:dyDescent="0.25">
      <c r="B23" s="77"/>
      <c r="C23" s="93"/>
      <c r="D23" s="74"/>
      <c r="E23" s="57">
        <f>$C$22*E7</f>
        <v>1</v>
      </c>
      <c r="F23" s="57">
        <f t="shared" ref="F23:I23" si="8">$C$22*F7</f>
        <v>2</v>
      </c>
      <c r="G23" s="60">
        <f t="shared" si="8"/>
        <v>3</v>
      </c>
      <c r="H23" s="58">
        <f t="shared" si="8"/>
        <v>4</v>
      </c>
      <c r="I23" s="58">
        <f t="shared" si="8"/>
        <v>5</v>
      </c>
    </row>
    <row r="24" spans="2:9" x14ac:dyDescent="0.25">
      <c r="B24" s="78"/>
      <c r="C24" s="75"/>
      <c r="D24" s="75"/>
      <c r="E24" s="54" t="str">
        <f>Rekap_Resiko!AH23</f>
        <v/>
      </c>
      <c r="F24" s="54" t="str">
        <f>Rekap_Resiko!AH24</f>
        <v/>
      </c>
      <c r="G24" s="54" t="str">
        <f>Rekap_Resiko!AH25</f>
        <v/>
      </c>
      <c r="H24" s="54" t="str">
        <f>Rekap_Resiko!AH26</f>
        <v/>
      </c>
      <c r="I24" s="54" t="str">
        <f>Rekap_Resiko!AH27</f>
        <v/>
      </c>
    </row>
  </sheetData>
  <mergeCells count="19">
    <mergeCell ref="C19:C21"/>
    <mergeCell ref="C22:C24"/>
    <mergeCell ref="D13:D15"/>
    <mergeCell ref="D16:D18"/>
    <mergeCell ref="D19:D21"/>
    <mergeCell ref="D22:D24"/>
    <mergeCell ref="B10:B24"/>
    <mergeCell ref="B1:I1"/>
    <mergeCell ref="I8:I9"/>
    <mergeCell ref="E8:E9"/>
    <mergeCell ref="E6:I6"/>
    <mergeCell ref="G8:G9"/>
    <mergeCell ref="B6:D9"/>
    <mergeCell ref="F8:F9"/>
    <mergeCell ref="H8:H9"/>
    <mergeCell ref="D10:D12"/>
    <mergeCell ref="C10:C12"/>
    <mergeCell ref="C13:C15"/>
    <mergeCell ref="C16:C18"/>
  </mergeCells>
  <conditionalFormatting sqref="E12 F15 G21:H21 F18 I24">
    <cfRule type="notContainsBlanks" dxfId="51" priority="144">
      <formula>LEN(TRIM(E12))&gt;0</formula>
    </cfRule>
  </conditionalFormatting>
  <conditionalFormatting sqref="E21:F21 E18 E24:H24">
    <cfRule type="notContainsBlanks" dxfId="50" priority="35">
      <formula>LEN(TRIM(E18))&gt;0</formula>
    </cfRule>
  </conditionalFormatting>
  <conditionalFormatting sqref="E10:I10">
    <cfRule type="cellIs" dxfId="49" priority="136" operator="equal">
      <formula>$N$7</formula>
    </cfRule>
    <cfRule type="cellIs" dxfId="48" priority="137" operator="equal">
      <formula>$N$8</formula>
    </cfRule>
    <cfRule type="cellIs" dxfId="47" priority="138" operator="equal">
      <formula>$N$9</formula>
    </cfRule>
    <cfRule type="cellIs" dxfId="46" priority="139" operator="equal">
      <formula>$N$10</formula>
    </cfRule>
    <cfRule type="cellIs" dxfId="45" priority="140" operator="equal">
      <formula>$N$11</formula>
    </cfRule>
  </conditionalFormatting>
  <conditionalFormatting sqref="E11:I12 E14:I15">
    <cfRule type="cellIs" dxfId="44" priority="82" operator="between">
      <formula>$L$8</formula>
      <formula>$M$8</formula>
    </cfRule>
    <cfRule type="cellIs" dxfId="43" priority="83" operator="between">
      <formula>$L$9</formula>
      <formula>$M$9</formula>
    </cfRule>
    <cfRule type="cellIs" dxfId="42" priority="84" operator="between">
      <formula>$L$10</formula>
      <formula>$M$10</formula>
    </cfRule>
    <cfRule type="cellIs" dxfId="41" priority="85" operator="between">
      <formula>$L$11</formula>
      <formula>$M$11</formula>
    </cfRule>
  </conditionalFormatting>
  <conditionalFormatting sqref="E13:I13">
    <cfRule type="cellIs" dxfId="40" priority="131" operator="equal">
      <formula>$N$7</formula>
    </cfRule>
    <cfRule type="cellIs" dxfId="39" priority="132" operator="equal">
      <formula>$N$8</formula>
    </cfRule>
    <cfRule type="cellIs" dxfId="38" priority="133" operator="equal">
      <formula>$N$9</formula>
    </cfRule>
    <cfRule type="cellIs" dxfId="37" priority="134" operator="equal">
      <formula>$N$10</formula>
    </cfRule>
    <cfRule type="cellIs" dxfId="36" priority="135" operator="equal">
      <formula>$N$11</formula>
    </cfRule>
  </conditionalFormatting>
  <conditionalFormatting sqref="E14:I15 E11:I12">
    <cfRule type="cellIs" dxfId="35" priority="81" operator="between">
      <formula>$L$7</formula>
      <formula>$M$7</formula>
    </cfRule>
  </conditionalFormatting>
  <conditionalFormatting sqref="E15:I15 E21:I21 E18">
    <cfRule type="notContainsBlanks" dxfId="34" priority="11">
      <formula>LEN(TRIM(E15))&gt;0</formula>
    </cfRule>
  </conditionalFormatting>
  <conditionalFormatting sqref="E16:I16">
    <cfRule type="cellIs" dxfId="33" priority="126" operator="equal">
      <formula>$N$7</formula>
    </cfRule>
    <cfRule type="cellIs" dxfId="32" priority="127" operator="equal">
      <formula>$N$8</formula>
    </cfRule>
    <cfRule type="cellIs" dxfId="31" priority="128" operator="equal">
      <formula>$N$9</formula>
    </cfRule>
    <cfRule type="cellIs" dxfId="30" priority="129" operator="equal">
      <formula>$N$10</formula>
    </cfRule>
    <cfRule type="cellIs" dxfId="29" priority="130" operator="equal">
      <formula>$N$11</formula>
    </cfRule>
  </conditionalFormatting>
  <conditionalFormatting sqref="E17:I18">
    <cfRule type="cellIs" dxfId="28" priority="12" operator="between">
      <formula>$L$7</formula>
      <formula>$M$7</formula>
    </cfRule>
    <cfRule type="cellIs" dxfId="27" priority="13" operator="between">
      <formula>$L$8</formula>
      <formula>$M$8</formula>
    </cfRule>
    <cfRule type="cellIs" dxfId="26" priority="14" operator="between">
      <formula>$L$9</formula>
      <formula>$M$9</formula>
    </cfRule>
    <cfRule type="cellIs" dxfId="25" priority="15" operator="between">
      <formula>$L$10</formula>
      <formula>$M$10</formula>
    </cfRule>
    <cfRule type="cellIs" dxfId="24" priority="16" operator="between">
      <formula>$L$11</formula>
      <formula>$M$11</formula>
    </cfRule>
  </conditionalFormatting>
  <conditionalFormatting sqref="E19:I19">
    <cfRule type="cellIs" dxfId="23" priority="111" operator="equal">
      <formula>$N$7</formula>
    </cfRule>
    <cfRule type="cellIs" dxfId="22" priority="112" operator="equal">
      <formula>$N$8</formula>
    </cfRule>
    <cfRule type="cellIs" dxfId="21" priority="113" operator="equal">
      <formula>$N$9</formula>
    </cfRule>
    <cfRule type="cellIs" dxfId="20" priority="114" operator="equal">
      <formula>$N$10</formula>
    </cfRule>
    <cfRule type="cellIs" dxfId="19" priority="115" operator="equal">
      <formula>$N$11</formula>
    </cfRule>
  </conditionalFormatting>
  <conditionalFormatting sqref="E20:I21">
    <cfRule type="cellIs" dxfId="18" priority="24" operator="between">
      <formula>$L$7</formula>
      <formula>$M$7</formula>
    </cfRule>
    <cfRule type="cellIs" dxfId="17" priority="25" operator="between">
      <formula>$L$8</formula>
      <formula>$M$8</formula>
    </cfRule>
    <cfRule type="cellIs" dxfId="16" priority="26" operator="between">
      <formula>$L$9</formula>
      <formula>$M$9</formula>
    </cfRule>
    <cfRule type="cellIs" dxfId="15" priority="27" operator="between">
      <formula>$L$10</formula>
      <formula>$M$10</formula>
    </cfRule>
    <cfRule type="cellIs" dxfId="14" priority="28" operator="between">
      <formula>$L$11</formula>
      <formula>$M$11</formula>
    </cfRule>
  </conditionalFormatting>
  <conditionalFormatting sqref="E22:I22">
    <cfRule type="cellIs" dxfId="13" priority="116" operator="equal">
      <formula>$N$7</formula>
    </cfRule>
    <cfRule type="cellIs" dxfId="12" priority="117" operator="equal">
      <formula>$N$8</formula>
    </cfRule>
    <cfRule type="cellIs" dxfId="11" priority="118" operator="equal">
      <formula>$N$9</formula>
    </cfRule>
    <cfRule type="cellIs" dxfId="10" priority="119" operator="equal">
      <formula>$N$10</formula>
    </cfRule>
    <cfRule type="cellIs" dxfId="9" priority="120" operator="equal">
      <formula>$N$11</formula>
    </cfRule>
  </conditionalFormatting>
  <conditionalFormatting sqref="E23:I24">
    <cfRule type="cellIs" dxfId="8" priority="6" operator="between">
      <formula>$L$7</formula>
      <formula>$M$7</formula>
    </cfRule>
    <cfRule type="cellIs" dxfId="7" priority="7" operator="between">
      <formula>$L$8</formula>
      <formula>$M$8</formula>
    </cfRule>
    <cfRule type="cellIs" dxfId="6" priority="8" operator="between">
      <formula>$L$9</formula>
      <formula>$M$9</formula>
    </cfRule>
    <cfRule type="cellIs" dxfId="5" priority="9" operator="between">
      <formula>$L$10</formula>
      <formula>$M$10</formula>
    </cfRule>
    <cfRule type="cellIs" dxfId="4" priority="10" operator="between">
      <formula>$L$11</formula>
      <formula>$M$11</formula>
    </cfRule>
  </conditionalFormatting>
  <conditionalFormatting sqref="E24:I24">
    <cfRule type="notContainsBlanks" dxfId="3" priority="5">
      <formula>LEN(TRIM(E24))&gt;0</formula>
    </cfRule>
  </conditionalFormatting>
  <conditionalFormatting sqref="F12 G15 G18:H18 I21">
    <cfRule type="notContainsBlanks" dxfId="2" priority="4">
      <formula>LEN(TRIM(F12))&gt;0</formula>
    </cfRule>
  </conditionalFormatting>
  <conditionalFormatting sqref="G12 H15 I18">
    <cfRule type="notContainsBlanks" dxfId="1" priority="3">
      <formula>LEN(TRIM(G12))&gt;0</formula>
    </cfRule>
  </conditionalFormatting>
  <conditionalFormatting sqref="H12:I12 I15">
    <cfRule type="notContainsBlanks" dxfId="0" priority="2">
      <formula>LEN(TRIM(H12))&gt;0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zoomScale="106" zoomScaleNormal="106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H14" sqref="AH14"/>
    </sheetView>
  </sheetViews>
  <sheetFormatPr defaultRowHeight="15" x14ac:dyDescent="0.25"/>
  <cols>
    <col min="1" max="1" width="11.7109375" customWidth="1"/>
    <col min="2" max="2" width="16.85546875" customWidth="1"/>
    <col min="3" max="3" width="6.5703125" customWidth="1"/>
    <col min="4" max="33" width="10.7109375" customWidth="1"/>
    <col min="34" max="34" width="21.140625" customWidth="1"/>
  </cols>
  <sheetData>
    <row r="1" spans="1:34" x14ac:dyDescent="0.25">
      <c r="A1" s="94" t="s">
        <v>137</v>
      </c>
      <c r="B1" s="94" t="s">
        <v>138</v>
      </c>
      <c r="C1" s="96" t="s">
        <v>140</v>
      </c>
      <c r="D1" s="98" t="s">
        <v>139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100"/>
      <c r="AH1" s="94" t="s">
        <v>141</v>
      </c>
    </row>
    <row r="2" spans="1:34" x14ac:dyDescent="0.25">
      <c r="A2" s="94"/>
      <c r="B2" s="94"/>
      <c r="C2" s="97"/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94"/>
    </row>
    <row r="3" spans="1:34" ht="15" customHeight="1" x14ac:dyDescent="0.25">
      <c r="A3" s="95" t="s">
        <v>148</v>
      </c>
      <c r="B3" s="53" t="s">
        <v>142</v>
      </c>
      <c r="C3" s="53">
        <f>Peta_Profil_Risiko!C10*Peta_Profil_Risiko!E7</f>
        <v>5</v>
      </c>
      <c r="D3" s="52" t="str">
        <f>IF(AND(VALUE(LEFT($A$3))=VALUE(LEFT(Identifikasi_Resiko!$M$7)),VALUE(LEFT($B3))=VALUE(LEFT(Identifikasi_Resiko!$L$7))),Identifikasi_Resiko!$B$7," ")</f>
        <v xml:space="preserve"> </v>
      </c>
      <c r="E3" s="52" t="str">
        <f>IF(AND(VALUE(LEFT($A$3))=VALUE(LEFT(Identifikasi_Resiko!$M$8)),VALUE(LEFT($B3))=VALUE(LEFT(Identifikasi_Resiko!$L$8))),Identifikasi_Resiko!$B$8," ")</f>
        <v xml:space="preserve"> </v>
      </c>
      <c r="F3" s="52" t="str">
        <f>IF(AND(VALUE(LEFT($A$3))=VALUE(LEFT(Identifikasi_Resiko!$M$9)),VALUE(LEFT($B3))=VALUE(LEFT(Identifikasi_Resiko!$L$9))),Identifikasi_Resiko!$B$9," ")</f>
        <v xml:space="preserve"> </v>
      </c>
      <c r="G3" s="52" t="str">
        <f>IF(AND(VALUE(LEFT($A$3))=VALUE(LEFT(Identifikasi_Resiko!$M$10)),VALUE(LEFT($B3))=VALUE(LEFT(Identifikasi_Resiko!$L$10))),Identifikasi_Resiko!$B$10," ")</f>
        <v xml:space="preserve"> </v>
      </c>
      <c r="H3" s="52" t="str">
        <f>IF(AND(VALUE(LEFT($A$3))=VALUE(LEFT(Identifikasi_Resiko!$M$11)),VALUE(LEFT($B3))=VALUE(LEFT(Identifikasi_Resiko!$L$11))),Identifikasi_Resiko!$B$11," ")</f>
        <v xml:space="preserve"> </v>
      </c>
      <c r="I3" s="52" t="str">
        <f>IF(AND(VALUE(LEFT($A$3))=VALUE(LEFT(Identifikasi_Resiko!$M$12)),VALUE(LEFT($B3))=VALUE(LEFT(Identifikasi_Resiko!$L$12))),Identifikasi_Resiko!$B$12," ")</f>
        <v xml:space="preserve"> </v>
      </c>
      <c r="J3" s="52" t="str">
        <f>IF(AND(VALUE(LEFT($A$3))=VALUE(LEFT(Identifikasi_Resiko!$M$13)),VALUE(LEFT($B3))=VALUE(LEFT(Identifikasi_Resiko!$L$13))),Identifikasi_Resiko!$B$13," ")</f>
        <v xml:space="preserve"> </v>
      </c>
      <c r="K3" s="52" t="str">
        <f>IF(AND(VALUE(LEFT($A$3))=VALUE(LEFT(Identifikasi_Resiko!$M$14)),VALUE(LEFT($B3))=VALUE(LEFT(Identifikasi_Resiko!$L$14))),Identifikasi_Resiko!$B$14," ")</f>
        <v xml:space="preserve"> </v>
      </c>
      <c r="L3" s="52" t="str">
        <f>IF(AND(VALUE(LEFT($A$3))=VALUE(LEFT(Identifikasi_Resiko!$M$15)),VALUE(LEFT($B3))=VALUE(LEFT(Identifikasi_Resiko!$L$15))),Identifikasi_Resiko!$B$15," ")</f>
        <v xml:space="preserve"> </v>
      </c>
      <c r="M3" s="52" t="str">
        <f>IF(AND(VALUE(LEFT($A$3))=VALUE(LEFT(Identifikasi_Resiko!$M$16)),VALUE(LEFT($B3))=VALUE(LEFT(Identifikasi_Resiko!$L$16))),Identifikasi_Resiko!$B$16," ")</f>
        <v xml:space="preserve"> </v>
      </c>
      <c r="N3" s="52" t="str">
        <f>IF(AND(VALUE(LEFT($A$3))=VALUE(LEFT(Identifikasi_Resiko!$M$17)),VALUE(LEFT($B3))=VALUE(LEFT(Identifikasi_Resiko!$L$17))),Identifikasi_Resiko!$B$17," ")</f>
        <v xml:space="preserve"> </v>
      </c>
      <c r="O3" s="52" t="str">
        <f>IF(AND(VALUE(LEFT($A$3))=VALUE(LEFT(Identifikasi_Resiko!$M$18)),VALUE(LEFT($B3))=VALUE(LEFT(Identifikasi_Resiko!$L$18))),Identifikasi_Resiko!$B$18," ")</f>
        <v xml:space="preserve"> </v>
      </c>
      <c r="P3" s="52" t="str">
        <f>IF(AND(VALUE(LEFT($A$3))=VALUE(LEFT(Identifikasi_Resiko!$M$19)),VALUE(LEFT($B3))=VALUE(LEFT(Identifikasi_Resiko!$L$19))),Identifikasi_Resiko!$B$19," ")</f>
        <v xml:space="preserve"> </v>
      </c>
      <c r="Q3" s="52" t="str">
        <f>IF(AND(VALUE(LEFT($A$3))=VALUE(LEFT(Identifikasi_Resiko!$M$20)),VALUE(LEFT($B3))=VALUE(LEFT(Identifikasi_Resiko!$L$20))),Identifikasi_Resiko!$B$20," ")</f>
        <v xml:space="preserve"> </v>
      </c>
      <c r="R3" s="52" t="str">
        <f>IF(AND(VALUE(LEFT($A$3))=VALUE(LEFT(Identifikasi_Resiko!$M$21)),VALUE(LEFT($B3))=VALUE(LEFT(Identifikasi_Resiko!$L$21))),Identifikasi_Resiko!$B$21," ")</f>
        <v xml:space="preserve"> </v>
      </c>
      <c r="S3" s="52" t="str">
        <f>IF(AND(VALUE(LEFT($A$3))=VALUE(LEFT(Identifikasi_Resiko!$M$22)),VALUE(LEFT($B3))=VALUE(LEFT(Identifikasi_Resiko!$L$22))),Identifikasi_Resiko!$B$22," ")</f>
        <v xml:space="preserve"> </v>
      </c>
      <c r="T3" s="52" t="str">
        <f>IF(AND(VALUE(LEFT($A$3))=VALUE(LEFT(Identifikasi_Resiko!$M$23)),VALUE(LEFT($B3))=VALUE(LEFT(Identifikasi_Resiko!$L$23))),Identifikasi_Resiko!$B$23," ")</f>
        <v xml:space="preserve"> </v>
      </c>
      <c r="U3" s="52" t="str">
        <f>IF(AND(VALUE(LEFT($A$3))=VALUE(LEFT(Identifikasi_Resiko!$M$24)),VALUE(LEFT($B3))=VALUE(LEFT(Identifikasi_Resiko!$L$24))),Identifikasi_Resiko!$B$24," ")</f>
        <v xml:space="preserve"> </v>
      </c>
      <c r="V3" s="52" t="str">
        <f>IF(AND(VALUE(LEFT($A$3))=VALUE(LEFT(Identifikasi_Resiko!$M$25)),VALUE(LEFT($B3))=VALUE(LEFT(Identifikasi_Resiko!$L$25))),Identifikasi_Resiko!$B$25," ")</f>
        <v xml:space="preserve"> </v>
      </c>
      <c r="W3" s="52" t="str">
        <f>IF(AND(VALUE(LEFT($A$3))=VALUE(LEFT(Identifikasi_Resiko!$M$26)),VALUE(LEFT($B3))=VALUE(LEFT(Identifikasi_Resiko!$L$26))),Identifikasi_Resiko!$B$26," ")</f>
        <v xml:space="preserve"> </v>
      </c>
      <c r="X3" s="52" t="str">
        <f>IF(AND(VALUE(LEFT($A$3))=VALUE(LEFT(Identifikasi_Resiko!$M$27)),VALUE(LEFT($B3))=VALUE(LEFT(Identifikasi_Resiko!$L$27))),Identifikasi_Resiko!$B$27," ")</f>
        <v xml:space="preserve"> </v>
      </c>
      <c r="Y3" s="52" t="str">
        <f>IF(AND(VALUE(LEFT($A$3))=VALUE(LEFT(Identifikasi_Resiko!$M$28)),VALUE(LEFT($B3))=VALUE(LEFT(Identifikasi_Resiko!$L$28))),Identifikasi_Resiko!$B$28," ")</f>
        <v xml:space="preserve"> </v>
      </c>
      <c r="Z3" s="52" t="str">
        <f>IF(AND(VALUE(LEFT($A$3))=VALUE(LEFT(Identifikasi_Resiko!$M$29)),VALUE(LEFT($B3))=VALUE(LEFT(Identifikasi_Resiko!$L$29))),Identifikasi_Resiko!$B$29," ")</f>
        <v xml:space="preserve"> </v>
      </c>
      <c r="AA3" s="52" t="str">
        <f>IF(AND(VALUE(LEFT($A$3))=VALUE(LEFT(Identifikasi_Resiko!$M$30)),VALUE(LEFT($B3))=VALUE(LEFT(Identifikasi_Resiko!$L$30))),Identifikasi_Resiko!$B$30," ")</f>
        <v xml:space="preserve"> </v>
      </c>
      <c r="AB3" s="52" t="str">
        <f>IF(AND(VALUE(LEFT($A$3))=VALUE(LEFT(Identifikasi_Resiko!$M$31)),VALUE(LEFT($B3))=VALUE(LEFT(Identifikasi_Resiko!$L$31))),Identifikasi_Resiko!$B$31," ")</f>
        <v xml:space="preserve"> </v>
      </c>
      <c r="AC3" s="52" t="str">
        <f>IF(AND(VALUE(LEFT($A$3))=VALUE(LEFT(Identifikasi_Resiko!$M$32)),VALUE(LEFT($B3))=VALUE(LEFT(Identifikasi_Resiko!$L$32))),Identifikasi_Resiko!$B$32," ")</f>
        <v xml:space="preserve"> </v>
      </c>
      <c r="AD3" s="52" t="str">
        <f>IF(AND(VALUE(LEFT($A$3))=VALUE(LEFT(Identifikasi_Resiko!$M$33)),VALUE(LEFT($B3))=VALUE(LEFT(Identifikasi_Resiko!$L$33))),Identifikasi_Resiko!$B$33," ")</f>
        <v xml:space="preserve"> </v>
      </c>
      <c r="AE3" s="52" t="str">
        <f>IF(AND(VALUE(LEFT($A$3))=VALUE(LEFT(Identifikasi_Resiko!$M$34)),VALUE(LEFT($B3))=VALUE(LEFT(Identifikasi_Resiko!$L$34))),Identifikasi_Resiko!$B$34," ")</f>
        <v xml:space="preserve"> </v>
      </c>
      <c r="AF3" s="52" t="str">
        <f>IF(AND(VALUE(LEFT($A$3))=VALUE(LEFT(Identifikasi_Resiko!$M$35)),VALUE(LEFT($B3))=VALUE(LEFT(Identifikasi_Resiko!$L$35))),Identifikasi_Resiko!$B$35," ")</f>
        <v xml:space="preserve"> </v>
      </c>
      <c r="AG3" s="52" t="str">
        <f>IF(AND(VALUE(LEFT($A$3))=VALUE(LEFT(Identifikasi_Resiko!$M$36)),VALUE(LEFT($B3))=VALUE(LEFT(Identifikasi_Resiko!$L$36))),Identifikasi_Resiko!$B$36," ")</f>
        <v/>
      </c>
      <c r="AH3" s="51" t="str">
        <f>TRIM(_xlfn.TEXTJOIN(" ",TRUE,D3:AG3))</f>
        <v/>
      </c>
    </row>
    <row r="4" spans="1:34" x14ac:dyDescent="0.25">
      <c r="A4" s="95"/>
      <c r="B4" s="53" t="s">
        <v>143</v>
      </c>
      <c r="C4" s="53">
        <f>Peta_Profil_Risiko!C10*Peta_Profil_Risiko!F7</f>
        <v>10</v>
      </c>
      <c r="D4" s="52" t="str">
        <f>IF(AND(VALUE(LEFT($A$3))=VALUE(LEFT(Identifikasi_Resiko!$M$7)),VALUE(LEFT($B4))=VALUE(LEFT(Identifikasi_Resiko!$L$7))),Identifikasi_Resiko!$B$7," ")</f>
        <v xml:space="preserve"> </v>
      </c>
      <c r="E4" s="52" t="str">
        <f>IF(AND(VALUE(LEFT($A$3))=VALUE(LEFT(Identifikasi_Resiko!$M$8)),VALUE(LEFT($B4))=VALUE(LEFT(Identifikasi_Resiko!$L$8))),Identifikasi_Resiko!$B$8," ")</f>
        <v xml:space="preserve"> </v>
      </c>
      <c r="F4" s="52" t="str">
        <f>IF(AND(VALUE(LEFT($A$3))=VALUE(LEFT(Identifikasi_Resiko!$M$9)),VALUE(LEFT($B4))=VALUE(LEFT(Identifikasi_Resiko!$L$9))),Identifikasi_Resiko!$B$9," ")</f>
        <v xml:space="preserve"> </v>
      </c>
      <c r="G4" s="52" t="str">
        <f>IF(AND(VALUE(LEFT($A$3))=VALUE(LEFT(Identifikasi_Resiko!$M$10)),VALUE(LEFT($B4))=VALUE(LEFT(Identifikasi_Resiko!$L$10))),Identifikasi_Resiko!$B$10," ")</f>
        <v xml:space="preserve"> </v>
      </c>
      <c r="H4" s="52" t="str">
        <f>IF(AND(VALUE(LEFT($A$3))=VALUE(LEFT(Identifikasi_Resiko!$M$11)),VALUE(LEFT($B4))=VALUE(LEFT(Identifikasi_Resiko!$L$11))),Identifikasi_Resiko!$B$11," ")</f>
        <v xml:space="preserve"> </v>
      </c>
      <c r="I4" s="52" t="str">
        <f>IF(AND(VALUE(LEFT($A$3))=VALUE(LEFT(Identifikasi_Resiko!$M$12)),VALUE(LEFT($B4))=VALUE(LEFT(Identifikasi_Resiko!$L$12))),Identifikasi_Resiko!$B$12," ")</f>
        <v xml:space="preserve"> </v>
      </c>
      <c r="J4" s="52" t="str">
        <f>IF(AND(VALUE(LEFT($A$3))=VALUE(LEFT(Identifikasi_Resiko!$M$13)),VALUE(LEFT($B4))=VALUE(LEFT(Identifikasi_Resiko!$L$13))),Identifikasi_Resiko!$B$13," ")</f>
        <v xml:space="preserve"> </v>
      </c>
      <c r="K4" s="52" t="str">
        <f>IF(AND(VALUE(LEFT($A$3))=VALUE(LEFT(Identifikasi_Resiko!$M$14)),VALUE(LEFT($B4))=VALUE(LEFT(Identifikasi_Resiko!$L$14))),Identifikasi_Resiko!$B$14," ")</f>
        <v xml:space="preserve"> </v>
      </c>
      <c r="L4" s="52" t="str">
        <f>IF(AND(VALUE(LEFT($A$3))=VALUE(LEFT(Identifikasi_Resiko!$M$15)),VALUE(LEFT($B4))=VALUE(LEFT(Identifikasi_Resiko!$L$15))),Identifikasi_Resiko!$B$15," ")</f>
        <v xml:space="preserve"> </v>
      </c>
      <c r="M4" s="52" t="str">
        <f>IF(AND(VALUE(LEFT($A$3))=VALUE(LEFT(Identifikasi_Resiko!$M$16)),VALUE(LEFT($B4))=VALUE(LEFT(Identifikasi_Resiko!$L$16))),Identifikasi_Resiko!$B$16," ")</f>
        <v xml:space="preserve"> </v>
      </c>
      <c r="N4" s="52" t="str">
        <f>IF(AND(VALUE(LEFT($A$3))=VALUE(LEFT(Identifikasi_Resiko!$M$17)),VALUE(LEFT($B4))=VALUE(LEFT(Identifikasi_Resiko!$L$17))),Identifikasi_Resiko!$B$17," ")</f>
        <v xml:space="preserve"> </v>
      </c>
      <c r="O4" s="52" t="str">
        <f>IF(AND(VALUE(LEFT($A$3))=VALUE(LEFT(Identifikasi_Resiko!$M$18)),VALUE(LEFT($B4))=VALUE(LEFT(Identifikasi_Resiko!$L$18))),Identifikasi_Resiko!$B$18," ")</f>
        <v xml:space="preserve"> </v>
      </c>
      <c r="P4" s="52" t="str">
        <f>IF(AND(VALUE(LEFT($A$3))=VALUE(LEFT(Identifikasi_Resiko!$M$19)),VALUE(LEFT($B4))=VALUE(LEFT(Identifikasi_Resiko!$L$19))),Identifikasi_Resiko!$B$19," ")</f>
        <v xml:space="preserve"> </v>
      </c>
      <c r="Q4" s="52" t="str">
        <f>IF(AND(VALUE(LEFT($A$3))=VALUE(LEFT(Identifikasi_Resiko!$M$20)),VALUE(LEFT($B4))=VALUE(LEFT(Identifikasi_Resiko!$L$20))),Identifikasi_Resiko!$B$20," ")</f>
        <v xml:space="preserve"> </v>
      </c>
      <c r="R4" s="52" t="str">
        <f>IF(AND(VALUE(LEFT($A$3))=VALUE(LEFT(Identifikasi_Resiko!$M$21)),VALUE(LEFT($B4))=VALUE(LEFT(Identifikasi_Resiko!$L$21))),Identifikasi_Resiko!$B$21," ")</f>
        <v xml:space="preserve"> </v>
      </c>
      <c r="S4" s="52" t="str">
        <f>IF(AND(VALUE(LEFT($A$3))=VALUE(LEFT(Identifikasi_Resiko!$M$22)),VALUE(LEFT($B4))=VALUE(LEFT(Identifikasi_Resiko!$L$22))),Identifikasi_Resiko!$B$22," ")</f>
        <v xml:space="preserve"> </v>
      </c>
      <c r="T4" s="52" t="str">
        <f>IF(AND(VALUE(LEFT($A$3))=VALUE(LEFT(Identifikasi_Resiko!$M$23)),VALUE(LEFT($B4))=VALUE(LEFT(Identifikasi_Resiko!$L$23))),Identifikasi_Resiko!$B$23," ")</f>
        <v xml:space="preserve"> </v>
      </c>
      <c r="U4" s="52" t="str">
        <f>IF(AND(VALUE(LEFT($A$3))=VALUE(LEFT(Identifikasi_Resiko!$M$24)),VALUE(LEFT($B4))=VALUE(LEFT(Identifikasi_Resiko!$L$24))),Identifikasi_Resiko!$B$24," ")</f>
        <v xml:space="preserve"> </v>
      </c>
      <c r="V4" s="52" t="str">
        <f>IF(AND(VALUE(LEFT($A$3))=VALUE(LEFT(Identifikasi_Resiko!$M$25)),VALUE(LEFT($B4))=VALUE(LEFT(Identifikasi_Resiko!$L$25))),Identifikasi_Resiko!$B$25," ")</f>
        <v xml:space="preserve"> </v>
      </c>
      <c r="W4" s="52" t="str">
        <f>IF(AND(VALUE(LEFT($A$3))=VALUE(LEFT(Identifikasi_Resiko!$M$26)),VALUE(LEFT($B4))=VALUE(LEFT(Identifikasi_Resiko!$L$26))),Identifikasi_Resiko!$B$26," ")</f>
        <v xml:space="preserve"> </v>
      </c>
      <c r="X4" s="52" t="str">
        <f>IF(AND(VALUE(LEFT($A$3))=VALUE(LEFT(Identifikasi_Resiko!$M$27)),VALUE(LEFT($B4))=VALUE(LEFT(Identifikasi_Resiko!$L$27))),Identifikasi_Resiko!$B$27," ")</f>
        <v xml:space="preserve"> </v>
      </c>
      <c r="Y4" s="52" t="str">
        <f>IF(AND(VALUE(LEFT($A$3))=VALUE(LEFT(Identifikasi_Resiko!$M$28)),VALUE(LEFT($B4))=VALUE(LEFT(Identifikasi_Resiko!$L$28))),Identifikasi_Resiko!$B$28," ")</f>
        <v xml:space="preserve"> </v>
      </c>
      <c r="Z4" s="52" t="str">
        <f>IF(AND(VALUE(LEFT($A$3))=VALUE(LEFT(Identifikasi_Resiko!$M$29)),VALUE(LEFT($B4))=VALUE(LEFT(Identifikasi_Resiko!$L$29))),Identifikasi_Resiko!$B$29," ")</f>
        <v xml:space="preserve"> </v>
      </c>
      <c r="AA4" s="52" t="str">
        <f>IF(AND(VALUE(LEFT($A$3))=VALUE(LEFT(Identifikasi_Resiko!$M$30)),VALUE(LEFT($B4))=VALUE(LEFT(Identifikasi_Resiko!$L$30))),Identifikasi_Resiko!$B$30," ")</f>
        <v xml:space="preserve"> </v>
      </c>
      <c r="AB4" s="52" t="str">
        <f>IF(AND(VALUE(LEFT($A$3))=VALUE(LEFT(Identifikasi_Resiko!$M$31)),VALUE(LEFT($B4))=VALUE(LEFT(Identifikasi_Resiko!$L$31))),Identifikasi_Resiko!$B$31," ")</f>
        <v xml:space="preserve"> </v>
      </c>
      <c r="AC4" s="52" t="str">
        <f>IF(AND(VALUE(LEFT($A$3))=VALUE(LEFT(Identifikasi_Resiko!$M$32)),VALUE(LEFT($B4))=VALUE(LEFT(Identifikasi_Resiko!$L$32))),Identifikasi_Resiko!$B$32," ")</f>
        <v xml:space="preserve"> </v>
      </c>
      <c r="AD4" s="52" t="str">
        <f>IF(AND(VALUE(LEFT($A$3))=VALUE(LEFT(Identifikasi_Resiko!$M$33)),VALUE(LEFT($B4))=VALUE(LEFT(Identifikasi_Resiko!$L$33))),Identifikasi_Resiko!$B$33," ")</f>
        <v xml:space="preserve"> </v>
      </c>
      <c r="AE4" s="52" t="str">
        <f>IF(AND(VALUE(LEFT($A$3))=VALUE(LEFT(Identifikasi_Resiko!$M$34)),VALUE(LEFT($B4))=VALUE(LEFT(Identifikasi_Resiko!$L$34))),Identifikasi_Resiko!$B$34," ")</f>
        <v xml:space="preserve"> </v>
      </c>
      <c r="AF4" s="52" t="str">
        <f>IF(AND(VALUE(LEFT($A$3))=VALUE(LEFT(Identifikasi_Resiko!$M$35)),VALUE(LEFT($B4))=VALUE(LEFT(Identifikasi_Resiko!$L$35))),Identifikasi_Resiko!$B$35," ")</f>
        <v xml:space="preserve"> </v>
      </c>
      <c r="AG4" s="52" t="str">
        <f>IF(AND(VALUE(LEFT($A$3))=VALUE(LEFT(Identifikasi_Resiko!$M$36)),VALUE(LEFT($B4))=VALUE(LEFT(Identifikasi_Resiko!$L$36))),Identifikasi_Resiko!$B$36," ")</f>
        <v xml:space="preserve"> </v>
      </c>
      <c r="AH4" s="51" t="str">
        <f t="shared" ref="AH4:AH27" si="0">TRIM(_xlfn.TEXTJOIN(" ",TRUE,D4:AG4))</f>
        <v/>
      </c>
    </row>
    <row r="5" spans="1:34" ht="15" customHeight="1" x14ac:dyDescent="0.25">
      <c r="A5" s="95"/>
      <c r="B5" s="53" t="s">
        <v>145</v>
      </c>
      <c r="C5" s="53">
        <f>Peta_Profil_Risiko!C10*Peta_Profil_Risiko!G7</f>
        <v>15</v>
      </c>
      <c r="D5" s="52" t="str">
        <f>IF(AND(VALUE(LEFT($A$3))=VALUE(LEFT(Identifikasi_Resiko!$M$7)),VALUE(LEFT($B5))=VALUE(LEFT(Identifikasi_Resiko!$L$7))),Identifikasi_Resiko!$B$7," ")</f>
        <v xml:space="preserve"> </v>
      </c>
      <c r="E5" s="52" t="str">
        <f>IF(AND(VALUE(LEFT($A$3))=VALUE(LEFT(Identifikasi_Resiko!$M$8)),VALUE(LEFT($B5))=VALUE(LEFT(Identifikasi_Resiko!$L$8))),Identifikasi_Resiko!$B$8," ")</f>
        <v xml:space="preserve"> </v>
      </c>
      <c r="F5" s="52" t="str">
        <f>IF(AND(VALUE(LEFT($A$3))=VALUE(LEFT(Identifikasi_Resiko!$M$9)),VALUE(LEFT($B5))=VALUE(LEFT(Identifikasi_Resiko!$L$9))),Identifikasi_Resiko!$B$9," ")</f>
        <v xml:space="preserve"> </v>
      </c>
      <c r="G5" s="52" t="str">
        <f>IF(AND(VALUE(LEFT($A$3))=VALUE(LEFT(Identifikasi_Resiko!$M$10)),VALUE(LEFT($B5))=VALUE(LEFT(Identifikasi_Resiko!$L$10))),Identifikasi_Resiko!$B$10," ")</f>
        <v xml:space="preserve"> </v>
      </c>
      <c r="H5" s="52" t="str">
        <f>IF(AND(VALUE(LEFT($A$3))=VALUE(LEFT(Identifikasi_Resiko!$M$11)),VALUE(LEFT($B5))=VALUE(LEFT(Identifikasi_Resiko!$L$11))),Identifikasi_Resiko!$B$11," ")</f>
        <v xml:space="preserve"> </v>
      </c>
      <c r="I5" s="52" t="str">
        <f>IF(AND(VALUE(LEFT($A$3))=VALUE(LEFT(Identifikasi_Resiko!$M$12)),VALUE(LEFT($B5))=VALUE(LEFT(Identifikasi_Resiko!$L$12))),Identifikasi_Resiko!$B$12," ")</f>
        <v xml:space="preserve"> </v>
      </c>
      <c r="J5" s="52" t="str">
        <f>IF(AND(VALUE(LEFT($A$3))=VALUE(LEFT(Identifikasi_Resiko!$M$13)),VALUE(LEFT($B5))=VALUE(LEFT(Identifikasi_Resiko!$L$13))),Identifikasi_Resiko!$B$13," ")</f>
        <v xml:space="preserve"> </v>
      </c>
      <c r="K5" s="52" t="str">
        <f>IF(AND(VALUE(LEFT($A$3))=VALUE(LEFT(Identifikasi_Resiko!$M$14)),VALUE(LEFT($B5))=VALUE(LEFT(Identifikasi_Resiko!$L$14))),Identifikasi_Resiko!$B$14," ")</f>
        <v xml:space="preserve"> </v>
      </c>
      <c r="L5" s="52" t="str">
        <f>IF(AND(VALUE(LEFT($A$3))=VALUE(LEFT(Identifikasi_Resiko!$M$15)),VALUE(LEFT($B5))=VALUE(LEFT(Identifikasi_Resiko!$L$15))),Identifikasi_Resiko!$B$15," ")</f>
        <v xml:space="preserve"> </v>
      </c>
      <c r="M5" s="52" t="str">
        <f>IF(AND(VALUE(LEFT($A$3))=VALUE(LEFT(Identifikasi_Resiko!$M$16)),VALUE(LEFT($B5))=VALUE(LEFT(Identifikasi_Resiko!$L$16))),Identifikasi_Resiko!$B$16," ")</f>
        <v xml:space="preserve"> </v>
      </c>
      <c r="N5" s="52" t="str">
        <f>IF(AND(VALUE(LEFT($A$3))=VALUE(LEFT(Identifikasi_Resiko!$M$17)),VALUE(LEFT($B5))=VALUE(LEFT(Identifikasi_Resiko!$L$17))),Identifikasi_Resiko!$B$17," ")</f>
        <v xml:space="preserve"> </v>
      </c>
      <c r="O5" s="52" t="str">
        <f>IF(AND(VALUE(LEFT($A$3))=VALUE(LEFT(Identifikasi_Resiko!$M$18)),VALUE(LEFT($B5))=VALUE(LEFT(Identifikasi_Resiko!$L$18))),Identifikasi_Resiko!$B$18," ")</f>
        <v xml:space="preserve"> </v>
      </c>
      <c r="P5" s="52" t="str">
        <f>IF(AND(VALUE(LEFT($A$3))=VALUE(LEFT(Identifikasi_Resiko!$M$19)),VALUE(LEFT($B5))=VALUE(LEFT(Identifikasi_Resiko!$L$19))),Identifikasi_Resiko!$B$19," ")</f>
        <v xml:space="preserve"> </v>
      </c>
      <c r="Q5" s="52" t="str">
        <f>IF(AND(VALUE(LEFT($A$3))=VALUE(LEFT(Identifikasi_Resiko!$M$20)),VALUE(LEFT($B5))=VALUE(LEFT(Identifikasi_Resiko!$L$20))),Identifikasi_Resiko!$B$20," ")</f>
        <v xml:space="preserve"> </v>
      </c>
      <c r="R5" s="52" t="str">
        <f>IF(AND(VALUE(LEFT($A$3))=VALUE(LEFT(Identifikasi_Resiko!$M$21)),VALUE(LEFT($B5))=VALUE(LEFT(Identifikasi_Resiko!$L$21))),Identifikasi_Resiko!$B$21," ")</f>
        <v xml:space="preserve"> </v>
      </c>
      <c r="S5" s="52" t="str">
        <f>IF(AND(VALUE(LEFT($A$3))=VALUE(LEFT(Identifikasi_Resiko!$M$22)),VALUE(LEFT($B5))=VALUE(LEFT(Identifikasi_Resiko!$L$22))),Identifikasi_Resiko!$B$22," ")</f>
        <v xml:space="preserve"> </v>
      </c>
      <c r="T5" s="52" t="str">
        <f>IF(AND(VALUE(LEFT($A$3))=VALUE(LEFT(Identifikasi_Resiko!$M$23)),VALUE(LEFT($B5))=VALUE(LEFT(Identifikasi_Resiko!$L$23))),Identifikasi_Resiko!$B$23," ")</f>
        <v xml:space="preserve"> </v>
      </c>
      <c r="U5" s="52" t="str">
        <f>IF(AND(VALUE(LEFT($A$3))=VALUE(LEFT(Identifikasi_Resiko!$M$24)),VALUE(LEFT($B5))=VALUE(LEFT(Identifikasi_Resiko!$L$24))),Identifikasi_Resiko!$B$24," ")</f>
        <v xml:space="preserve"> </v>
      </c>
      <c r="V5" s="52" t="str">
        <f>IF(AND(VALUE(LEFT($A$3))=VALUE(LEFT(Identifikasi_Resiko!$M$25)),VALUE(LEFT($B5))=VALUE(LEFT(Identifikasi_Resiko!$L$25))),Identifikasi_Resiko!$B$25," ")</f>
        <v xml:space="preserve"> </v>
      </c>
      <c r="W5" s="52" t="str">
        <f>IF(AND(VALUE(LEFT($A$3))=VALUE(LEFT(Identifikasi_Resiko!$M$26)),VALUE(LEFT($B5))=VALUE(LEFT(Identifikasi_Resiko!$L$26))),Identifikasi_Resiko!$B$26," ")</f>
        <v xml:space="preserve"> </v>
      </c>
      <c r="X5" s="52" t="str">
        <f>IF(AND(VALUE(LEFT($A$3))=VALUE(LEFT(Identifikasi_Resiko!$M$27)),VALUE(LEFT($B5))=VALUE(LEFT(Identifikasi_Resiko!$L$27))),Identifikasi_Resiko!$B$27," ")</f>
        <v xml:space="preserve"> </v>
      </c>
      <c r="Y5" s="52" t="str">
        <f>IF(AND(VALUE(LEFT($A$3))=VALUE(LEFT(Identifikasi_Resiko!$M$28)),VALUE(LEFT($B5))=VALUE(LEFT(Identifikasi_Resiko!$L$28))),Identifikasi_Resiko!$B$28," ")</f>
        <v xml:space="preserve"> </v>
      </c>
      <c r="Z5" s="52" t="str">
        <f>IF(AND(VALUE(LEFT($A$3))=VALUE(LEFT(Identifikasi_Resiko!$M$29)),VALUE(LEFT($B5))=VALUE(LEFT(Identifikasi_Resiko!$L$29))),Identifikasi_Resiko!$B$29," ")</f>
        <v xml:space="preserve"> </v>
      </c>
      <c r="AA5" s="52" t="str">
        <f>IF(AND(VALUE(LEFT($A$3))=VALUE(LEFT(Identifikasi_Resiko!$M$30)),VALUE(LEFT($B5))=VALUE(LEFT(Identifikasi_Resiko!$L$30))),Identifikasi_Resiko!$B$30," ")</f>
        <v xml:space="preserve"> </v>
      </c>
      <c r="AB5" s="52" t="str">
        <f>IF(AND(VALUE(LEFT($A$3))=VALUE(LEFT(Identifikasi_Resiko!$M$31)),VALUE(LEFT($B5))=VALUE(LEFT(Identifikasi_Resiko!$L$31))),Identifikasi_Resiko!$B$31," ")</f>
        <v xml:space="preserve"> </v>
      </c>
      <c r="AC5" s="52" t="str">
        <f>IF(AND(VALUE(LEFT($A$3))=VALUE(LEFT(Identifikasi_Resiko!$M$32)),VALUE(LEFT($B5))=VALUE(LEFT(Identifikasi_Resiko!$L$32))),Identifikasi_Resiko!$B$32," ")</f>
        <v xml:space="preserve"> </v>
      </c>
      <c r="AD5" s="52" t="str">
        <f>IF(AND(VALUE(LEFT($A$3))=VALUE(LEFT(Identifikasi_Resiko!$M$33)),VALUE(LEFT($B5))=VALUE(LEFT(Identifikasi_Resiko!$L$33))),Identifikasi_Resiko!$B$33," ")</f>
        <v xml:space="preserve"> </v>
      </c>
      <c r="AE5" s="52" t="str">
        <f>IF(AND(VALUE(LEFT($A$3))=VALUE(LEFT(Identifikasi_Resiko!$M$34)),VALUE(LEFT($B5))=VALUE(LEFT(Identifikasi_Resiko!$L$34))),Identifikasi_Resiko!$B$34," ")</f>
        <v/>
      </c>
      <c r="AF5" s="52" t="str">
        <f>IF(AND(VALUE(LEFT($A$3))=VALUE(LEFT(Identifikasi_Resiko!$M$35)),VALUE(LEFT($B5))=VALUE(LEFT(Identifikasi_Resiko!$L$35))),Identifikasi_Resiko!$B$35," ")</f>
        <v xml:space="preserve"> </v>
      </c>
      <c r="AG5" s="52" t="str">
        <f>IF(AND(VALUE(LEFT($A$3))=VALUE(LEFT(Identifikasi_Resiko!$M$36)),VALUE(LEFT($B5))=VALUE(LEFT(Identifikasi_Resiko!$L$36))),Identifikasi_Resiko!$B$36," ")</f>
        <v xml:space="preserve"> </v>
      </c>
      <c r="AH5" s="51" t="str">
        <f t="shared" si="0"/>
        <v/>
      </c>
    </row>
    <row r="6" spans="1:34" x14ac:dyDescent="0.25">
      <c r="A6" s="95"/>
      <c r="B6" s="53" t="s">
        <v>144</v>
      </c>
      <c r="C6" s="53">
        <f>Peta_Profil_Risiko!C10*Peta_Profil_Risiko!H7</f>
        <v>20</v>
      </c>
      <c r="D6" s="52" t="str">
        <f>IF(AND(VALUE(LEFT($A$3))=VALUE(LEFT(Identifikasi_Resiko!$M$7)),VALUE(LEFT($B6))=VALUE(LEFT(Identifikasi_Resiko!$L$7))),Identifikasi_Resiko!$B$7," ")</f>
        <v xml:space="preserve"> </v>
      </c>
      <c r="E6" s="52" t="str">
        <f>IF(AND(VALUE(LEFT($A$3))=VALUE(LEFT(Identifikasi_Resiko!$M$8)),VALUE(LEFT($B6))=VALUE(LEFT(Identifikasi_Resiko!$L$8))),Identifikasi_Resiko!$B$8," ")</f>
        <v xml:space="preserve"> </v>
      </c>
      <c r="F6" s="52" t="str">
        <f>IF(AND(VALUE(LEFT($A$3))=VALUE(LEFT(Identifikasi_Resiko!$M$9)),VALUE(LEFT($B6))=VALUE(LEFT(Identifikasi_Resiko!$L$9))),Identifikasi_Resiko!$B$9," ")</f>
        <v xml:space="preserve"> </v>
      </c>
      <c r="G6" s="52" t="str">
        <f>IF(AND(VALUE(LEFT($A$3))=VALUE(LEFT(Identifikasi_Resiko!$M$10)),VALUE(LEFT($B6))=VALUE(LEFT(Identifikasi_Resiko!$L$10))),Identifikasi_Resiko!$B$10," ")</f>
        <v xml:space="preserve"> </v>
      </c>
      <c r="H6" s="52" t="str">
        <f>IF(AND(VALUE(LEFT($A$3))=VALUE(LEFT(Identifikasi_Resiko!$M$11)),VALUE(LEFT($B6))=VALUE(LEFT(Identifikasi_Resiko!$L$11))),Identifikasi_Resiko!$B$11," ")</f>
        <v xml:space="preserve"> </v>
      </c>
      <c r="I6" s="52" t="str">
        <f>IF(AND(VALUE(LEFT($A$3))=VALUE(LEFT(Identifikasi_Resiko!$M$12)),VALUE(LEFT($B6))=VALUE(LEFT(Identifikasi_Resiko!$L$12))),Identifikasi_Resiko!$B$12," ")</f>
        <v xml:space="preserve"> </v>
      </c>
      <c r="J6" s="52" t="str">
        <f>IF(AND(VALUE(LEFT($A$3))=VALUE(LEFT(Identifikasi_Resiko!$M$13)),VALUE(LEFT($B6))=VALUE(LEFT(Identifikasi_Resiko!$L$13))),Identifikasi_Resiko!$B$13," ")</f>
        <v xml:space="preserve"> </v>
      </c>
      <c r="K6" s="52" t="str">
        <f>IF(AND(VALUE(LEFT($A$3))=VALUE(LEFT(Identifikasi_Resiko!$M$14)),VALUE(LEFT($B6))=VALUE(LEFT(Identifikasi_Resiko!$L$14))),Identifikasi_Resiko!$B$14," ")</f>
        <v xml:space="preserve"> </v>
      </c>
      <c r="L6" s="52" t="str">
        <f>IF(AND(VALUE(LEFT($A$3))=VALUE(LEFT(Identifikasi_Resiko!$M$15)),VALUE(LEFT($B6))=VALUE(LEFT(Identifikasi_Resiko!$L$15))),Identifikasi_Resiko!$B$15," ")</f>
        <v xml:space="preserve"> </v>
      </c>
      <c r="M6" s="52" t="str">
        <f>IF(AND(VALUE(LEFT($A$3))=VALUE(LEFT(Identifikasi_Resiko!$M$16)),VALUE(LEFT($B6))=VALUE(LEFT(Identifikasi_Resiko!$L$16))),Identifikasi_Resiko!$B$16," ")</f>
        <v xml:space="preserve"> </v>
      </c>
      <c r="N6" s="52" t="str">
        <f>IF(AND(VALUE(LEFT($A$3))=VALUE(LEFT(Identifikasi_Resiko!$M$17)),VALUE(LEFT($B6))=VALUE(LEFT(Identifikasi_Resiko!$L$17))),Identifikasi_Resiko!$B$17," ")</f>
        <v xml:space="preserve"> </v>
      </c>
      <c r="O6" s="52" t="str">
        <f>IF(AND(VALUE(LEFT($A$3))=VALUE(LEFT(Identifikasi_Resiko!$M$18)),VALUE(LEFT($B6))=VALUE(LEFT(Identifikasi_Resiko!$L$18))),Identifikasi_Resiko!$B$18," ")</f>
        <v xml:space="preserve"> </v>
      </c>
      <c r="P6" s="52" t="str">
        <f>IF(AND(VALUE(LEFT($A$3))=VALUE(LEFT(Identifikasi_Resiko!$M$19)),VALUE(LEFT($B6))=VALUE(LEFT(Identifikasi_Resiko!$L$19))),Identifikasi_Resiko!$B$19," ")</f>
        <v xml:space="preserve"> </v>
      </c>
      <c r="Q6" s="52" t="str">
        <f>IF(AND(VALUE(LEFT($A$3))=VALUE(LEFT(Identifikasi_Resiko!$M$20)),VALUE(LEFT($B6))=VALUE(LEFT(Identifikasi_Resiko!$L$20))),Identifikasi_Resiko!$B$20," ")</f>
        <v xml:space="preserve"> </v>
      </c>
      <c r="R6" s="52" t="str">
        <f>IF(AND(VALUE(LEFT($A$3))=VALUE(LEFT(Identifikasi_Resiko!$M$21)),VALUE(LEFT($B6))=VALUE(LEFT(Identifikasi_Resiko!$L$21))),Identifikasi_Resiko!$B$21," ")</f>
        <v xml:space="preserve"> </v>
      </c>
      <c r="S6" s="52" t="str">
        <f>IF(AND(VALUE(LEFT($A$3))=VALUE(LEFT(Identifikasi_Resiko!$M$22)),VALUE(LEFT($B6))=VALUE(LEFT(Identifikasi_Resiko!$L$22))),Identifikasi_Resiko!$B$22," ")</f>
        <v xml:space="preserve"> </v>
      </c>
      <c r="T6" s="52" t="str">
        <f>IF(AND(VALUE(LEFT($A$3))=VALUE(LEFT(Identifikasi_Resiko!$M$23)),VALUE(LEFT($B6))=VALUE(LEFT(Identifikasi_Resiko!$L$23))),Identifikasi_Resiko!$B$23," ")</f>
        <v xml:space="preserve"> </v>
      </c>
      <c r="U6" s="52" t="str">
        <f>IF(AND(VALUE(LEFT($A$3))=VALUE(LEFT(Identifikasi_Resiko!$M$24)),VALUE(LEFT($B6))=VALUE(LEFT(Identifikasi_Resiko!$L$24))),Identifikasi_Resiko!$B$24," ")</f>
        <v xml:space="preserve"> </v>
      </c>
      <c r="V6" s="52" t="str">
        <f>IF(AND(VALUE(LEFT($A$3))=VALUE(LEFT(Identifikasi_Resiko!$M$25)),VALUE(LEFT($B6))=VALUE(LEFT(Identifikasi_Resiko!$L$25))),Identifikasi_Resiko!$B$25," ")</f>
        <v xml:space="preserve"> </v>
      </c>
      <c r="W6" s="52" t="str">
        <f>IF(AND(VALUE(LEFT($A$3))=VALUE(LEFT(Identifikasi_Resiko!$M$26)),VALUE(LEFT($B6))=VALUE(LEFT(Identifikasi_Resiko!$L$26))),Identifikasi_Resiko!$B$26," ")</f>
        <v xml:space="preserve"> </v>
      </c>
      <c r="X6" s="52" t="str">
        <f>IF(AND(VALUE(LEFT($A$3))=VALUE(LEFT(Identifikasi_Resiko!$M$27)),VALUE(LEFT($B6))=VALUE(LEFT(Identifikasi_Resiko!$L$27))),Identifikasi_Resiko!$B$27," ")</f>
        <v xml:space="preserve"> </v>
      </c>
      <c r="Y6" s="52" t="str">
        <f>IF(AND(VALUE(LEFT($A$3))=VALUE(LEFT(Identifikasi_Resiko!$M$28)),VALUE(LEFT($B6))=VALUE(LEFT(Identifikasi_Resiko!$L$28))),Identifikasi_Resiko!$B$28," ")</f>
        <v xml:space="preserve"> </v>
      </c>
      <c r="Z6" s="52" t="str">
        <f>IF(AND(VALUE(LEFT($A$3))=VALUE(LEFT(Identifikasi_Resiko!$M$29)),VALUE(LEFT($B6))=VALUE(LEFT(Identifikasi_Resiko!$L$29))),Identifikasi_Resiko!$B$29," ")</f>
        <v xml:space="preserve"> </v>
      </c>
      <c r="AA6" s="52" t="str">
        <f>IF(AND(VALUE(LEFT($A$3))=VALUE(LEFT(Identifikasi_Resiko!$M$30)),VALUE(LEFT($B6))=VALUE(LEFT(Identifikasi_Resiko!$L$30))),Identifikasi_Resiko!$B$30," ")</f>
        <v xml:space="preserve"> </v>
      </c>
      <c r="AB6" s="52" t="str">
        <f>IF(AND(VALUE(LEFT($A$3))=VALUE(LEFT(Identifikasi_Resiko!$M$31)),VALUE(LEFT($B6))=VALUE(LEFT(Identifikasi_Resiko!$L$31))),Identifikasi_Resiko!$B$31," ")</f>
        <v xml:space="preserve"> </v>
      </c>
      <c r="AC6" s="52" t="str">
        <f>IF(AND(VALUE(LEFT($A$3))=VALUE(LEFT(Identifikasi_Resiko!$M$32)),VALUE(LEFT($B6))=VALUE(LEFT(Identifikasi_Resiko!$L$32))),Identifikasi_Resiko!$B$32," ")</f>
        <v xml:space="preserve"> </v>
      </c>
      <c r="AD6" s="52" t="str">
        <f>IF(AND(VALUE(LEFT($A$3))=VALUE(LEFT(Identifikasi_Resiko!$M$33)),VALUE(LEFT($B6))=VALUE(LEFT(Identifikasi_Resiko!$L$33))),Identifikasi_Resiko!$B$33," ")</f>
        <v xml:space="preserve"> </v>
      </c>
      <c r="AE6" s="52" t="str">
        <f>IF(AND(VALUE(LEFT($A$3))=VALUE(LEFT(Identifikasi_Resiko!$M$34)),VALUE(LEFT($B6))=VALUE(LEFT(Identifikasi_Resiko!$L$34))),Identifikasi_Resiko!$B$34," ")</f>
        <v xml:space="preserve"> </v>
      </c>
      <c r="AF6" s="52" t="str">
        <f>IF(AND(VALUE(LEFT($A$3))=VALUE(LEFT(Identifikasi_Resiko!$M$35)),VALUE(LEFT($B6))=VALUE(LEFT(Identifikasi_Resiko!$L$35))),Identifikasi_Resiko!$B$35," ")</f>
        <v xml:space="preserve"> </v>
      </c>
      <c r="AG6" s="52" t="str">
        <f>IF(AND(VALUE(LEFT($A$3))=VALUE(LEFT(Identifikasi_Resiko!$M$36)),VALUE(LEFT($B6))=VALUE(LEFT(Identifikasi_Resiko!$L$36))),Identifikasi_Resiko!$B$36," ")</f>
        <v xml:space="preserve"> </v>
      </c>
      <c r="AH6" s="51" t="str">
        <f t="shared" si="0"/>
        <v/>
      </c>
    </row>
    <row r="7" spans="1:34" ht="15" customHeight="1" x14ac:dyDescent="0.25">
      <c r="A7" s="95"/>
      <c r="B7" s="53" t="s">
        <v>146</v>
      </c>
      <c r="C7" s="53">
        <f>Peta_Profil_Risiko!C10*Peta_Profil_Risiko!I7</f>
        <v>25</v>
      </c>
      <c r="D7" s="52" t="str">
        <f>IF(AND(VALUE(LEFT($A$3))=VALUE(LEFT(Identifikasi_Resiko!$M$7)),VALUE(LEFT($B7))=VALUE(LEFT(Identifikasi_Resiko!$L$7))),Identifikasi_Resiko!$B$7," ")</f>
        <v>JTI.1_1</v>
      </c>
      <c r="E7" s="52" t="str">
        <f>IF(AND(VALUE(LEFT($A$3))=VALUE(LEFT(Identifikasi_Resiko!$M$8)),VALUE(LEFT($B7))=VALUE(LEFT(Identifikasi_Resiko!$L$8))),Identifikasi_Resiko!$B$8," ")</f>
        <v>JTI.1_2</v>
      </c>
      <c r="F7" s="52" t="str">
        <f>IF(AND(VALUE(LEFT($A$3))=VALUE(LEFT(Identifikasi_Resiko!$M$9)),VALUE(LEFT($B7))=VALUE(LEFT(Identifikasi_Resiko!$L$9))),Identifikasi_Resiko!$B$9," ")</f>
        <v>JTI.1_3</v>
      </c>
      <c r="G7" s="52" t="str">
        <f>IF(AND(VALUE(LEFT($A$3))=VALUE(LEFT(Identifikasi_Resiko!$M$10)),VALUE(LEFT($B7))=VALUE(LEFT(Identifikasi_Resiko!$L$10))),Identifikasi_Resiko!$B$10," ")</f>
        <v xml:space="preserve"> </v>
      </c>
      <c r="H7" s="52" t="str">
        <f>IF(AND(VALUE(LEFT($A$3))=VALUE(LEFT(Identifikasi_Resiko!$M$11)),VALUE(LEFT($B7))=VALUE(LEFT(Identifikasi_Resiko!$L$11))),Identifikasi_Resiko!$B$11," ")</f>
        <v xml:space="preserve"> </v>
      </c>
      <c r="I7" s="52" t="str">
        <f>IF(AND(VALUE(LEFT($A$3))=VALUE(LEFT(Identifikasi_Resiko!$M$12)),VALUE(LEFT($B7))=VALUE(LEFT(Identifikasi_Resiko!$L$12))),Identifikasi_Resiko!$B$12," ")</f>
        <v xml:space="preserve"> </v>
      </c>
      <c r="J7" s="52" t="str">
        <f>IF(AND(VALUE(LEFT($A$3))=VALUE(LEFT(Identifikasi_Resiko!$M$13)),VALUE(LEFT($B7))=VALUE(LEFT(Identifikasi_Resiko!$L$13))),Identifikasi_Resiko!$B$13," ")</f>
        <v xml:space="preserve"> </v>
      </c>
      <c r="K7" s="52" t="str">
        <f>IF(AND(VALUE(LEFT($A$3))=VALUE(LEFT(Identifikasi_Resiko!$M$14)),VALUE(LEFT($B7))=VALUE(LEFT(Identifikasi_Resiko!$L$14))),Identifikasi_Resiko!$B$14," ")</f>
        <v xml:space="preserve"> </v>
      </c>
      <c r="L7" s="52" t="str">
        <f>IF(AND(VALUE(LEFT($A$3))=VALUE(LEFT(Identifikasi_Resiko!$M$15)),VALUE(LEFT($B7))=VALUE(LEFT(Identifikasi_Resiko!$L$15))),Identifikasi_Resiko!$B$15," ")</f>
        <v/>
      </c>
      <c r="M7" s="52" t="str">
        <f>IF(AND(VALUE(LEFT($A$3))=VALUE(LEFT(Identifikasi_Resiko!$M$16)),VALUE(LEFT($B7))=VALUE(LEFT(Identifikasi_Resiko!$L$16))),Identifikasi_Resiko!$B$16," ")</f>
        <v xml:space="preserve"> </v>
      </c>
      <c r="N7" s="52" t="str">
        <f>IF(AND(VALUE(LEFT($A$3))=VALUE(LEFT(Identifikasi_Resiko!$M$17)),VALUE(LEFT($B7))=VALUE(LEFT(Identifikasi_Resiko!$L$17))),Identifikasi_Resiko!$B$17," ")</f>
        <v xml:space="preserve"> </v>
      </c>
      <c r="O7" s="52" t="str">
        <f>IF(AND(VALUE(LEFT($A$3))=VALUE(LEFT(Identifikasi_Resiko!$M$18)),VALUE(LEFT($B7))=VALUE(LEFT(Identifikasi_Resiko!$L$18))),Identifikasi_Resiko!$B$18," ")</f>
        <v xml:space="preserve"> </v>
      </c>
      <c r="P7" s="52" t="str">
        <f>IF(AND(VALUE(LEFT($A$3))=VALUE(LEFT(Identifikasi_Resiko!$M$19)),VALUE(LEFT($B7))=VALUE(LEFT(Identifikasi_Resiko!$L$19))),Identifikasi_Resiko!$B$19," ")</f>
        <v/>
      </c>
      <c r="Q7" s="52" t="str">
        <f>IF(AND(VALUE(LEFT($A$3))=VALUE(LEFT(Identifikasi_Resiko!$M$20)),VALUE(LEFT($B7))=VALUE(LEFT(Identifikasi_Resiko!$L$20))),Identifikasi_Resiko!$B$20," ")</f>
        <v xml:space="preserve"> </v>
      </c>
      <c r="R7" s="52" t="str">
        <f>IF(AND(VALUE(LEFT($A$3))=VALUE(LEFT(Identifikasi_Resiko!$M$21)),VALUE(LEFT($B7))=VALUE(LEFT(Identifikasi_Resiko!$L$21))),Identifikasi_Resiko!$B$21," ")</f>
        <v xml:space="preserve"> </v>
      </c>
      <c r="S7" s="52" t="str">
        <f>IF(AND(VALUE(LEFT($A$3))=VALUE(LEFT(Identifikasi_Resiko!$M$22)),VALUE(LEFT($B7))=VALUE(LEFT(Identifikasi_Resiko!$L$22))),Identifikasi_Resiko!$B$22," ")</f>
        <v xml:space="preserve"> </v>
      </c>
      <c r="T7" s="52" t="str">
        <f>IF(AND(VALUE(LEFT($A$3))=VALUE(LEFT(Identifikasi_Resiko!$M$23)),VALUE(LEFT($B7))=VALUE(LEFT(Identifikasi_Resiko!$L$23))),Identifikasi_Resiko!$B$23," ")</f>
        <v xml:space="preserve"> </v>
      </c>
      <c r="U7" s="52" t="str">
        <f>IF(AND(VALUE(LEFT($A$3))=VALUE(LEFT(Identifikasi_Resiko!$M$24)),VALUE(LEFT($B7))=VALUE(LEFT(Identifikasi_Resiko!$L$24))),Identifikasi_Resiko!$B$24," ")</f>
        <v xml:space="preserve"> </v>
      </c>
      <c r="V7" s="52" t="str">
        <f>IF(AND(VALUE(LEFT($A$3))=VALUE(LEFT(Identifikasi_Resiko!$M$25)),VALUE(LEFT($B7))=VALUE(LEFT(Identifikasi_Resiko!$L$25))),Identifikasi_Resiko!$B$25," ")</f>
        <v/>
      </c>
      <c r="W7" s="52" t="str">
        <f>IF(AND(VALUE(LEFT($A$3))=VALUE(LEFT(Identifikasi_Resiko!$M$26)),VALUE(LEFT($B7))=VALUE(LEFT(Identifikasi_Resiko!$L$26))),Identifikasi_Resiko!$B$26," ")</f>
        <v xml:space="preserve"> </v>
      </c>
      <c r="X7" s="52" t="str">
        <f>IF(AND(VALUE(LEFT($A$3))=VALUE(LEFT(Identifikasi_Resiko!$M$27)),VALUE(LEFT($B7))=VALUE(LEFT(Identifikasi_Resiko!$L$27))),Identifikasi_Resiko!$B$27," ")</f>
        <v xml:space="preserve"> </v>
      </c>
      <c r="Y7" s="52" t="str">
        <f>IF(AND(VALUE(LEFT($A$3))=VALUE(LEFT(Identifikasi_Resiko!$M$28)),VALUE(LEFT($B7))=VALUE(LEFT(Identifikasi_Resiko!$L$28))),Identifikasi_Resiko!$B$28," ")</f>
        <v xml:space="preserve"> </v>
      </c>
      <c r="Z7" s="52" t="str">
        <f>IF(AND(VALUE(LEFT($A$3))=VALUE(LEFT(Identifikasi_Resiko!$M$29)),VALUE(LEFT($B7))=VALUE(LEFT(Identifikasi_Resiko!$L$29))),Identifikasi_Resiko!$B$29," ")</f>
        <v/>
      </c>
      <c r="AA7" s="52" t="str">
        <f>IF(AND(VALUE(LEFT($A$3))=VALUE(LEFT(Identifikasi_Resiko!$M$30)),VALUE(LEFT($B7))=VALUE(LEFT(Identifikasi_Resiko!$L$30))),Identifikasi_Resiko!$B$30," ")</f>
        <v xml:space="preserve"> </v>
      </c>
      <c r="AB7" s="52" t="str">
        <f>IF(AND(VALUE(LEFT($A$3))=VALUE(LEFT(Identifikasi_Resiko!$M$31)),VALUE(LEFT($B7))=VALUE(LEFT(Identifikasi_Resiko!$L$31))),Identifikasi_Resiko!$B$31," ")</f>
        <v xml:space="preserve"> </v>
      </c>
      <c r="AC7" s="52" t="str">
        <f>IF(AND(VALUE(LEFT($A$3))=VALUE(LEFT(Identifikasi_Resiko!$M$32)),VALUE(LEFT($B7))=VALUE(LEFT(Identifikasi_Resiko!$L$32))),Identifikasi_Resiko!$B$32," ")</f>
        <v xml:space="preserve"> </v>
      </c>
      <c r="AD7" s="52" t="str">
        <f>IF(AND(VALUE(LEFT($A$3))=VALUE(LEFT(Identifikasi_Resiko!$M$33)),VALUE(LEFT($B7))=VALUE(LEFT(Identifikasi_Resiko!$L$33))),Identifikasi_Resiko!$B$33," ")</f>
        <v xml:space="preserve"> </v>
      </c>
      <c r="AE7" s="52" t="str">
        <f>IF(AND(VALUE(LEFT($A$3))=VALUE(LEFT(Identifikasi_Resiko!$M$34)),VALUE(LEFT($B7))=VALUE(LEFT(Identifikasi_Resiko!$L$34))),Identifikasi_Resiko!$B$34," ")</f>
        <v xml:space="preserve"> </v>
      </c>
      <c r="AF7" s="52" t="str">
        <f>IF(AND(VALUE(LEFT($A$3))=VALUE(LEFT(Identifikasi_Resiko!$M$35)),VALUE(LEFT($B7))=VALUE(LEFT(Identifikasi_Resiko!$L$35))),Identifikasi_Resiko!$B$35," ")</f>
        <v xml:space="preserve"> </v>
      </c>
      <c r="AG7" s="52" t="str">
        <f>IF(AND(VALUE(LEFT($A$3))=VALUE(LEFT(Identifikasi_Resiko!$M$36)),VALUE(LEFT($B7))=VALUE(LEFT(Identifikasi_Resiko!$L$36))),Identifikasi_Resiko!$B$36," ")</f>
        <v xml:space="preserve"> </v>
      </c>
      <c r="AH7" s="51" t="str">
        <f t="shared" si="0"/>
        <v>JTI.1_1 JTI.1_2 JTI.1_3</v>
      </c>
    </row>
    <row r="8" spans="1:34" x14ac:dyDescent="0.25">
      <c r="A8" s="95" t="s">
        <v>149</v>
      </c>
      <c r="B8" s="53" t="s">
        <v>142</v>
      </c>
      <c r="C8" s="53">
        <f>Peta_Profil_Risiko!C13*Peta_Profil_Risiko!E7</f>
        <v>4</v>
      </c>
      <c r="D8" s="52" t="str">
        <f>IF(AND(VALUE(LEFT($A$8))=VALUE(LEFT(Identifikasi_Resiko!$M$7)),VALUE(LEFT($B8))=VALUE(LEFT(Identifikasi_Resiko!$L$7))),Identifikasi_Resiko!$B$7," ")</f>
        <v xml:space="preserve"> </v>
      </c>
      <c r="E8" s="52" t="str">
        <f>IF(AND(VALUE(LEFT($A$8))=VALUE(LEFT(Identifikasi_Resiko!$M$8)),VALUE(LEFT($B8))=VALUE(LEFT(Identifikasi_Resiko!$L$8))),Identifikasi_Resiko!$B$8," ")</f>
        <v xml:space="preserve"> </v>
      </c>
      <c r="F8" s="52" t="str">
        <f>IF(AND(VALUE(LEFT($A$8))=VALUE(LEFT(Identifikasi_Resiko!$M$9)),VALUE(LEFT($B8))=VALUE(LEFT(Identifikasi_Resiko!$L$9))),Identifikasi_Resiko!$B$9," ")</f>
        <v xml:space="preserve"> </v>
      </c>
      <c r="G8" s="52" t="str">
        <f>IF(AND(VALUE(LEFT($A$8))=VALUE(LEFT(Identifikasi_Resiko!$M$10)),VALUE(LEFT($B8))=VALUE(LEFT(Identifikasi_Resiko!$L$10))),Identifikasi_Resiko!$B$10," ")</f>
        <v xml:space="preserve"> </v>
      </c>
      <c r="H8" s="52" t="str">
        <f>IF(AND(VALUE(LEFT($A$8))=VALUE(LEFT(Identifikasi_Resiko!$M$11)),VALUE(LEFT($B8))=VALUE(LEFT(Identifikasi_Resiko!$L$11))),Identifikasi_Resiko!$B$11," ")</f>
        <v xml:space="preserve"> </v>
      </c>
      <c r="I8" s="52" t="str">
        <f>IF(AND(VALUE(LEFT($A$8))=VALUE(LEFT(Identifikasi_Resiko!$M$12)),VALUE(LEFT($B8))=VALUE(LEFT(Identifikasi_Resiko!$L$12))),Identifikasi_Resiko!$B$12," ")</f>
        <v xml:space="preserve"> </v>
      </c>
      <c r="J8" s="52" t="str">
        <f>IF(AND(VALUE(LEFT($A$8))=VALUE(LEFT(Identifikasi_Resiko!$M$13)),VALUE(LEFT($B8))=VALUE(LEFT(Identifikasi_Resiko!$L$13))),Identifikasi_Resiko!$B$13," ")</f>
        <v xml:space="preserve"> </v>
      </c>
      <c r="K8" s="52" t="str">
        <f>IF(AND(VALUE(LEFT($A$8))=VALUE(LEFT(Identifikasi_Resiko!$M$14)),VALUE(LEFT($B8))=VALUE(LEFT(Identifikasi_Resiko!$L$14))),Identifikasi_Resiko!$B$14," ")</f>
        <v xml:space="preserve"> </v>
      </c>
      <c r="L8" s="52" t="str">
        <f>IF(AND(VALUE(LEFT($A$8))=VALUE(LEFT(Identifikasi_Resiko!$M$15)),VALUE(LEFT($B8))=VALUE(LEFT(Identifikasi_Resiko!$L$15))),Identifikasi_Resiko!$B$15," ")</f>
        <v xml:space="preserve"> </v>
      </c>
      <c r="M8" s="52" t="str">
        <f>IF(AND(VALUE(LEFT($A$8))=VALUE(LEFT(Identifikasi_Resiko!$M$16)),VALUE(LEFT($B8))=VALUE(LEFT(Identifikasi_Resiko!$L$16))),Identifikasi_Resiko!$B$16," ")</f>
        <v xml:space="preserve"> </v>
      </c>
      <c r="N8" s="52" t="str">
        <f>IF(AND(VALUE(LEFT($A$8))=VALUE(LEFT(Identifikasi_Resiko!$M$17)),VALUE(LEFT($B8))=VALUE(LEFT(Identifikasi_Resiko!$L$17))),Identifikasi_Resiko!$B$17," ")</f>
        <v xml:space="preserve"> </v>
      </c>
      <c r="O8" s="52" t="str">
        <f>IF(AND(VALUE(LEFT($A$8))=VALUE(LEFT(Identifikasi_Resiko!$M$18)),VALUE(LEFT($B8))=VALUE(LEFT(Identifikasi_Resiko!$L$18))),Identifikasi_Resiko!$B$18," ")</f>
        <v xml:space="preserve"> </v>
      </c>
      <c r="P8" s="52" t="str">
        <f>IF(AND(VALUE(LEFT($A$8))=VALUE(LEFT(Identifikasi_Resiko!$M$19)),VALUE(LEFT($B8))=VALUE(LEFT(Identifikasi_Resiko!$L$19))),Identifikasi_Resiko!$B$19," ")</f>
        <v xml:space="preserve"> </v>
      </c>
      <c r="Q8" s="52" t="str">
        <f>IF(AND(VALUE(LEFT($A$8))=VALUE(LEFT(Identifikasi_Resiko!$M$20)),VALUE(LEFT($B8))=VALUE(LEFT(Identifikasi_Resiko!$L$20))),Identifikasi_Resiko!$B$20," ")</f>
        <v xml:space="preserve"> </v>
      </c>
      <c r="R8" s="52" t="str">
        <f>IF(AND(VALUE(LEFT($A$8))=VALUE(LEFT(Identifikasi_Resiko!$M$21)),VALUE(LEFT($B8))=VALUE(LEFT(Identifikasi_Resiko!$L$21))),Identifikasi_Resiko!$B$21," ")</f>
        <v xml:space="preserve"> </v>
      </c>
      <c r="S8" s="52" t="str">
        <f>IF(AND(VALUE(LEFT($A$8))=VALUE(LEFT(Identifikasi_Resiko!$M$22)),VALUE(LEFT($B8))=VALUE(LEFT(Identifikasi_Resiko!$L$22))),Identifikasi_Resiko!$B$22," ")</f>
        <v xml:space="preserve"> </v>
      </c>
      <c r="T8" s="52" t="str">
        <f>IF(AND(VALUE(LEFT($A$8))=VALUE(LEFT(Identifikasi_Resiko!$M$23)),VALUE(LEFT($B8))=VALUE(LEFT(Identifikasi_Resiko!$L$23))),Identifikasi_Resiko!$B$23," ")</f>
        <v xml:space="preserve"> </v>
      </c>
      <c r="U8" s="52" t="str">
        <f>IF(AND(VALUE(LEFT($A$8))=VALUE(LEFT(Identifikasi_Resiko!$M$24)),VALUE(LEFT($B8))=VALUE(LEFT(Identifikasi_Resiko!$L$24))),Identifikasi_Resiko!$B$24," ")</f>
        <v/>
      </c>
      <c r="V8" s="52" t="str">
        <f>IF(AND(VALUE(LEFT($A$8))=VALUE(LEFT(Identifikasi_Resiko!$M$25)),VALUE(LEFT($B8))=VALUE(LEFT(Identifikasi_Resiko!$L$25))),Identifikasi_Resiko!$B$25," ")</f>
        <v xml:space="preserve"> </v>
      </c>
      <c r="W8" s="52" t="str">
        <f>IF(AND(VALUE(LEFT($A$8))=VALUE(LEFT(Identifikasi_Resiko!$M$26)),VALUE(LEFT($B8))=VALUE(LEFT(Identifikasi_Resiko!$L$26))),Identifikasi_Resiko!$B$26," ")</f>
        <v xml:space="preserve"> </v>
      </c>
      <c r="X8" s="52" t="str">
        <f>IF(AND(VALUE(LEFT($A$8))=VALUE(LEFT(Identifikasi_Resiko!$M$27)),VALUE(LEFT($B8))=VALUE(LEFT(Identifikasi_Resiko!$L$27))),Identifikasi_Resiko!$B$27," ")</f>
        <v xml:space="preserve"> </v>
      </c>
      <c r="Y8" s="52" t="str">
        <f>IF(AND(VALUE(LEFT($A$8))=VALUE(LEFT(Identifikasi_Resiko!$M$28)),VALUE(LEFT($B8))=VALUE(LEFT(Identifikasi_Resiko!$L$28))),Identifikasi_Resiko!$B$28," ")</f>
        <v xml:space="preserve"> </v>
      </c>
      <c r="Z8" s="52" t="str">
        <f>IF(AND(VALUE(LEFT($A$8))=VALUE(LEFT(Identifikasi_Resiko!$M$29)),VALUE(LEFT($B8))=VALUE(LEFT(Identifikasi_Resiko!$L$29))),Identifikasi_Resiko!$B$29," ")</f>
        <v xml:space="preserve"> </v>
      </c>
      <c r="AA8" s="52" t="str">
        <f>IF(AND(VALUE(LEFT($A$8))=VALUE(LEFT(Identifikasi_Resiko!$M$30)),VALUE(LEFT($B8))=VALUE(LEFT(Identifikasi_Resiko!$L$30))),Identifikasi_Resiko!$B$30," ")</f>
        <v xml:space="preserve"> </v>
      </c>
      <c r="AB8" s="52" t="str">
        <f>IF(AND(VALUE(LEFT($A$8))=VALUE(LEFT(Identifikasi_Resiko!$M$31)),VALUE(LEFT($B8))=VALUE(LEFT(Identifikasi_Resiko!$L$31))),Identifikasi_Resiko!$B$31," ")</f>
        <v xml:space="preserve"> </v>
      </c>
      <c r="AC8" s="52" t="str">
        <f>IF(AND(VALUE(LEFT($A$8))=VALUE(LEFT(Identifikasi_Resiko!$M$32)),VALUE(LEFT($B8))=VALUE(LEFT(Identifikasi_Resiko!$L$32))),Identifikasi_Resiko!$B$32," ")</f>
        <v xml:space="preserve"> </v>
      </c>
      <c r="AD8" s="52" t="str">
        <f>IF(AND(VALUE(LEFT($A$8))=VALUE(LEFT(Identifikasi_Resiko!$M$33)),VALUE(LEFT($B8))=VALUE(LEFT(Identifikasi_Resiko!$L$33))),Identifikasi_Resiko!$B$33," ")</f>
        <v xml:space="preserve"> </v>
      </c>
      <c r="AE8" s="52" t="str">
        <f>IF(AND(VALUE(LEFT($A$8))=VALUE(LEFT(Identifikasi_Resiko!$M$34)),VALUE(LEFT($B8))=VALUE(LEFT(Identifikasi_Resiko!$L$34))),Identifikasi_Resiko!$B$34," ")</f>
        <v xml:space="preserve"> </v>
      </c>
      <c r="AF8" s="52" t="str">
        <f>IF(AND(VALUE(LEFT($A$8))=VALUE(LEFT(Identifikasi_Resiko!$M$35)),VALUE(LEFT($B8))=VALUE(LEFT(Identifikasi_Resiko!$L$35))),Identifikasi_Resiko!$B$35," ")</f>
        <v/>
      </c>
      <c r="AG8" s="52" t="str">
        <f>IF(AND(VALUE(LEFT($A$8))=VALUE(LEFT(Identifikasi_Resiko!$M$36)),VALUE(LEFT($B8))=VALUE(LEFT(Identifikasi_Resiko!$L$36))),Identifikasi_Resiko!$B$36," ")</f>
        <v xml:space="preserve"> </v>
      </c>
      <c r="AH8" s="51" t="str">
        <f t="shared" si="0"/>
        <v/>
      </c>
    </row>
    <row r="9" spans="1:34" x14ac:dyDescent="0.25">
      <c r="A9" s="95"/>
      <c r="B9" s="53" t="s">
        <v>143</v>
      </c>
      <c r="C9" s="53">
        <f>Peta_Profil_Risiko!C13*Peta_Profil_Risiko!F7</f>
        <v>8</v>
      </c>
      <c r="D9" s="52" t="str">
        <f>IF(AND(VALUE(LEFT($A$8))=VALUE(LEFT(Identifikasi_Resiko!$M$7)),VALUE(LEFT($B9))=VALUE(LEFT(Identifikasi_Resiko!$L$7))),Identifikasi_Resiko!$B$7," ")</f>
        <v xml:space="preserve"> </v>
      </c>
      <c r="E9" s="52" t="str">
        <f>IF(AND(VALUE(LEFT($A$8))=VALUE(LEFT(Identifikasi_Resiko!$M$8)),VALUE(LEFT($B9))=VALUE(LEFT(Identifikasi_Resiko!$L$8))),Identifikasi_Resiko!$B$8," ")</f>
        <v xml:space="preserve"> </v>
      </c>
      <c r="F9" s="52" t="str">
        <f>IF(AND(VALUE(LEFT($A$8))=VALUE(LEFT(Identifikasi_Resiko!$M$9)),VALUE(LEFT($B9))=VALUE(LEFT(Identifikasi_Resiko!$L$9))),Identifikasi_Resiko!$B$9," ")</f>
        <v xml:space="preserve"> </v>
      </c>
      <c r="G9" s="52" t="str">
        <f>IF(AND(VALUE(LEFT($A$8))=VALUE(LEFT(Identifikasi_Resiko!$M$10)),VALUE(LEFT($B9))=VALUE(LEFT(Identifikasi_Resiko!$L$10))),Identifikasi_Resiko!$B$10," ")</f>
        <v xml:space="preserve"> </v>
      </c>
      <c r="H9" s="52" t="str">
        <f>IF(AND(VALUE(LEFT($A$8))=VALUE(LEFT(Identifikasi_Resiko!$M$11)),VALUE(LEFT($B9))=VALUE(LEFT(Identifikasi_Resiko!$L$11))),Identifikasi_Resiko!$B$11," ")</f>
        <v xml:space="preserve"> </v>
      </c>
      <c r="I9" s="52" t="str">
        <f>IF(AND(VALUE(LEFT($A$8))=VALUE(LEFT(Identifikasi_Resiko!$M$12)),VALUE(LEFT($B9))=VALUE(LEFT(Identifikasi_Resiko!$L$12))),Identifikasi_Resiko!$B$12," ")</f>
        <v xml:space="preserve"> </v>
      </c>
      <c r="J9" s="52" t="str">
        <f>IF(AND(VALUE(LEFT($A$8))=VALUE(LEFT(Identifikasi_Resiko!$M$13)),VALUE(LEFT($B9))=VALUE(LEFT(Identifikasi_Resiko!$L$13))),Identifikasi_Resiko!$B$13," ")</f>
        <v xml:space="preserve"> </v>
      </c>
      <c r="K9" s="52" t="str">
        <f>IF(AND(VALUE(LEFT($A$8))=VALUE(LEFT(Identifikasi_Resiko!$M$14)),VALUE(LEFT($B9))=VALUE(LEFT(Identifikasi_Resiko!$L$14))),Identifikasi_Resiko!$B$14," ")</f>
        <v xml:space="preserve"> </v>
      </c>
      <c r="L9" s="52" t="str">
        <f>IF(AND(VALUE(LEFT($A$8))=VALUE(LEFT(Identifikasi_Resiko!$M$15)),VALUE(LEFT($B9))=VALUE(LEFT(Identifikasi_Resiko!$L$15))),Identifikasi_Resiko!$B$15," ")</f>
        <v xml:space="preserve"> </v>
      </c>
      <c r="M9" s="52" t="str">
        <f>IF(AND(VALUE(LEFT($A$8))=VALUE(LEFT(Identifikasi_Resiko!$M$16)),VALUE(LEFT($B9))=VALUE(LEFT(Identifikasi_Resiko!$L$16))),Identifikasi_Resiko!$B$16," ")</f>
        <v xml:space="preserve"> </v>
      </c>
      <c r="N9" s="52" t="str">
        <f>IF(AND(VALUE(LEFT($A$8))=VALUE(LEFT(Identifikasi_Resiko!$M$17)),VALUE(LEFT($B9))=VALUE(LEFT(Identifikasi_Resiko!$L$17))),Identifikasi_Resiko!$B$17," ")</f>
        <v xml:space="preserve"> </v>
      </c>
      <c r="O9" s="52" t="str">
        <f>IF(AND(VALUE(LEFT($A$8))=VALUE(LEFT(Identifikasi_Resiko!$M$18)),VALUE(LEFT($B9))=VALUE(LEFT(Identifikasi_Resiko!$L$18))),Identifikasi_Resiko!$B$18," ")</f>
        <v xml:space="preserve"> </v>
      </c>
      <c r="P9" s="52" t="str">
        <f>IF(AND(VALUE(LEFT($A$8))=VALUE(LEFT(Identifikasi_Resiko!$M$19)),VALUE(LEFT($B9))=VALUE(LEFT(Identifikasi_Resiko!$L$19))),Identifikasi_Resiko!$B$19," ")</f>
        <v xml:space="preserve"> </v>
      </c>
      <c r="Q9" s="52" t="str">
        <f>IF(AND(VALUE(LEFT($A$8))=VALUE(LEFT(Identifikasi_Resiko!$M$20)),VALUE(LEFT($B9))=VALUE(LEFT(Identifikasi_Resiko!$L$20))),Identifikasi_Resiko!$B$20," ")</f>
        <v xml:space="preserve"> </v>
      </c>
      <c r="R9" s="52" t="str">
        <f>IF(AND(VALUE(LEFT($A$8))=VALUE(LEFT(Identifikasi_Resiko!$M$21)),VALUE(LEFT($B9))=VALUE(LEFT(Identifikasi_Resiko!$L$21))),Identifikasi_Resiko!$B$21," ")</f>
        <v xml:space="preserve"> </v>
      </c>
      <c r="S9" s="52" t="str">
        <f>IF(AND(VALUE(LEFT($A$8))=VALUE(LEFT(Identifikasi_Resiko!$M$22)),VALUE(LEFT($B9))=VALUE(LEFT(Identifikasi_Resiko!$L$22))),Identifikasi_Resiko!$B$22," ")</f>
        <v xml:space="preserve"> </v>
      </c>
      <c r="T9" s="52" t="str">
        <f>IF(AND(VALUE(LEFT($A$8))=VALUE(LEFT(Identifikasi_Resiko!$M$23)),VALUE(LEFT($B9))=VALUE(LEFT(Identifikasi_Resiko!$L$23))),Identifikasi_Resiko!$B$23," ")</f>
        <v xml:space="preserve"> </v>
      </c>
      <c r="U9" s="52" t="str">
        <f>IF(AND(VALUE(LEFT($A$8))=VALUE(LEFT(Identifikasi_Resiko!$M$24)),VALUE(LEFT($B9))=VALUE(LEFT(Identifikasi_Resiko!$L$24))),Identifikasi_Resiko!$B$24," ")</f>
        <v xml:space="preserve"> </v>
      </c>
      <c r="V9" s="52" t="str">
        <f>IF(AND(VALUE(LEFT($A$8))=VALUE(LEFT(Identifikasi_Resiko!$M$25)),VALUE(LEFT($B9))=VALUE(LEFT(Identifikasi_Resiko!$L$25))),Identifikasi_Resiko!$B$25," ")</f>
        <v xml:space="preserve"> </v>
      </c>
      <c r="W9" s="52" t="str">
        <f>IF(AND(VALUE(LEFT($A$8))=VALUE(LEFT(Identifikasi_Resiko!$M$26)),VALUE(LEFT($B9))=VALUE(LEFT(Identifikasi_Resiko!$L$26))),Identifikasi_Resiko!$B$26," ")</f>
        <v xml:space="preserve"> </v>
      </c>
      <c r="X9" s="52" t="str">
        <f>IF(AND(VALUE(LEFT($A$8))=VALUE(LEFT(Identifikasi_Resiko!$M$27)),VALUE(LEFT($B9))=VALUE(LEFT(Identifikasi_Resiko!$L$27))),Identifikasi_Resiko!$B$27," ")</f>
        <v xml:space="preserve"> </v>
      </c>
      <c r="Y9" s="52" t="str">
        <f>IF(AND(VALUE(LEFT($A$8))=VALUE(LEFT(Identifikasi_Resiko!$M$28)),VALUE(LEFT($B9))=VALUE(LEFT(Identifikasi_Resiko!$L$28))),Identifikasi_Resiko!$B$28," ")</f>
        <v xml:space="preserve"> </v>
      </c>
      <c r="Z9" s="52" t="str">
        <f>IF(AND(VALUE(LEFT($A$8))=VALUE(LEFT(Identifikasi_Resiko!$M$29)),VALUE(LEFT($B9))=VALUE(LEFT(Identifikasi_Resiko!$L$29))),Identifikasi_Resiko!$B$29," ")</f>
        <v xml:space="preserve"> </v>
      </c>
      <c r="AA9" s="52" t="str">
        <f>IF(AND(VALUE(LEFT($A$8))=VALUE(LEFT(Identifikasi_Resiko!$M$30)),VALUE(LEFT($B9))=VALUE(LEFT(Identifikasi_Resiko!$L$30))),Identifikasi_Resiko!$B$30," ")</f>
        <v xml:space="preserve"> </v>
      </c>
      <c r="AB9" s="52" t="str">
        <f>IF(AND(VALUE(LEFT($A$8))=VALUE(LEFT(Identifikasi_Resiko!$M$31)),VALUE(LEFT($B9))=VALUE(LEFT(Identifikasi_Resiko!$L$31))),Identifikasi_Resiko!$B$31," ")</f>
        <v xml:space="preserve"> </v>
      </c>
      <c r="AC9" s="52" t="str">
        <f>IF(AND(VALUE(LEFT($A$8))=VALUE(LEFT(Identifikasi_Resiko!$M$32)),VALUE(LEFT($B9))=VALUE(LEFT(Identifikasi_Resiko!$L$32))),Identifikasi_Resiko!$B$32," ")</f>
        <v xml:space="preserve"> </v>
      </c>
      <c r="AD9" s="52" t="str">
        <f>IF(AND(VALUE(LEFT($A$8))=VALUE(LEFT(Identifikasi_Resiko!$M$33)),VALUE(LEFT($B9))=VALUE(LEFT(Identifikasi_Resiko!$L$33))),Identifikasi_Resiko!$B$33," ")</f>
        <v xml:space="preserve"> </v>
      </c>
      <c r="AE9" s="52" t="str">
        <f>IF(AND(VALUE(LEFT($A$8))=VALUE(LEFT(Identifikasi_Resiko!$M$34)),VALUE(LEFT($B9))=VALUE(LEFT(Identifikasi_Resiko!$L$34))),Identifikasi_Resiko!$B$34," ")</f>
        <v xml:space="preserve"> </v>
      </c>
      <c r="AF9" s="52" t="str">
        <f>IF(AND(VALUE(LEFT($A$8))=VALUE(LEFT(Identifikasi_Resiko!$M$35)),VALUE(LEFT($B9))=VALUE(LEFT(Identifikasi_Resiko!$L$35))),Identifikasi_Resiko!$B$35," ")</f>
        <v xml:space="preserve"> </v>
      </c>
      <c r="AG9" s="52" t="str">
        <f>IF(AND(VALUE(LEFT($A$8))=VALUE(LEFT(Identifikasi_Resiko!$M$36)),VALUE(LEFT($B9))=VALUE(LEFT(Identifikasi_Resiko!$L$36))),Identifikasi_Resiko!$B$36," ")</f>
        <v xml:space="preserve"> </v>
      </c>
      <c r="AH9" s="51" t="str">
        <f t="shared" si="0"/>
        <v/>
      </c>
    </row>
    <row r="10" spans="1:34" x14ac:dyDescent="0.25">
      <c r="A10" s="95"/>
      <c r="B10" s="53" t="s">
        <v>145</v>
      </c>
      <c r="C10" s="53">
        <f>Peta_Profil_Risiko!C13*Peta_Profil_Risiko!G7</f>
        <v>12</v>
      </c>
      <c r="D10" s="52" t="str">
        <f>IF(AND(VALUE(LEFT($A$8))=VALUE(LEFT(Identifikasi_Resiko!$M$7)),VALUE(LEFT($B10))=VALUE(LEFT(Identifikasi_Resiko!$L$7))),Identifikasi_Resiko!$B$7," ")</f>
        <v xml:space="preserve"> </v>
      </c>
      <c r="E10" s="52" t="str">
        <f>IF(AND(VALUE(LEFT($A$8))=VALUE(LEFT(Identifikasi_Resiko!$M$8)),VALUE(LEFT($B10))=VALUE(LEFT(Identifikasi_Resiko!$L$8))),Identifikasi_Resiko!$B$8," ")</f>
        <v xml:space="preserve"> </v>
      </c>
      <c r="F10" s="52" t="str">
        <f>IF(AND(VALUE(LEFT($A$8))=VALUE(LEFT(Identifikasi_Resiko!$M$9)),VALUE(LEFT($B10))=VALUE(LEFT(Identifikasi_Resiko!$L$9))),Identifikasi_Resiko!$B$9," ")</f>
        <v xml:space="preserve"> </v>
      </c>
      <c r="G10" s="52" t="str">
        <f>IF(AND(VALUE(LEFT($A$8))=VALUE(LEFT(Identifikasi_Resiko!$M$10)),VALUE(LEFT($B10))=VALUE(LEFT(Identifikasi_Resiko!$L$10))),Identifikasi_Resiko!$B$10," ")</f>
        <v xml:space="preserve"> </v>
      </c>
      <c r="H10" s="52" t="str">
        <f>IF(AND(VALUE(LEFT($A$8))=VALUE(LEFT(Identifikasi_Resiko!$M$11)),VALUE(LEFT($B10))=VALUE(LEFT(Identifikasi_Resiko!$L$11))),Identifikasi_Resiko!$B$11," ")</f>
        <v xml:space="preserve"> </v>
      </c>
      <c r="I10" s="52" t="str">
        <f>IF(AND(VALUE(LEFT($A$8))=VALUE(LEFT(Identifikasi_Resiko!$M$12)),VALUE(LEFT($B10))=VALUE(LEFT(Identifikasi_Resiko!$L$12))),Identifikasi_Resiko!$B$12," ")</f>
        <v xml:space="preserve"> </v>
      </c>
      <c r="J10" s="52" t="str">
        <f>IF(AND(VALUE(LEFT($A$8))=VALUE(LEFT(Identifikasi_Resiko!$M$13)),VALUE(LEFT($B10))=VALUE(LEFT(Identifikasi_Resiko!$L$13))),Identifikasi_Resiko!$B$13," ")</f>
        <v xml:space="preserve"> </v>
      </c>
      <c r="K10" s="52" t="str">
        <f>IF(AND(VALUE(LEFT($A$8))=VALUE(LEFT(Identifikasi_Resiko!$M$14)),VALUE(LEFT($B10))=VALUE(LEFT(Identifikasi_Resiko!$L$14))),Identifikasi_Resiko!$B$14," ")</f>
        <v xml:space="preserve"> </v>
      </c>
      <c r="L10" s="52" t="str">
        <f>IF(AND(VALUE(LEFT($A$8))=VALUE(LEFT(Identifikasi_Resiko!$M$15)),VALUE(LEFT($B10))=VALUE(LEFT(Identifikasi_Resiko!$L$15))),Identifikasi_Resiko!$B$15," ")</f>
        <v xml:space="preserve"> </v>
      </c>
      <c r="M10" s="52" t="str">
        <f>IF(AND(VALUE(LEFT($A$8))=VALUE(LEFT(Identifikasi_Resiko!$M$16)),VALUE(LEFT($B10))=VALUE(LEFT(Identifikasi_Resiko!$L$16))),Identifikasi_Resiko!$B$16," ")</f>
        <v xml:space="preserve"> </v>
      </c>
      <c r="N10" s="52" t="str">
        <f>IF(AND(VALUE(LEFT($A$8))=VALUE(LEFT(Identifikasi_Resiko!$M$17)),VALUE(LEFT($B10))=VALUE(LEFT(Identifikasi_Resiko!$L$17))),Identifikasi_Resiko!$B$17," ")</f>
        <v xml:space="preserve"> </v>
      </c>
      <c r="O10" s="52" t="str">
        <f>IF(AND(VALUE(LEFT($A$8))=VALUE(LEFT(Identifikasi_Resiko!$M$18)),VALUE(LEFT($B10))=VALUE(LEFT(Identifikasi_Resiko!$L$18))),Identifikasi_Resiko!$B$18," ")</f>
        <v xml:space="preserve"> </v>
      </c>
      <c r="P10" s="52" t="str">
        <f>IF(AND(VALUE(LEFT($A$8))=VALUE(LEFT(Identifikasi_Resiko!$M$19)),VALUE(LEFT($B10))=VALUE(LEFT(Identifikasi_Resiko!$L$19))),Identifikasi_Resiko!$B$19," ")</f>
        <v xml:space="preserve"> </v>
      </c>
      <c r="Q10" s="52" t="str">
        <f>IF(AND(VALUE(LEFT($A$8))=VALUE(LEFT(Identifikasi_Resiko!$M$20)),VALUE(LEFT($B10))=VALUE(LEFT(Identifikasi_Resiko!$L$20))),Identifikasi_Resiko!$B$20," ")</f>
        <v xml:space="preserve"> </v>
      </c>
      <c r="R10" s="52" t="str">
        <f>IF(AND(VALUE(LEFT($A$8))=VALUE(LEFT(Identifikasi_Resiko!$M$21)),VALUE(LEFT($B10))=VALUE(LEFT(Identifikasi_Resiko!$L$21))),Identifikasi_Resiko!$B$21," ")</f>
        <v xml:space="preserve"> </v>
      </c>
      <c r="S10" s="52" t="str">
        <f>IF(AND(VALUE(LEFT($A$8))=VALUE(LEFT(Identifikasi_Resiko!$M$22)),VALUE(LEFT($B10))=VALUE(LEFT(Identifikasi_Resiko!$L$22))),Identifikasi_Resiko!$B$22," ")</f>
        <v xml:space="preserve"> </v>
      </c>
      <c r="T10" s="52" t="str">
        <f>IF(AND(VALUE(LEFT($A$8))=VALUE(LEFT(Identifikasi_Resiko!$M$23)),VALUE(LEFT($B10))=VALUE(LEFT(Identifikasi_Resiko!$L$23))),Identifikasi_Resiko!$B$23," ")</f>
        <v xml:space="preserve"> </v>
      </c>
      <c r="U10" s="52" t="str">
        <f>IF(AND(VALUE(LEFT($A$8))=VALUE(LEFT(Identifikasi_Resiko!$M$24)),VALUE(LEFT($B10))=VALUE(LEFT(Identifikasi_Resiko!$L$24))),Identifikasi_Resiko!$B$24," ")</f>
        <v xml:space="preserve"> </v>
      </c>
      <c r="V10" s="52" t="str">
        <f>IF(AND(VALUE(LEFT($A$8))=VALUE(LEFT(Identifikasi_Resiko!$M$25)),VALUE(LEFT($B10))=VALUE(LEFT(Identifikasi_Resiko!$L$25))),Identifikasi_Resiko!$B$25," ")</f>
        <v xml:space="preserve"> </v>
      </c>
      <c r="W10" s="52" t="str">
        <f>IF(AND(VALUE(LEFT($A$8))=VALUE(LEFT(Identifikasi_Resiko!$M$26)),VALUE(LEFT($B10))=VALUE(LEFT(Identifikasi_Resiko!$L$26))),Identifikasi_Resiko!$B$26," ")</f>
        <v xml:space="preserve"> </v>
      </c>
      <c r="X10" s="52" t="str">
        <f>IF(AND(VALUE(LEFT($A$8))=VALUE(LEFT(Identifikasi_Resiko!$M$27)),VALUE(LEFT($B10))=VALUE(LEFT(Identifikasi_Resiko!$L$27))),Identifikasi_Resiko!$B$27," ")</f>
        <v xml:space="preserve"> </v>
      </c>
      <c r="Y10" s="52" t="str">
        <f>IF(AND(VALUE(LEFT($A$8))=VALUE(LEFT(Identifikasi_Resiko!$M$28)),VALUE(LEFT($B10))=VALUE(LEFT(Identifikasi_Resiko!$L$28))),Identifikasi_Resiko!$B$28," ")</f>
        <v xml:space="preserve"> </v>
      </c>
      <c r="Z10" s="52" t="str">
        <f>IF(AND(VALUE(LEFT($A$8))=VALUE(LEFT(Identifikasi_Resiko!$M$29)),VALUE(LEFT($B10))=VALUE(LEFT(Identifikasi_Resiko!$L$29))),Identifikasi_Resiko!$B$29," ")</f>
        <v xml:space="preserve"> </v>
      </c>
      <c r="AA10" s="52" t="str">
        <f>IF(AND(VALUE(LEFT($A$8))=VALUE(LEFT(Identifikasi_Resiko!$M$30)),VALUE(LEFT($B10))=VALUE(LEFT(Identifikasi_Resiko!$L$30))),Identifikasi_Resiko!$B$30," ")</f>
        <v xml:space="preserve"> </v>
      </c>
      <c r="AB10" s="52" t="str">
        <f>IF(AND(VALUE(LEFT($A$8))=VALUE(LEFT(Identifikasi_Resiko!$M$31)),VALUE(LEFT($B10))=VALUE(LEFT(Identifikasi_Resiko!$L$31))),Identifikasi_Resiko!$B$31," ")</f>
        <v xml:space="preserve"> </v>
      </c>
      <c r="AC10" s="52" t="str">
        <f>IF(AND(VALUE(LEFT($A$8))=VALUE(LEFT(Identifikasi_Resiko!$M$32)),VALUE(LEFT($B10))=VALUE(LEFT(Identifikasi_Resiko!$L$32))),Identifikasi_Resiko!$B$32," ")</f>
        <v xml:space="preserve"> </v>
      </c>
      <c r="AD10" s="52" t="str">
        <f>IF(AND(VALUE(LEFT($A$8))=VALUE(LEFT(Identifikasi_Resiko!$M$33)),VALUE(LEFT($B10))=VALUE(LEFT(Identifikasi_Resiko!$L$33))),Identifikasi_Resiko!$B$33," ")</f>
        <v xml:space="preserve"> </v>
      </c>
      <c r="AE10" s="52" t="str">
        <f>IF(AND(VALUE(LEFT($A$8))=VALUE(LEFT(Identifikasi_Resiko!$M$34)),VALUE(LEFT($B10))=VALUE(LEFT(Identifikasi_Resiko!$L$34))),Identifikasi_Resiko!$B$34," ")</f>
        <v xml:space="preserve"> </v>
      </c>
      <c r="AF10" s="52" t="str">
        <f>IF(AND(VALUE(LEFT($A$8))=VALUE(LEFT(Identifikasi_Resiko!$M$35)),VALUE(LEFT($B10))=VALUE(LEFT(Identifikasi_Resiko!$L$35))),Identifikasi_Resiko!$B$35," ")</f>
        <v xml:space="preserve"> </v>
      </c>
      <c r="AG10" s="52" t="str">
        <f>IF(AND(VALUE(LEFT($A$8))=VALUE(LEFT(Identifikasi_Resiko!$M$36)),VALUE(LEFT($B10))=VALUE(LEFT(Identifikasi_Resiko!$L$36))),Identifikasi_Resiko!$B$36," ")</f>
        <v xml:space="preserve"> </v>
      </c>
      <c r="AH10" s="51" t="str">
        <f t="shared" si="0"/>
        <v/>
      </c>
    </row>
    <row r="11" spans="1:34" x14ac:dyDescent="0.25">
      <c r="A11" s="95"/>
      <c r="B11" s="53" t="s">
        <v>144</v>
      </c>
      <c r="C11" s="53">
        <f>Peta_Profil_Risiko!C13*Peta_Profil_Risiko!H7</f>
        <v>16</v>
      </c>
      <c r="D11" s="52" t="str">
        <f>IF(AND(VALUE(LEFT($A$8))=VALUE(LEFT(Identifikasi_Resiko!$M$7)),VALUE(LEFT($B11))=VALUE(LEFT(Identifikasi_Resiko!$L$7))),Identifikasi_Resiko!$B$7," ")</f>
        <v xml:space="preserve"> </v>
      </c>
      <c r="E11" s="52" t="str">
        <f>IF(AND(VALUE(LEFT($A$8))=VALUE(LEFT(Identifikasi_Resiko!$M$8)),VALUE(LEFT($B11))=VALUE(LEFT(Identifikasi_Resiko!$L$8))),Identifikasi_Resiko!$B$8," ")</f>
        <v xml:space="preserve"> </v>
      </c>
      <c r="F11" s="52" t="str">
        <f>IF(AND(VALUE(LEFT($A$8))=VALUE(LEFT(Identifikasi_Resiko!$M$9)),VALUE(LEFT($B11))=VALUE(LEFT(Identifikasi_Resiko!$L$9))),Identifikasi_Resiko!$B$9," ")</f>
        <v xml:space="preserve"> </v>
      </c>
      <c r="G11" s="52" t="str">
        <f>IF(AND(VALUE(LEFT($A$8))=VALUE(LEFT(Identifikasi_Resiko!$M$10)),VALUE(LEFT($B11))=VALUE(LEFT(Identifikasi_Resiko!$L$10))),Identifikasi_Resiko!$B$10," ")</f>
        <v xml:space="preserve"> </v>
      </c>
      <c r="H11" s="52" t="str">
        <f>IF(AND(VALUE(LEFT($A$8))=VALUE(LEFT(Identifikasi_Resiko!$M$11)),VALUE(LEFT($B11))=VALUE(LEFT(Identifikasi_Resiko!$L$11))),Identifikasi_Resiko!$B$11," ")</f>
        <v>JTI.1_5</v>
      </c>
      <c r="I11" s="52" t="str">
        <f>IF(AND(VALUE(LEFT($A$8))=VALUE(LEFT(Identifikasi_Resiko!$M$12)),VALUE(LEFT($B11))=VALUE(LEFT(Identifikasi_Resiko!$L$12))),Identifikasi_Resiko!$B$12," ")</f>
        <v/>
      </c>
      <c r="J11" s="52" t="str">
        <f>IF(AND(VALUE(LEFT($A$8))=VALUE(LEFT(Identifikasi_Resiko!$M$13)),VALUE(LEFT($B11))=VALUE(LEFT(Identifikasi_Resiko!$L$13))),Identifikasi_Resiko!$B$13," ")</f>
        <v xml:space="preserve"> </v>
      </c>
      <c r="K11" s="52" t="str">
        <f>IF(AND(VALUE(LEFT($A$8))=VALUE(LEFT(Identifikasi_Resiko!$M$14)),VALUE(LEFT($B11))=VALUE(LEFT(Identifikasi_Resiko!$L$14))),Identifikasi_Resiko!$B$14," ")</f>
        <v xml:space="preserve"> </v>
      </c>
      <c r="L11" s="52" t="str">
        <f>IF(AND(VALUE(LEFT($A$8))=VALUE(LEFT(Identifikasi_Resiko!$M$15)),VALUE(LEFT($B11))=VALUE(LEFT(Identifikasi_Resiko!$L$15))),Identifikasi_Resiko!$B$15," ")</f>
        <v xml:space="preserve"> </v>
      </c>
      <c r="M11" s="52" t="str">
        <f>IF(AND(VALUE(LEFT($A$8))=VALUE(LEFT(Identifikasi_Resiko!$M$16)),VALUE(LEFT($B11))=VALUE(LEFT(Identifikasi_Resiko!$L$16))),Identifikasi_Resiko!$B$16," ")</f>
        <v/>
      </c>
      <c r="N11" s="52" t="str">
        <f>IF(AND(VALUE(LEFT($A$8))=VALUE(LEFT(Identifikasi_Resiko!$M$17)),VALUE(LEFT($B11))=VALUE(LEFT(Identifikasi_Resiko!$L$17))),Identifikasi_Resiko!$B$17," ")</f>
        <v xml:space="preserve"> </v>
      </c>
      <c r="O11" s="52" t="str">
        <f>IF(AND(VALUE(LEFT($A$8))=VALUE(LEFT(Identifikasi_Resiko!$M$18)),VALUE(LEFT($B11))=VALUE(LEFT(Identifikasi_Resiko!$L$18))),Identifikasi_Resiko!$B$18," ")</f>
        <v xml:space="preserve"> </v>
      </c>
      <c r="P11" s="52" t="str">
        <f>IF(AND(VALUE(LEFT($A$8))=VALUE(LEFT(Identifikasi_Resiko!$M$19)),VALUE(LEFT($B11))=VALUE(LEFT(Identifikasi_Resiko!$L$19))),Identifikasi_Resiko!$B$19," ")</f>
        <v xml:space="preserve"> </v>
      </c>
      <c r="Q11" s="52" t="str">
        <f>IF(AND(VALUE(LEFT($A$8))=VALUE(LEFT(Identifikasi_Resiko!$M$20)),VALUE(LEFT($B11))=VALUE(LEFT(Identifikasi_Resiko!$L$20))),Identifikasi_Resiko!$B$20," ")</f>
        <v/>
      </c>
      <c r="R11" s="52" t="str">
        <f>IF(AND(VALUE(LEFT($A$8))=VALUE(LEFT(Identifikasi_Resiko!$M$21)),VALUE(LEFT($B11))=VALUE(LEFT(Identifikasi_Resiko!$L$21))),Identifikasi_Resiko!$B$21," ")</f>
        <v xml:space="preserve"> </v>
      </c>
      <c r="S11" s="52" t="str">
        <f>IF(AND(VALUE(LEFT($A$8))=VALUE(LEFT(Identifikasi_Resiko!$M$22)),VALUE(LEFT($B11))=VALUE(LEFT(Identifikasi_Resiko!$L$22))),Identifikasi_Resiko!$B$22," ")</f>
        <v xml:space="preserve"> </v>
      </c>
      <c r="T11" s="52" t="str">
        <f>IF(AND(VALUE(LEFT($A$8))=VALUE(LEFT(Identifikasi_Resiko!$M$23)),VALUE(LEFT($B11))=VALUE(LEFT(Identifikasi_Resiko!$L$23))),Identifikasi_Resiko!$B$23," ")</f>
        <v xml:space="preserve"> </v>
      </c>
      <c r="U11" s="52" t="str">
        <f>IF(AND(VALUE(LEFT($A$8))=VALUE(LEFT(Identifikasi_Resiko!$M$24)),VALUE(LEFT($B11))=VALUE(LEFT(Identifikasi_Resiko!$L$24))),Identifikasi_Resiko!$B$24," ")</f>
        <v xml:space="preserve"> </v>
      </c>
      <c r="V11" s="52" t="str">
        <f>IF(AND(VALUE(LEFT($A$8))=VALUE(LEFT(Identifikasi_Resiko!$M$25)),VALUE(LEFT($B11))=VALUE(LEFT(Identifikasi_Resiko!$L$25))),Identifikasi_Resiko!$B$25," ")</f>
        <v xml:space="preserve"> </v>
      </c>
      <c r="W11" s="52" t="str">
        <f>IF(AND(VALUE(LEFT($A$8))=VALUE(LEFT(Identifikasi_Resiko!$M$26)),VALUE(LEFT($B11))=VALUE(LEFT(Identifikasi_Resiko!$L$26))),Identifikasi_Resiko!$B$26," ")</f>
        <v/>
      </c>
      <c r="X11" s="52" t="str">
        <f>IF(AND(VALUE(LEFT($A$8))=VALUE(LEFT(Identifikasi_Resiko!$M$27)),VALUE(LEFT($B11))=VALUE(LEFT(Identifikasi_Resiko!$L$27))),Identifikasi_Resiko!$B$27," ")</f>
        <v xml:space="preserve"> </v>
      </c>
      <c r="Y11" s="52" t="str">
        <f>IF(AND(VALUE(LEFT($A$8))=VALUE(LEFT(Identifikasi_Resiko!$M$28)),VALUE(LEFT($B11))=VALUE(LEFT(Identifikasi_Resiko!$L$28))),Identifikasi_Resiko!$B$28," ")</f>
        <v xml:space="preserve"> </v>
      </c>
      <c r="Z11" s="52" t="str">
        <f>IF(AND(VALUE(LEFT($A$8))=VALUE(LEFT(Identifikasi_Resiko!$M$29)),VALUE(LEFT($B11))=VALUE(LEFT(Identifikasi_Resiko!$L$29))),Identifikasi_Resiko!$B$29," ")</f>
        <v xml:space="preserve"> </v>
      </c>
      <c r="AA11" s="52" t="str">
        <f>IF(AND(VALUE(LEFT($A$8))=VALUE(LEFT(Identifikasi_Resiko!$M$30)),VALUE(LEFT($B11))=VALUE(LEFT(Identifikasi_Resiko!$L$30))),Identifikasi_Resiko!$B$30," ")</f>
        <v/>
      </c>
      <c r="AB11" s="52" t="str">
        <f>IF(AND(VALUE(LEFT($A$8))=VALUE(LEFT(Identifikasi_Resiko!$M$31)),VALUE(LEFT($B11))=VALUE(LEFT(Identifikasi_Resiko!$L$31))),Identifikasi_Resiko!$B$31," ")</f>
        <v xml:space="preserve"> </v>
      </c>
      <c r="AC11" s="52" t="str">
        <f>IF(AND(VALUE(LEFT($A$8))=VALUE(LEFT(Identifikasi_Resiko!$M$32)),VALUE(LEFT($B11))=VALUE(LEFT(Identifikasi_Resiko!$L$32))),Identifikasi_Resiko!$B$32," ")</f>
        <v xml:space="preserve"> </v>
      </c>
      <c r="AD11" s="52" t="str">
        <f>IF(AND(VALUE(LEFT($A$8))=VALUE(LEFT(Identifikasi_Resiko!$M$33)),VALUE(LEFT($B11))=VALUE(LEFT(Identifikasi_Resiko!$L$33))),Identifikasi_Resiko!$B$33," ")</f>
        <v/>
      </c>
      <c r="AE11" s="52" t="str">
        <f>IF(AND(VALUE(LEFT($A$8))=VALUE(LEFT(Identifikasi_Resiko!$M$34)),VALUE(LEFT($B11))=VALUE(LEFT(Identifikasi_Resiko!$L$34))),Identifikasi_Resiko!$B$34," ")</f>
        <v xml:space="preserve"> </v>
      </c>
      <c r="AF11" s="52" t="str">
        <f>IF(AND(VALUE(LEFT($A$8))=VALUE(LEFT(Identifikasi_Resiko!$M$35)),VALUE(LEFT($B11))=VALUE(LEFT(Identifikasi_Resiko!$L$35))),Identifikasi_Resiko!$B$35," ")</f>
        <v xml:space="preserve"> </v>
      </c>
      <c r="AG11" s="52" t="str">
        <f>IF(AND(VALUE(LEFT($A$8))=VALUE(LEFT(Identifikasi_Resiko!$M$36)),VALUE(LEFT($B11))=VALUE(LEFT(Identifikasi_Resiko!$L$36))),Identifikasi_Resiko!$B$36," ")</f>
        <v xml:space="preserve"> </v>
      </c>
      <c r="AH11" s="51" t="str">
        <f t="shared" si="0"/>
        <v>JTI.1_5</v>
      </c>
    </row>
    <row r="12" spans="1:34" x14ac:dyDescent="0.25">
      <c r="A12" s="95"/>
      <c r="B12" s="53" t="s">
        <v>146</v>
      </c>
      <c r="C12" s="53">
        <f>Peta_Profil_Risiko!C13*Peta_Profil_Risiko!I7</f>
        <v>20</v>
      </c>
      <c r="D12" s="52" t="str">
        <f>IF(AND(VALUE(LEFT($A$8))=VALUE(LEFT(Identifikasi_Resiko!$M$7)),VALUE(LEFT($B12))=VALUE(LEFT(Identifikasi_Resiko!$L$7))),Identifikasi_Resiko!$B$7," ")</f>
        <v xml:space="preserve"> </v>
      </c>
      <c r="E12" s="52" t="str">
        <f>IF(AND(VALUE(LEFT($A$8))=VALUE(LEFT(Identifikasi_Resiko!$M$8)),VALUE(LEFT($B12))=VALUE(LEFT(Identifikasi_Resiko!$L$8))),Identifikasi_Resiko!$B$8," ")</f>
        <v xml:space="preserve"> </v>
      </c>
      <c r="F12" s="52" t="str">
        <f>IF(AND(VALUE(LEFT($A$8))=VALUE(LEFT(Identifikasi_Resiko!$M$9)),VALUE(LEFT($B12))=VALUE(LEFT(Identifikasi_Resiko!$L$9))),Identifikasi_Resiko!$B$9," ")</f>
        <v xml:space="preserve"> </v>
      </c>
      <c r="G12" s="52" t="str">
        <f>IF(AND(VALUE(LEFT($A$8))=VALUE(LEFT(Identifikasi_Resiko!$M$10)),VALUE(LEFT($B12))=VALUE(LEFT(Identifikasi_Resiko!$L$10))),Identifikasi_Resiko!$B$10," ")</f>
        <v xml:space="preserve"> </v>
      </c>
      <c r="H12" s="52" t="str">
        <f>IF(AND(VALUE(LEFT($A$8))=VALUE(LEFT(Identifikasi_Resiko!$M$11)),VALUE(LEFT($B12))=VALUE(LEFT(Identifikasi_Resiko!$L$11))),Identifikasi_Resiko!$B$11," ")</f>
        <v xml:space="preserve"> </v>
      </c>
      <c r="I12" s="52" t="str">
        <f>IF(AND(VALUE(LEFT($A$8))=VALUE(LEFT(Identifikasi_Resiko!$M$12)),VALUE(LEFT($B12))=VALUE(LEFT(Identifikasi_Resiko!$L$12))),Identifikasi_Resiko!$B$12," ")</f>
        <v xml:space="preserve"> </v>
      </c>
      <c r="J12" s="52" t="str">
        <f>IF(AND(VALUE(LEFT($A$8))=VALUE(LEFT(Identifikasi_Resiko!$M$13)),VALUE(LEFT($B12))=VALUE(LEFT(Identifikasi_Resiko!$L$13))),Identifikasi_Resiko!$B$13," ")</f>
        <v xml:space="preserve"> </v>
      </c>
      <c r="K12" s="52" t="str">
        <f>IF(AND(VALUE(LEFT($A$8))=VALUE(LEFT(Identifikasi_Resiko!$M$14)),VALUE(LEFT($B12))=VALUE(LEFT(Identifikasi_Resiko!$L$14))),Identifikasi_Resiko!$B$14," ")</f>
        <v xml:space="preserve"> </v>
      </c>
      <c r="L12" s="52" t="str">
        <f>IF(AND(VALUE(LEFT($A$8))=VALUE(LEFT(Identifikasi_Resiko!$M$15)),VALUE(LEFT($B12))=VALUE(LEFT(Identifikasi_Resiko!$L$15))),Identifikasi_Resiko!$B$15," ")</f>
        <v xml:space="preserve"> </v>
      </c>
      <c r="M12" s="52" t="str">
        <f>IF(AND(VALUE(LEFT($A$8))=VALUE(LEFT(Identifikasi_Resiko!$M$16)),VALUE(LEFT($B12))=VALUE(LEFT(Identifikasi_Resiko!$L$16))),Identifikasi_Resiko!$B$16," ")</f>
        <v xml:space="preserve"> </v>
      </c>
      <c r="N12" s="52" t="str">
        <f>IF(AND(VALUE(LEFT($A$8))=VALUE(LEFT(Identifikasi_Resiko!$M$17)),VALUE(LEFT($B12))=VALUE(LEFT(Identifikasi_Resiko!$L$17))),Identifikasi_Resiko!$B$17," ")</f>
        <v xml:space="preserve"> </v>
      </c>
      <c r="O12" s="52" t="str">
        <f>IF(AND(VALUE(LEFT($A$8))=VALUE(LEFT(Identifikasi_Resiko!$M$18)),VALUE(LEFT($B12))=VALUE(LEFT(Identifikasi_Resiko!$L$18))),Identifikasi_Resiko!$B$18," ")</f>
        <v xml:space="preserve"> </v>
      </c>
      <c r="P12" s="52" t="str">
        <f>IF(AND(VALUE(LEFT($A$8))=VALUE(LEFT(Identifikasi_Resiko!$M$19)),VALUE(LEFT($B12))=VALUE(LEFT(Identifikasi_Resiko!$L$19))),Identifikasi_Resiko!$B$19," ")</f>
        <v xml:space="preserve"> </v>
      </c>
      <c r="Q12" s="52" t="str">
        <f>IF(AND(VALUE(LEFT($A$8))=VALUE(LEFT(Identifikasi_Resiko!$M$20)),VALUE(LEFT($B12))=VALUE(LEFT(Identifikasi_Resiko!$L$20))),Identifikasi_Resiko!$B$20," ")</f>
        <v xml:space="preserve"> </v>
      </c>
      <c r="R12" s="52" t="str">
        <f>IF(AND(VALUE(LEFT($A$8))=VALUE(LEFT(Identifikasi_Resiko!$M$21)),VALUE(LEFT($B12))=VALUE(LEFT(Identifikasi_Resiko!$L$21))),Identifikasi_Resiko!$B$21," ")</f>
        <v xml:space="preserve"> </v>
      </c>
      <c r="S12" s="52" t="str">
        <f>IF(AND(VALUE(LEFT($A$8))=VALUE(LEFT(Identifikasi_Resiko!$M$22)),VALUE(LEFT($B12))=VALUE(LEFT(Identifikasi_Resiko!$L$22))),Identifikasi_Resiko!$B$22," ")</f>
        <v xml:space="preserve"> </v>
      </c>
      <c r="T12" s="52" t="str">
        <f>IF(AND(VALUE(LEFT($A$8))=VALUE(LEFT(Identifikasi_Resiko!$M$23)),VALUE(LEFT($B12))=VALUE(LEFT(Identifikasi_Resiko!$L$23))),Identifikasi_Resiko!$B$23," ")</f>
        <v xml:space="preserve"> </v>
      </c>
      <c r="U12" s="52" t="str">
        <f>IF(AND(VALUE(LEFT($A$8))=VALUE(LEFT(Identifikasi_Resiko!$M$24)),VALUE(LEFT($B12))=VALUE(LEFT(Identifikasi_Resiko!$L$24))),Identifikasi_Resiko!$B$24," ")</f>
        <v xml:space="preserve"> </v>
      </c>
      <c r="V12" s="52" t="str">
        <f>IF(AND(VALUE(LEFT($A$8))=VALUE(LEFT(Identifikasi_Resiko!$M$25)),VALUE(LEFT($B12))=VALUE(LEFT(Identifikasi_Resiko!$L$25))),Identifikasi_Resiko!$B$25," ")</f>
        <v xml:space="preserve"> </v>
      </c>
      <c r="W12" s="52" t="str">
        <f>IF(AND(VALUE(LEFT($A$8))=VALUE(LEFT(Identifikasi_Resiko!$M$26)),VALUE(LEFT($B12))=VALUE(LEFT(Identifikasi_Resiko!$L$26))),Identifikasi_Resiko!$B$26," ")</f>
        <v xml:space="preserve"> </v>
      </c>
      <c r="X12" s="52" t="str">
        <f>IF(AND(VALUE(LEFT($A$8))=VALUE(LEFT(Identifikasi_Resiko!$M$27)),VALUE(LEFT($B12))=VALUE(LEFT(Identifikasi_Resiko!$L$27))),Identifikasi_Resiko!$B$27," ")</f>
        <v xml:space="preserve"> </v>
      </c>
      <c r="Y12" s="52" t="str">
        <f>IF(AND(VALUE(LEFT($A$8))=VALUE(LEFT(Identifikasi_Resiko!$M$28)),VALUE(LEFT($B12))=VALUE(LEFT(Identifikasi_Resiko!$L$28))),Identifikasi_Resiko!$B$28," ")</f>
        <v xml:space="preserve"> </v>
      </c>
      <c r="Z12" s="52" t="str">
        <f>IF(AND(VALUE(LEFT($A$8))=VALUE(LEFT(Identifikasi_Resiko!$M$29)),VALUE(LEFT($B12))=VALUE(LEFT(Identifikasi_Resiko!$L$29))),Identifikasi_Resiko!$B$29," ")</f>
        <v xml:space="preserve"> </v>
      </c>
      <c r="AA12" s="52" t="str">
        <f>IF(AND(VALUE(LEFT($A$8))=VALUE(LEFT(Identifikasi_Resiko!$M$30)),VALUE(LEFT($B12))=VALUE(LEFT(Identifikasi_Resiko!$L$30))),Identifikasi_Resiko!$B$30," ")</f>
        <v xml:space="preserve"> </v>
      </c>
      <c r="AB12" s="52" t="str">
        <f>IF(AND(VALUE(LEFT($A$8))=VALUE(LEFT(Identifikasi_Resiko!$M$31)),VALUE(LEFT($B12))=VALUE(LEFT(Identifikasi_Resiko!$L$31))),Identifikasi_Resiko!$B$31," ")</f>
        <v xml:space="preserve"> </v>
      </c>
      <c r="AC12" s="52" t="str">
        <f>IF(AND(VALUE(LEFT($A$8))=VALUE(LEFT(Identifikasi_Resiko!$M$32)),VALUE(LEFT($B12))=VALUE(LEFT(Identifikasi_Resiko!$L$32))),Identifikasi_Resiko!$B$32," ")</f>
        <v xml:space="preserve"> </v>
      </c>
      <c r="AD12" s="52" t="str">
        <f>IF(AND(VALUE(LEFT($A$8))=VALUE(LEFT(Identifikasi_Resiko!$M$33)),VALUE(LEFT($B12))=VALUE(LEFT(Identifikasi_Resiko!$L$33))),Identifikasi_Resiko!$B$33," ")</f>
        <v xml:space="preserve"> </v>
      </c>
      <c r="AE12" s="52" t="str">
        <f>IF(AND(VALUE(LEFT($A$8))=VALUE(LEFT(Identifikasi_Resiko!$M$34)),VALUE(LEFT($B12))=VALUE(LEFT(Identifikasi_Resiko!$L$34))),Identifikasi_Resiko!$B$34," ")</f>
        <v xml:space="preserve"> </v>
      </c>
      <c r="AF12" s="52" t="str">
        <f>IF(AND(VALUE(LEFT($A$8))=VALUE(LEFT(Identifikasi_Resiko!$M$35)),VALUE(LEFT($B12))=VALUE(LEFT(Identifikasi_Resiko!$L$35))),Identifikasi_Resiko!$B$35," ")</f>
        <v xml:space="preserve"> </v>
      </c>
      <c r="AG12" s="52" t="str">
        <f>IF(AND(VALUE(LEFT($A$8))=VALUE(LEFT(Identifikasi_Resiko!$M$36)),VALUE(LEFT($B12))=VALUE(LEFT(Identifikasi_Resiko!$L$36))),Identifikasi_Resiko!$B$36," ")</f>
        <v xml:space="preserve"> </v>
      </c>
      <c r="AH12" s="51" t="str">
        <f t="shared" si="0"/>
        <v/>
      </c>
    </row>
    <row r="13" spans="1:34" x14ac:dyDescent="0.25">
      <c r="A13" s="95" t="s">
        <v>147</v>
      </c>
      <c r="B13" s="53" t="s">
        <v>142</v>
      </c>
      <c r="C13" s="53">
        <f>Peta_Profil_Risiko!C16*Peta_Profil_Risiko!E7</f>
        <v>3</v>
      </c>
      <c r="D13" s="52" t="str">
        <f>IF(AND(VALUE(LEFT($A$13))=VALUE(LEFT(Identifikasi_Resiko!$M$7)),VALUE(LEFT($B13))=VALUE(LEFT(Identifikasi_Resiko!$L$7))),Identifikasi_Resiko!$B$7," ")</f>
        <v xml:space="preserve"> </v>
      </c>
      <c r="E13" s="52" t="str">
        <f>IF(AND(VALUE(LEFT($A$13))=VALUE(LEFT(Identifikasi_Resiko!$M$8)),VALUE(LEFT($B13))=VALUE(LEFT(Identifikasi_Resiko!$L$8))),Identifikasi_Resiko!$B$8," ")</f>
        <v xml:space="preserve"> </v>
      </c>
      <c r="F13" s="52" t="str">
        <f>IF(AND(VALUE(LEFT($A$13))=VALUE(LEFT(Identifikasi_Resiko!$M$9)),VALUE(LEFT($B13))=VALUE(LEFT(Identifikasi_Resiko!$L$9))),Identifikasi_Resiko!$B$9," ")</f>
        <v xml:space="preserve"> </v>
      </c>
      <c r="G13" s="52" t="str">
        <f>IF(AND(VALUE(LEFT($A$13))=VALUE(LEFT(Identifikasi_Resiko!$M$10)),VALUE(LEFT($B13))=VALUE(LEFT(Identifikasi_Resiko!$L$10))),Identifikasi_Resiko!$B$10," ")</f>
        <v xml:space="preserve"> </v>
      </c>
      <c r="H13" s="52" t="str">
        <f>IF(AND(VALUE(LEFT($A$13))=VALUE(LEFT(Identifikasi_Resiko!$M$11)),VALUE(LEFT($B13))=VALUE(LEFT(Identifikasi_Resiko!$L$11))),Identifikasi_Resiko!$B$11," ")</f>
        <v xml:space="preserve"> </v>
      </c>
      <c r="I13" s="52" t="str">
        <f>IF(AND(VALUE(LEFT($A$13))=VALUE(LEFT(Identifikasi_Resiko!$M$12)),VALUE(LEFT($B13))=VALUE(LEFT(Identifikasi_Resiko!$L$12))),Identifikasi_Resiko!$B$12," ")</f>
        <v xml:space="preserve"> </v>
      </c>
      <c r="J13" s="52" t="str">
        <f>IF(AND(VALUE(LEFT($A$13))=VALUE(LEFT(Identifikasi_Resiko!$M$13)),VALUE(LEFT($B13))=VALUE(LEFT(Identifikasi_Resiko!$L$13))),Identifikasi_Resiko!$B$13," ")</f>
        <v xml:space="preserve"> </v>
      </c>
      <c r="K13" s="52" t="str">
        <f>IF(AND(VALUE(LEFT($A$13))=VALUE(LEFT(Identifikasi_Resiko!$M$14)),VALUE(LEFT($B13))=VALUE(LEFT(Identifikasi_Resiko!$L$14))),Identifikasi_Resiko!$B$14," ")</f>
        <v xml:space="preserve"> </v>
      </c>
      <c r="L13" s="52" t="str">
        <f>IF(AND(VALUE(LEFT($A$13))=VALUE(LEFT(Identifikasi_Resiko!$M$15)),VALUE(LEFT($B13))=VALUE(LEFT(Identifikasi_Resiko!$L$15))),Identifikasi_Resiko!$B$15," ")</f>
        <v xml:space="preserve"> </v>
      </c>
      <c r="M13" s="52" t="str">
        <f>IF(AND(VALUE(LEFT($A$13))=VALUE(LEFT(Identifikasi_Resiko!$M$16)),VALUE(LEFT($B13))=VALUE(LEFT(Identifikasi_Resiko!$L$16))),Identifikasi_Resiko!$B$16," ")</f>
        <v xml:space="preserve"> </v>
      </c>
      <c r="N13" s="52" t="str">
        <f>IF(AND(VALUE(LEFT($A$13))=VALUE(LEFT(Identifikasi_Resiko!$M$17)),VALUE(LEFT($B13))=VALUE(LEFT(Identifikasi_Resiko!$L$17))),Identifikasi_Resiko!$B$17," ")</f>
        <v xml:space="preserve"> </v>
      </c>
      <c r="O13" s="52" t="str">
        <f>IF(AND(VALUE(LEFT($A$13))=VALUE(LEFT(Identifikasi_Resiko!$M$18)),VALUE(LEFT($B13))=VALUE(LEFT(Identifikasi_Resiko!$L$18))),Identifikasi_Resiko!$B$18," ")</f>
        <v xml:space="preserve"> </v>
      </c>
      <c r="P13" s="52" t="str">
        <f>IF(AND(VALUE(LEFT($A$13))=VALUE(LEFT(Identifikasi_Resiko!$M$19)),VALUE(LEFT($B13))=VALUE(LEFT(Identifikasi_Resiko!$L$19))),Identifikasi_Resiko!$B$19," ")</f>
        <v xml:space="preserve"> </v>
      </c>
      <c r="Q13" s="52" t="str">
        <f>IF(AND(VALUE(LEFT($A$13))=VALUE(LEFT(Identifikasi_Resiko!$M$20)),VALUE(LEFT($B13))=VALUE(LEFT(Identifikasi_Resiko!$L$20))),Identifikasi_Resiko!$B$20," ")</f>
        <v xml:space="preserve"> </v>
      </c>
      <c r="R13" s="52" t="str">
        <f>IF(AND(VALUE(LEFT($A$13))=VALUE(LEFT(Identifikasi_Resiko!$M$21)),VALUE(LEFT($B13))=VALUE(LEFT(Identifikasi_Resiko!$L$21))),Identifikasi_Resiko!$B$21," ")</f>
        <v xml:space="preserve"> </v>
      </c>
      <c r="S13" s="52" t="str">
        <f>IF(AND(VALUE(LEFT($A$13))=VALUE(LEFT(Identifikasi_Resiko!$M$22)),VALUE(LEFT($B13))=VALUE(LEFT(Identifikasi_Resiko!$L$22))),Identifikasi_Resiko!$B$22," ")</f>
        <v xml:space="preserve"> </v>
      </c>
      <c r="T13" s="52" t="str">
        <f>IF(AND(VALUE(LEFT($A$13))=VALUE(LEFT(Identifikasi_Resiko!$M$7)),VALUE(LEFT($B13))=VALUE(LEFT(Identifikasi_Resiko!$L$7))),Identifikasi_Resiko!$B$7," ")</f>
        <v xml:space="preserve"> </v>
      </c>
      <c r="U13" s="52" t="str">
        <f>IF(AND(VALUE(LEFT($A$13))=VALUE(LEFT(Identifikasi_Resiko!$M$24)),VALUE(LEFT($B13))=VALUE(LEFT(Identifikasi_Resiko!$L$24))),Identifikasi_Resiko!$B$24," ")</f>
        <v xml:space="preserve"> </v>
      </c>
      <c r="V13" s="52" t="str">
        <f>IF(AND(VALUE(LEFT($A$13))=VALUE(LEFT(Identifikasi_Resiko!$M$25)),VALUE(LEFT($B13))=VALUE(LEFT(Identifikasi_Resiko!$L$25))),Identifikasi_Resiko!$B$25," ")</f>
        <v xml:space="preserve"> </v>
      </c>
      <c r="W13" s="52" t="str">
        <f>IF(AND(VALUE(LEFT($A$13))=VALUE(LEFT(Identifikasi_Resiko!$M$26)),VALUE(LEFT($B13))=VALUE(LEFT(Identifikasi_Resiko!$L$26))),Identifikasi_Resiko!$B$26," ")</f>
        <v xml:space="preserve"> </v>
      </c>
      <c r="X13" s="52" t="str">
        <f>IF(AND(VALUE(LEFT($A$13))=VALUE(LEFT(Identifikasi_Resiko!$M$27)),VALUE(LEFT($B13))=VALUE(LEFT(Identifikasi_Resiko!$L$27))),Identifikasi_Resiko!$B$27," ")</f>
        <v xml:space="preserve"> </v>
      </c>
      <c r="Y13" s="52" t="str">
        <f>IF(AND(VALUE(LEFT($A$13))=VALUE(LEFT(Identifikasi_Resiko!$M$28)),VALUE(LEFT($B13))=VALUE(LEFT(Identifikasi_Resiko!$L$28))),Identifikasi_Resiko!$B$28," ")</f>
        <v xml:space="preserve"> </v>
      </c>
      <c r="Z13" s="52" t="str">
        <f>IF(AND(VALUE(LEFT($A$13))=VALUE(LEFT(Identifikasi_Resiko!$M$29)),VALUE(LEFT($B13))=VALUE(LEFT(Identifikasi_Resiko!$L$29))),Identifikasi_Resiko!$B$29," ")</f>
        <v xml:space="preserve"> </v>
      </c>
      <c r="AA13" s="52" t="str">
        <f>IF(AND(VALUE(LEFT($A$13))=VALUE(LEFT(Identifikasi_Resiko!$M$30)),VALUE(LEFT($B13))=VALUE(LEFT(Identifikasi_Resiko!$L$30))),Identifikasi_Resiko!$B$30," ")</f>
        <v xml:space="preserve"> </v>
      </c>
      <c r="AB13" s="52" t="str">
        <f>IF(AND(VALUE(LEFT($A$13))=VALUE(LEFT(Identifikasi_Resiko!$M$31)),VALUE(LEFT($B13))=VALUE(LEFT(Identifikasi_Resiko!$L$31))),Identifikasi_Resiko!$B$31," ")</f>
        <v xml:space="preserve"> </v>
      </c>
      <c r="AC13" s="52" t="str">
        <f>IF(AND(VALUE(LEFT($A$13))=VALUE(LEFT(Identifikasi_Resiko!$M$32)),VALUE(LEFT($B13))=VALUE(LEFT(Identifikasi_Resiko!$L$32))),Identifikasi_Resiko!$B$32," ")</f>
        <v xml:space="preserve"> </v>
      </c>
      <c r="AD13" s="52" t="str">
        <f>IF(AND(VALUE(LEFT($A$13))=VALUE(LEFT(Identifikasi_Resiko!$M$33)),VALUE(LEFT($B13))=VALUE(LEFT(Identifikasi_Resiko!$L$33))),Identifikasi_Resiko!$B$33," ")</f>
        <v xml:space="preserve"> </v>
      </c>
      <c r="AE13" s="52" t="str">
        <f>IF(AND(VALUE(LEFT($A$13))=VALUE(LEFT(Identifikasi_Resiko!$M$34)),VALUE(LEFT($B13))=VALUE(LEFT(Identifikasi_Resiko!$L$34))),Identifikasi_Resiko!$B$34," ")</f>
        <v xml:space="preserve"> </v>
      </c>
      <c r="AF13" s="52" t="str">
        <f>IF(AND(VALUE(LEFT($A$13))=VALUE(LEFT(Identifikasi_Resiko!$M$35)),VALUE(LEFT($B13))=VALUE(LEFT(Identifikasi_Resiko!$L$35))),Identifikasi_Resiko!$B$35," ")</f>
        <v xml:space="preserve"> </v>
      </c>
      <c r="AG13" s="52" t="str">
        <f>IF(AND(VALUE(LEFT($A$13))=VALUE(LEFT(Identifikasi_Resiko!$M$36)),VALUE(LEFT($B13))=VALUE(LEFT(Identifikasi_Resiko!$L$36))),Identifikasi_Resiko!$B$36," ")</f>
        <v xml:space="preserve"> </v>
      </c>
      <c r="AH13" s="51" t="str">
        <f t="shared" si="0"/>
        <v/>
      </c>
    </row>
    <row r="14" spans="1:34" x14ac:dyDescent="0.25">
      <c r="A14" s="95"/>
      <c r="B14" s="53" t="s">
        <v>143</v>
      </c>
      <c r="C14" s="53">
        <f>Peta_Profil_Risiko!C16*Peta_Profil_Risiko!F7</f>
        <v>6</v>
      </c>
      <c r="D14" s="52" t="str">
        <f>IF(AND(VALUE(LEFT($A$13))=VALUE(LEFT(Identifikasi_Resiko!$M$7)),VALUE(LEFT($B14))=VALUE(LEFT(Identifikasi_Resiko!$L$7))),Identifikasi_Resiko!$B$7," ")</f>
        <v xml:space="preserve"> </v>
      </c>
      <c r="E14" s="52" t="str">
        <f>IF(AND(VALUE(LEFT($A$13))=VALUE(LEFT(Identifikasi_Resiko!$M$8)),VALUE(LEFT($B14))=VALUE(LEFT(Identifikasi_Resiko!$L$8))),Identifikasi_Resiko!$B$8," ")</f>
        <v xml:space="preserve"> </v>
      </c>
      <c r="F14" s="52" t="str">
        <f>IF(AND(VALUE(LEFT($A$13))=VALUE(LEFT(Identifikasi_Resiko!$M$9)),VALUE(LEFT($B14))=VALUE(LEFT(Identifikasi_Resiko!$L$9))),Identifikasi_Resiko!$B$9," ")</f>
        <v xml:space="preserve"> </v>
      </c>
      <c r="G14" s="52" t="str">
        <f>IF(AND(VALUE(LEFT($A$13))=VALUE(LEFT(Identifikasi_Resiko!$M$10)),VALUE(LEFT($B14))=VALUE(LEFT(Identifikasi_Resiko!$L$10))),Identifikasi_Resiko!$B$10," ")</f>
        <v xml:space="preserve"> </v>
      </c>
      <c r="H14" s="52" t="str">
        <f>IF(AND(VALUE(LEFT($A$13))=VALUE(LEFT(Identifikasi_Resiko!$M$11)),VALUE(LEFT($B14))=VALUE(LEFT(Identifikasi_Resiko!$L$11))),Identifikasi_Resiko!$B$11," ")</f>
        <v xml:space="preserve"> </v>
      </c>
      <c r="I14" s="52" t="str">
        <f>IF(AND(VALUE(LEFT($A$13))=VALUE(LEFT(Identifikasi_Resiko!$M$12)),VALUE(LEFT($B14))=VALUE(LEFT(Identifikasi_Resiko!$L$12))),Identifikasi_Resiko!$B$12," ")</f>
        <v xml:space="preserve"> </v>
      </c>
      <c r="J14" s="52" t="str">
        <f>IF(AND(VALUE(LEFT($A$13))=VALUE(LEFT(Identifikasi_Resiko!$M$13)),VALUE(LEFT($B14))=VALUE(LEFT(Identifikasi_Resiko!$L$13))),Identifikasi_Resiko!$B$13," ")</f>
        <v/>
      </c>
      <c r="K14" s="52" t="str">
        <f>IF(AND(VALUE(LEFT($A$13))=VALUE(LEFT(Identifikasi_Resiko!$M$14)),VALUE(LEFT($B14))=VALUE(LEFT(Identifikasi_Resiko!$L$14))),Identifikasi_Resiko!$B$14," ")</f>
        <v/>
      </c>
      <c r="L14" s="52" t="str">
        <f>IF(AND(VALUE(LEFT($A$13))=VALUE(LEFT(Identifikasi_Resiko!$M$15)),VALUE(LEFT($B14))=VALUE(LEFT(Identifikasi_Resiko!$L$15))),Identifikasi_Resiko!$B$15," ")</f>
        <v xml:space="preserve"> </v>
      </c>
      <c r="M14" s="52" t="str">
        <f>IF(AND(VALUE(LEFT($A$13))=VALUE(LEFT(Identifikasi_Resiko!$M$16)),VALUE(LEFT($B14))=VALUE(LEFT(Identifikasi_Resiko!$L$16))),Identifikasi_Resiko!$B$16," ")</f>
        <v xml:space="preserve"> </v>
      </c>
      <c r="N14" s="52" t="str">
        <f>IF(AND(VALUE(LEFT($A$13))=VALUE(LEFT(Identifikasi_Resiko!$M$17)),VALUE(LEFT($B14))=VALUE(LEFT(Identifikasi_Resiko!$L$17))),Identifikasi_Resiko!$B$17," ")</f>
        <v/>
      </c>
      <c r="O14" s="52" t="str">
        <f>IF(AND(VALUE(LEFT($A$13))=VALUE(LEFT(Identifikasi_Resiko!$M$18)),VALUE(LEFT($B14))=VALUE(LEFT(Identifikasi_Resiko!$L$18))),Identifikasi_Resiko!$B$18," ")</f>
        <v/>
      </c>
      <c r="P14" s="52" t="str">
        <f>IF(AND(VALUE(LEFT($A$13))=VALUE(LEFT(Identifikasi_Resiko!$M$19)),VALUE(LEFT($B14))=VALUE(LEFT(Identifikasi_Resiko!$L$19))),Identifikasi_Resiko!$B$19," ")</f>
        <v xml:space="preserve"> </v>
      </c>
      <c r="Q14" s="52" t="str">
        <f>IF(AND(VALUE(LEFT($A$13))=VALUE(LEFT(Identifikasi_Resiko!$M$20)),VALUE(LEFT($B14))=VALUE(LEFT(Identifikasi_Resiko!$L$20))),Identifikasi_Resiko!$B$20," ")</f>
        <v xml:space="preserve"> </v>
      </c>
      <c r="R14" s="52" t="str">
        <f>IF(AND(VALUE(LEFT($A$13))=VALUE(LEFT(Identifikasi_Resiko!$M$21)),VALUE(LEFT($B14))=VALUE(LEFT(Identifikasi_Resiko!$L$21))),Identifikasi_Resiko!$B$21," ")</f>
        <v/>
      </c>
      <c r="S14" s="52" t="str">
        <f>IF(AND(VALUE(LEFT($A$13))=VALUE(LEFT(Identifikasi_Resiko!$M$22)),VALUE(LEFT($B14))=VALUE(LEFT(Identifikasi_Resiko!$L$22))),Identifikasi_Resiko!$B$22," ")</f>
        <v/>
      </c>
      <c r="T14" s="52" t="str">
        <f>IF(AND(VALUE(LEFT($A$13))=VALUE(LEFT(Identifikasi_Resiko!$M$7)),VALUE(LEFT($B14))=VALUE(LEFT(Identifikasi_Resiko!$L$7))),Identifikasi_Resiko!$B$7," ")</f>
        <v xml:space="preserve"> </v>
      </c>
      <c r="U14" s="52" t="str">
        <f>IF(AND(VALUE(LEFT($A$13))=VALUE(LEFT(Identifikasi_Resiko!$M$24)),VALUE(LEFT($B14))=VALUE(LEFT(Identifikasi_Resiko!$L$24))),Identifikasi_Resiko!$B$24," ")</f>
        <v xml:space="preserve"> </v>
      </c>
      <c r="V14" s="52" t="str">
        <f>IF(AND(VALUE(LEFT($A$13))=VALUE(LEFT(Identifikasi_Resiko!$M$25)),VALUE(LEFT($B14))=VALUE(LEFT(Identifikasi_Resiko!$L$25))),Identifikasi_Resiko!$B$25," ")</f>
        <v xml:space="preserve"> </v>
      </c>
      <c r="W14" s="52" t="str">
        <f>IF(AND(VALUE(LEFT($A$13))=VALUE(LEFT(Identifikasi_Resiko!$M$26)),VALUE(LEFT($B14))=VALUE(LEFT(Identifikasi_Resiko!$L$26))),Identifikasi_Resiko!$B$26," ")</f>
        <v xml:space="preserve"> </v>
      </c>
      <c r="X14" s="52" t="str">
        <f>IF(AND(VALUE(LEFT($A$13))=VALUE(LEFT(Identifikasi_Resiko!$M$27)),VALUE(LEFT($B14))=VALUE(LEFT(Identifikasi_Resiko!$L$27))),Identifikasi_Resiko!$B$27," ")</f>
        <v/>
      </c>
      <c r="Y14" s="52" t="str">
        <f>IF(AND(VALUE(LEFT($A$13))=VALUE(LEFT(Identifikasi_Resiko!$M$28)),VALUE(LEFT($B14))=VALUE(LEFT(Identifikasi_Resiko!$L$28))),Identifikasi_Resiko!$B$28," ")</f>
        <v/>
      </c>
      <c r="Z14" s="52" t="str">
        <f>IF(AND(VALUE(LEFT($A$13))=VALUE(LEFT(Identifikasi_Resiko!$M$29)),VALUE(LEFT($B14))=VALUE(LEFT(Identifikasi_Resiko!$L$29))),Identifikasi_Resiko!$B$29," ")</f>
        <v xml:space="preserve"> </v>
      </c>
      <c r="AA14" s="52" t="str">
        <f>IF(AND(VALUE(LEFT($A$13))=VALUE(LEFT(Identifikasi_Resiko!$M$30)),VALUE(LEFT($B14))=VALUE(LEFT(Identifikasi_Resiko!$L$30))),Identifikasi_Resiko!$B$30," ")</f>
        <v xml:space="preserve"> </v>
      </c>
      <c r="AB14" s="52" t="str">
        <f>IF(AND(VALUE(LEFT($A$13))=VALUE(LEFT(Identifikasi_Resiko!$M$31)),VALUE(LEFT($B14))=VALUE(LEFT(Identifikasi_Resiko!$L$31))),Identifikasi_Resiko!$B$31," ")</f>
        <v/>
      </c>
      <c r="AC14" s="52" t="str">
        <f>IF(AND(VALUE(LEFT($A$13))=VALUE(LEFT(Identifikasi_Resiko!$M$32)),VALUE(LEFT($B14))=VALUE(LEFT(Identifikasi_Resiko!$L$32))),Identifikasi_Resiko!$B$32," ")</f>
        <v/>
      </c>
      <c r="AD14" s="52" t="str">
        <f>IF(AND(VALUE(LEFT($A$13))=VALUE(LEFT(Identifikasi_Resiko!$M$33)),VALUE(LEFT($B14))=VALUE(LEFT(Identifikasi_Resiko!$L$33))),Identifikasi_Resiko!$B$33," ")</f>
        <v xml:space="preserve"> </v>
      </c>
      <c r="AE14" s="52" t="str">
        <f>IF(AND(VALUE(LEFT($A$13))=VALUE(LEFT(Identifikasi_Resiko!$M$34)),VALUE(LEFT($B14))=VALUE(LEFT(Identifikasi_Resiko!$L$34))),Identifikasi_Resiko!$B$34," ")</f>
        <v xml:space="preserve"> </v>
      </c>
      <c r="AF14" s="52" t="str">
        <f>IF(AND(VALUE(LEFT($A$13))=VALUE(LEFT(Identifikasi_Resiko!$M$35)),VALUE(LEFT($B14))=VALUE(LEFT(Identifikasi_Resiko!$L$35))),Identifikasi_Resiko!$B$35," ")</f>
        <v xml:space="preserve"> </v>
      </c>
      <c r="AG14" s="52" t="str">
        <f>IF(AND(VALUE(LEFT($A$13))=VALUE(LEFT(Identifikasi_Resiko!$M$36)),VALUE(LEFT($B14))=VALUE(LEFT(Identifikasi_Resiko!$L$36))),Identifikasi_Resiko!$B$36," ")</f>
        <v xml:space="preserve"> </v>
      </c>
      <c r="AH14" s="51" t="str">
        <f t="shared" si="0"/>
        <v/>
      </c>
    </row>
    <row r="15" spans="1:34" x14ac:dyDescent="0.25">
      <c r="A15" s="95"/>
      <c r="B15" s="53" t="s">
        <v>145</v>
      </c>
      <c r="C15" s="53">
        <f>Peta_Profil_Risiko!C16*Peta_Profil_Risiko!G7</f>
        <v>9</v>
      </c>
      <c r="D15" s="52" t="str">
        <f>IF(AND(VALUE(LEFT($A$13))=VALUE(LEFT(Identifikasi_Resiko!$M$7)),VALUE(LEFT($B15))=VALUE(LEFT(Identifikasi_Resiko!$L$7))),Identifikasi_Resiko!$B$7," ")</f>
        <v xml:space="preserve"> </v>
      </c>
      <c r="E15" s="52" t="str">
        <f>IF(AND(VALUE(LEFT($A$13))=VALUE(LEFT(Identifikasi_Resiko!$M$8)),VALUE(LEFT($B15))=VALUE(LEFT(Identifikasi_Resiko!$L$8))),Identifikasi_Resiko!$B$8," ")</f>
        <v xml:space="preserve"> </v>
      </c>
      <c r="F15" s="52" t="str">
        <f>IF(AND(VALUE(LEFT($A$13))=VALUE(LEFT(Identifikasi_Resiko!$M$9)),VALUE(LEFT($B15))=VALUE(LEFT(Identifikasi_Resiko!$L$9))),Identifikasi_Resiko!$B$9," ")</f>
        <v xml:space="preserve"> </v>
      </c>
      <c r="G15" s="52" t="str">
        <f>IF(AND(VALUE(LEFT($A$13))=VALUE(LEFT(Identifikasi_Resiko!$M$10)),VALUE(LEFT($B15))=VALUE(LEFT(Identifikasi_Resiko!$L$10))),Identifikasi_Resiko!$B$10," ")</f>
        <v xml:space="preserve"> </v>
      </c>
      <c r="H15" s="52" t="str">
        <f>IF(AND(VALUE(LEFT($A$13))=VALUE(LEFT(Identifikasi_Resiko!$M$11)),VALUE(LEFT($B15))=VALUE(LEFT(Identifikasi_Resiko!$L$11))),Identifikasi_Resiko!$B$11," ")</f>
        <v xml:space="preserve"> </v>
      </c>
      <c r="I15" s="52" t="str">
        <f>IF(AND(VALUE(LEFT($A$13))=VALUE(LEFT(Identifikasi_Resiko!$M$12)),VALUE(LEFT($B15))=VALUE(LEFT(Identifikasi_Resiko!$L$12))),Identifikasi_Resiko!$B$12," ")</f>
        <v xml:space="preserve"> </v>
      </c>
      <c r="J15" s="52" t="str">
        <f>IF(AND(VALUE(LEFT($A$13))=VALUE(LEFT(Identifikasi_Resiko!$M$13)),VALUE(LEFT($B15))=VALUE(LEFT(Identifikasi_Resiko!$L$13))),Identifikasi_Resiko!$B$13," ")</f>
        <v xml:space="preserve"> </v>
      </c>
      <c r="K15" s="52" t="str">
        <f>IF(AND(VALUE(LEFT($A$13))=VALUE(LEFT(Identifikasi_Resiko!$M$14)),VALUE(LEFT($B15))=VALUE(LEFT(Identifikasi_Resiko!$L$14))),Identifikasi_Resiko!$B$14," ")</f>
        <v xml:space="preserve"> </v>
      </c>
      <c r="L15" s="52" t="str">
        <f>IF(AND(VALUE(LEFT($A$13))=VALUE(LEFT(Identifikasi_Resiko!$M$15)),VALUE(LEFT($B15))=VALUE(LEFT(Identifikasi_Resiko!$L$15))),Identifikasi_Resiko!$B$15," ")</f>
        <v xml:space="preserve"> </v>
      </c>
      <c r="M15" s="52" t="str">
        <f>IF(AND(VALUE(LEFT($A$13))=VALUE(LEFT(Identifikasi_Resiko!$M$16)),VALUE(LEFT($B15))=VALUE(LEFT(Identifikasi_Resiko!$L$16))),Identifikasi_Resiko!$B$16," ")</f>
        <v xml:space="preserve"> </v>
      </c>
      <c r="N15" s="52" t="str">
        <f>IF(AND(VALUE(LEFT($A$13))=VALUE(LEFT(Identifikasi_Resiko!$M$17)),VALUE(LEFT($B15))=VALUE(LEFT(Identifikasi_Resiko!$L$17))),Identifikasi_Resiko!$B$17," ")</f>
        <v xml:space="preserve"> </v>
      </c>
      <c r="O15" s="52" t="str">
        <f>IF(AND(VALUE(LEFT($A$13))=VALUE(LEFT(Identifikasi_Resiko!$M$18)),VALUE(LEFT($B15))=VALUE(LEFT(Identifikasi_Resiko!$L$18))),Identifikasi_Resiko!$B$18," ")</f>
        <v xml:space="preserve"> </v>
      </c>
      <c r="P15" s="52" t="str">
        <f>IF(AND(VALUE(LEFT($A$13))=VALUE(LEFT(Identifikasi_Resiko!$M$19)),VALUE(LEFT($B15))=VALUE(LEFT(Identifikasi_Resiko!$L$19))),Identifikasi_Resiko!$B$19," ")</f>
        <v xml:space="preserve"> </v>
      </c>
      <c r="Q15" s="52" t="str">
        <f>IF(AND(VALUE(LEFT($A$13))=VALUE(LEFT(Identifikasi_Resiko!$M$20)),VALUE(LEFT($B15))=VALUE(LEFT(Identifikasi_Resiko!$L$20))),Identifikasi_Resiko!$B$20," ")</f>
        <v xml:space="preserve"> </v>
      </c>
      <c r="R15" s="52" t="str">
        <f>IF(AND(VALUE(LEFT($A$13))=VALUE(LEFT(Identifikasi_Resiko!$M$21)),VALUE(LEFT($B15))=VALUE(LEFT(Identifikasi_Resiko!$L$21))),Identifikasi_Resiko!$B$21," ")</f>
        <v xml:space="preserve"> </v>
      </c>
      <c r="S15" s="52" t="str">
        <f>IF(AND(VALUE(LEFT($A$13))=VALUE(LEFT(Identifikasi_Resiko!$M$22)),VALUE(LEFT($B15))=VALUE(LEFT(Identifikasi_Resiko!$L$22))),Identifikasi_Resiko!$B$22," ")</f>
        <v xml:space="preserve"> </v>
      </c>
      <c r="T15" s="52" t="str">
        <f>IF(AND(VALUE(LEFT($A$13))=VALUE(LEFT(Identifikasi_Resiko!$M$7)),VALUE(LEFT($B15))=VALUE(LEFT(Identifikasi_Resiko!$L$7))),Identifikasi_Resiko!$B$7," ")</f>
        <v xml:space="preserve"> </v>
      </c>
      <c r="U15" s="52" t="str">
        <f>IF(AND(VALUE(LEFT($A$13))=VALUE(LEFT(Identifikasi_Resiko!$M$24)),VALUE(LEFT($B15))=VALUE(LEFT(Identifikasi_Resiko!$L$24))),Identifikasi_Resiko!$B$24," ")</f>
        <v xml:space="preserve"> </v>
      </c>
      <c r="V15" s="52" t="str">
        <f>IF(AND(VALUE(LEFT($A$13))=VALUE(LEFT(Identifikasi_Resiko!$M$25)),VALUE(LEFT($B15))=VALUE(LEFT(Identifikasi_Resiko!$L$25))),Identifikasi_Resiko!$B$25," ")</f>
        <v xml:space="preserve"> </v>
      </c>
      <c r="W15" s="52" t="str">
        <f>IF(AND(VALUE(LEFT($A$13))=VALUE(LEFT(Identifikasi_Resiko!$M$26)),VALUE(LEFT($B15))=VALUE(LEFT(Identifikasi_Resiko!$L$26))),Identifikasi_Resiko!$B$26," ")</f>
        <v xml:space="preserve"> </v>
      </c>
      <c r="X15" s="52" t="str">
        <f>IF(AND(VALUE(LEFT($A$13))=VALUE(LEFT(Identifikasi_Resiko!$M$27)),VALUE(LEFT($B15))=VALUE(LEFT(Identifikasi_Resiko!$L$27))),Identifikasi_Resiko!$B$27," ")</f>
        <v xml:space="preserve"> </v>
      </c>
      <c r="Y15" s="52" t="str">
        <f>IF(AND(VALUE(LEFT($A$13))=VALUE(LEFT(Identifikasi_Resiko!$M$28)),VALUE(LEFT($B15))=VALUE(LEFT(Identifikasi_Resiko!$L$28))),Identifikasi_Resiko!$B$28," ")</f>
        <v xml:space="preserve"> </v>
      </c>
      <c r="Z15" s="52" t="str">
        <f>IF(AND(VALUE(LEFT($A$13))=VALUE(LEFT(Identifikasi_Resiko!$M$29)),VALUE(LEFT($B15))=VALUE(LEFT(Identifikasi_Resiko!$L$29))),Identifikasi_Resiko!$B$29," ")</f>
        <v xml:space="preserve"> </v>
      </c>
      <c r="AA15" s="52" t="str">
        <f>IF(AND(VALUE(LEFT($A$13))=VALUE(LEFT(Identifikasi_Resiko!$M$30)),VALUE(LEFT($B15))=VALUE(LEFT(Identifikasi_Resiko!$L$30))),Identifikasi_Resiko!$B$30," ")</f>
        <v xml:space="preserve"> </v>
      </c>
      <c r="AB15" s="52" t="str">
        <f>IF(AND(VALUE(LEFT($A$13))=VALUE(LEFT(Identifikasi_Resiko!$M$31)),VALUE(LEFT($B15))=VALUE(LEFT(Identifikasi_Resiko!$L$31))),Identifikasi_Resiko!$B$31," ")</f>
        <v xml:space="preserve"> </v>
      </c>
      <c r="AC15" s="52" t="str">
        <f>IF(AND(VALUE(LEFT($A$13))=VALUE(LEFT(Identifikasi_Resiko!$M$32)),VALUE(LEFT($B15))=VALUE(LEFT(Identifikasi_Resiko!$L$32))),Identifikasi_Resiko!$B$32," ")</f>
        <v xml:space="preserve"> </v>
      </c>
      <c r="AD15" s="52" t="str">
        <f>IF(AND(VALUE(LEFT($A$13))=VALUE(LEFT(Identifikasi_Resiko!$M$33)),VALUE(LEFT($B15))=VALUE(LEFT(Identifikasi_Resiko!$L$33))),Identifikasi_Resiko!$B$33," ")</f>
        <v xml:space="preserve"> </v>
      </c>
      <c r="AE15" s="52" t="str">
        <f>IF(AND(VALUE(LEFT($A$13))=VALUE(LEFT(Identifikasi_Resiko!$M$34)),VALUE(LEFT($B15))=VALUE(LEFT(Identifikasi_Resiko!$L$34))),Identifikasi_Resiko!$B$34," ")</f>
        <v xml:space="preserve"> </v>
      </c>
      <c r="AF15" s="52" t="str">
        <f>IF(AND(VALUE(LEFT($A$13))=VALUE(LEFT(Identifikasi_Resiko!$M$35)),VALUE(LEFT($B15))=VALUE(LEFT(Identifikasi_Resiko!$L$35))),Identifikasi_Resiko!$B$35," ")</f>
        <v xml:space="preserve"> </v>
      </c>
      <c r="AG15" s="52" t="str">
        <f>IF(AND(VALUE(LEFT($A$13))=VALUE(LEFT(Identifikasi_Resiko!$M$36)),VALUE(LEFT($B15))=VALUE(LEFT(Identifikasi_Resiko!$L$36))),Identifikasi_Resiko!$B$36," ")</f>
        <v xml:space="preserve"> </v>
      </c>
      <c r="AH15" s="51" t="str">
        <f t="shared" si="0"/>
        <v/>
      </c>
    </row>
    <row r="16" spans="1:34" x14ac:dyDescent="0.25">
      <c r="A16" s="95"/>
      <c r="B16" s="53" t="s">
        <v>144</v>
      </c>
      <c r="C16" s="53">
        <f>Peta_Profil_Risiko!C16*Peta_Profil_Risiko!H7</f>
        <v>12</v>
      </c>
      <c r="D16" s="52" t="str">
        <f>IF(AND(VALUE(LEFT($A$13))=VALUE(LEFT(Identifikasi_Resiko!$M$7)),VALUE(LEFT($B16))=VALUE(LEFT(Identifikasi_Resiko!$L$7))),Identifikasi_Resiko!$B$7," ")</f>
        <v xml:space="preserve"> </v>
      </c>
      <c r="E16" s="52" t="str">
        <f>IF(AND(VALUE(LEFT($A$13))=VALUE(LEFT(Identifikasi_Resiko!$M$8)),VALUE(LEFT($B16))=VALUE(LEFT(Identifikasi_Resiko!$L$8))),Identifikasi_Resiko!$B$8," ")</f>
        <v xml:space="preserve"> </v>
      </c>
      <c r="F16" s="52" t="str">
        <f>IF(AND(VALUE(LEFT($A$13))=VALUE(LEFT(Identifikasi_Resiko!$M$9)),VALUE(LEFT($B16))=VALUE(LEFT(Identifikasi_Resiko!$L$9))),Identifikasi_Resiko!$B$9," ")</f>
        <v xml:space="preserve"> </v>
      </c>
      <c r="G16" s="52" t="str">
        <f>IF(AND(VALUE(LEFT($A$13))=VALUE(LEFT(Identifikasi_Resiko!$M$10)),VALUE(LEFT($B16))=VALUE(LEFT(Identifikasi_Resiko!$L$10))),Identifikasi_Resiko!$B$10," ")</f>
        <v xml:space="preserve"> </v>
      </c>
      <c r="H16" s="52" t="str">
        <f>IF(AND(VALUE(LEFT($A$13))=VALUE(LEFT(Identifikasi_Resiko!$M$11)),VALUE(LEFT($B16))=VALUE(LEFT(Identifikasi_Resiko!$L$11))),Identifikasi_Resiko!$B$11," ")</f>
        <v xml:space="preserve"> </v>
      </c>
      <c r="I16" s="52" t="str">
        <f>IF(AND(VALUE(LEFT($A$13))=VALUE(LEFT(Identifikasi_Resiko!$M$12)),VALUE(LEFT($B16))=VALUE(LEFT(Identifikasi_Resiko!$L$12))),Identifikasi_Resiko!$B$12," ")</f>
        <v xml:space="preserve"> </v>
      </c>
      <c r="J16" s="52" t="str">
        <f>IF(AND(VALUE(LEFT($A$13))=VALUE(LEFT(Identifikasi_Resiko!$M$13)),VALUE(LEFT($B16))=VALUE(LEFT(Identifikasi_Resiko!$L$13))),Identifikasi_Resiko!$B$13," ")</f>
        <v xml:space="preserve"> </v>
      </c>
      <c r="K16" s="52" t="str">
        <f>IF(AND(VALUE(LEFT($A$13))=VALUE(LEFT(Identifikasi_Resiko!$M$14)),VALUE(LEFT($B16))=VALUE(LEFT(Identifikasi_Resiko!$L$14))),Identifikasi_Resiko!$B$14," ")</f>
        <v xml:space="preserve"> </v>
      </c>
      <c r="L16" s="52" t="str">
        <f>IF(AND(VALUE(LEFT($A$13))=VALUE(LEFT(Identifikasi_Resiko!$M$15)),VALUE(LEFT($B16))=VALUE(LEFT(Identifikasi_Resiko!$L$15))),Identifikasi_Resiko!$B$15," ")</f>
        <v xml:space="preserve"> </v>
      </c>
      <c r="M16" s="52" t="str">
        <f>IF(AND(VALUE(LEFT($A$13))=VALUE(LEFT(Identifikasi_Resiko!$M$16)),VALUE(LEFT($B16))=VALUE(LEFT(Identifikasi_Resiko!$L$16))),Identifikasi_Resiko!$B$16," ")</f>
        <v xml:space="preserve"> </v>
      </c>
      <c r="N16" s="52" t="str">
        <f>IF(AND(VALUE(LEFT($A$13))=VALUE(LEFT(Identifikasi_Resiko!$M$17)),VALUE(LEFT($B16))=VALUE(LEFT(Identifikasi_Resiko!$L$17))),Identifikasi_Resiko!$B$17," ")</f>
        <v xml:space="preserve"> </v>
      </c>
      <c r="O16" s="52" t="str">
        <f>IF(AND(VALUE(LEFT($A$13))=VALUE(LEFT(Identifikasi_Resiko!$M$18)),VALUE(LEFT($B16))=VALUE(LEFT(Identifikasi_Resiko!$L$18))),Identifikasi_Resiko!$B$18," ")</f>
        <v xml:space="preserve"> </v>
      </c>
      <c r="P16" s="52" t="str">
        <f>IF(AND(VALUE(LEFT($A$13))=VALUE(LEFT(Identifikasi_Resiko!$M$19)),VALUE(LEFT($B16))=VALUE(LEFT(Identifikasi_Resiko!$L$19))),Identifikasi_Resiko!$B$19," ")</f>
        <v xml:space="preserve"> </v>
      </c>
      <c r="Q16" s="52" t="str">
        <f>IF(AND(VALUE(LEFT($A$13))=VALUE(LEFT(Identifikasi_Resiko!$M$20)),VALUE(LEFT($B16))=VALUE(LEFT(Identifikasi_Resiko!$L$20))),Identifikasi_Resiko!$B$20," ")</f>
        <v xml:space="preserve"> </v>
      </c>
      <c r="R16" s="52" t="str">
        <f>IF(AND(VALUE(LEFT($A$13))=VALUE(LEFT(Identifikasi_Resiko!$M$21)),VALUE(LEFT($B16))=VALUE(LEFT(Identifikasi_Resiko!$L$21))),Identifikasi_Resiko!$B$21," ")</f>
        <v xml:space="preserve"> </v>
      </c>
      <c r="S16" s="52" t="str">
        <f>IF(AND(VALUE(LEFT($A$13))=VALUE(LEFT(Identifikasi_Resiko!$M$22)),VALUE(LEFT($B16))=VALUE(LEFT(Identifikasi_Resiko!$L$22))),Identifikasi_Resiko!$B$22," ")</f>
        <v xml:space="preserve"> </v>
      </c>
      <c r="T16" s="52" t="str">
        <f>IF(AND(VALUE(LEFT($A$13))=VALUE(LEFT(Identifikasi_Resiko!$M$7)),VALUE(LEFT($B16))=VALUE(LEFT(Identifikasi_Resiko!$L$7))),Identifikasi_Resiko!$B$7," ")</f>
        <v xml:space="preserve"> </v>
      </c>
      <c r="U16" s="52" t="str">
        <f>IF(AND(VALUE(LEFT($A$13))=VALUE(LEFT(Identifikasi_Resiko!$M$24)),VALUE(LEFT($B16))=VALUE(LEFT(Identifikasi_Resiko!$L$24))),Identifikasi_Resiko!$B$24," ")</f>
        <v xml:space="preserve"> </v>
      </c>
      <c r="V16" s="52" t="str">
        <f>IF(AND(VALUE(LEFT($A$13))=VALUE(LEFT(Identifikasi_Resiko!$M$25)),VALUE(LEFT($B16))=VALUE(LEFT(Identifikasi_Resiko!$L$25))),Identifikasi_Resiko!$B$25," ")</f>
        <v xml:space="preserve"> </v>
      </c>
      <c r="W16" s="52" t="str">
        <f>IF(AND(VALUE(LEFT($A$13))=VALUE(LEFT(Identifikasi_Resiko!$M$26)),VALUE(LEFT($B16))=VALUE(LEFT(Identifikasi_Resiko!$L$26))),Identifikasi_Resiko!$B$26," ")</f>
        <v xml:space="preserve"> </v>
      </c>
      <c r="X16" s="52" t="str">
        <f>IF(AND(VALUE(LEFT($A$13))=VALUE(LEFT(Identifikasi_Resiko!$M$27)),VALUE(LEFT($B16))=VALUE(LEFT(Identifikasi_Resiko!$L$27))),Identifikasi_Resiko!$B$27," ")</f>
        <v xml:space="preserve"> </v>
      </c>
      <c r="Y16" s="52" t="str">
        <f>IF(AND(VALUE(LEFT($A$13))=VALUE(LEFT(Identifikasi_Resiko!$M$28)),VALUE(LEFT($B16))=VALUE(LEFT(Identifikasi_Resiko!$L$28))),Identifikasi_Resiko!$B$28," ")</f>
        <v xml:space="preserve"> </v>
      </c>
      <c r="Z16" s="52" t="str">
        <f>IF(AND(VALUE(LEFT($A$13))=VALUE(LEFT(Identifikasi_Resiko!$M$29)),VALUE(LEFT($B16))=VALUE(LEFT(Identifikasi_Resiko!$L$29))),Identifikasi_Resiko!$B$29," ")</f>
        <v xml:space="preserve"> </v>
      </c>
      <c r="AA16" s="52" t="str">
        <f>IF(AND(VALUE(LEFT($A$13))=VALUE(LEFT(Identifikasi_Resiko!$M$30)),VALUE(LEFT($B16))=VALUE(LEFT(Identifikasi_Resiko!$L$30))),Identifikasi_Resiko!$B$30," ")</f>
        <v xml:space="preserve"> </v>
      </c>
      <c r="AB16" s="52" t="str">
        <f>IF(AND(VALUE(LEFT($A$13))=VALUE(LEFT(Identifikasi_Resiko!$M$31)),VALUE(LEFT($B16))=VALUE(LEFT(Identifikasi_Resiko!$L$31))),Identifikasi_Resiko!$B$31," ")</f>
        <v xml:space="preserve"> </v>
      </c>
      <c r="AC16" s="52" t="str">
        <f>IF(AND(VALUE(LEFT($A$13))=VALUE(LEFT(Identifikasi_Resiko!$M$32)),VALUE(LEFT($B16))=VALUE(LEFT(Identifikasi_Resiko!$L$32))),Identifikasi_Resiko!$B$32," ")</f>
        <v xml:space="preserve"> </v>
      </c>
      <c r="AD16" s="52" t="str">
        <f>IF(AND(VALUE(LEFT($A$13))=VALUE(LEFT(Identifikasi_Resiko!$M$33)),VALUE(LEFT($B16))=VALUE(LEFT(Identifikasi_Resiko!$L$33))),Identifikasi_Resiko!$B$33," ")</f>
        <v xml:space="preserve"> </v>
      </c>
      <c r="AE16" s="52" t="str">
        <f>IF(AND(VALUE(LEFT($A$13))=VALUE(LEFT(Identifikasi_Resiko!$M$34)),VALUE(LEFT($B16))=VALUE(LEFT(Identifikasi_Resiko!$L$34))),Identifikasi_Resiko!$B$34," ")</f>
        <v xml:space="preserve"> </v>
      </c>
      <c r="AF16" s="52" t="str">
        <f>IF(AND(VALUE(LEFT($A$13))=VALUE(LEFT(Identifikasi_Resiko!$M$35)),VALUE(LEFT($B16))=VALUE(LEFT(Identifikasi_Resiko!$L$35))),Identifikasi_Resiko!$B$35," ")</f>
        <v xml:space="preserve"> </v>
      </c>
      <c r="AG16" s="52" t="str">
        <f>IF(AND(VALUE(LEFT($A$13))=VALUE(LEFT(Identifikasi_Resiko!$M$36)),VALUE(LEFT($B16))=VALUE(LEFT(Identifikasi_Resiko!$L$36))),Identifikasi_Resiko!$B$36," ")</f>
        <v xml:space="preserve"> </v>
      </c>
      <c r="AH16" s="51" t="str">
        <f t="shared" si="0"/>
        <v/>
      </c>
    </row>
    <row r="17" spans="1:34" x14ac:dyDescent="0.25">
      <c r="A17" s="95"/>
      <c r="B17" s="53" t="s">
        <v>146</v>
      </c>
      <c r="C17" s="53">
        <f>Peta_Profil_Risiko!C16*Peta_Profil_Risiko!I7</f>
        <v>15</v>
      </c>
      <c r="D17" s="52" t="str">
        <f>IF(AND(VALUE(LEFT($A$13))=VALUE(LEFT(Identifikasi_Resiko!$M$7)),VALUE(LEFT($B17))=VALUE(LEFT(Identifikasi_Resiko!$L$7))),Identifikasi_Resiko!$B$7," ")</f>
        <v xml:space="preserve"> </v>
      </c>
      <c r="E17" s="52" t="str">
        <f>IF(AND(VALUE(LEFT($A$13))=VALUE(LEFT(Identifikasi_Resiko!$M$8)),VALUE(LEFT($B17))=VALUE(LEFT(Identifikasi_Resiko!$L$8))),Identifikasi_Resiko!$B$8," ")</f>
        <v xml:space="preserve"> </v>
      </c>
      <c r="F17" s="52" t="str">
        <f>IF(AND(VALUE(LEFT($A$13))=VALUE(LEFT(Identifikasi_Resiko!$M$9)),VALUE(LEFT($B17))=VALUE(LEFT(Identifikasi_Resiko!$L$9))),Identifikasi_Resiko!$B$9," ")</f>
        <v xml:space="preserve"> </v>
      </c>
      <c r="G17" s="52" t="str">
        <f>IF(AND(VALUE(LEFT($A$13))=VALUE(LEFT(Identifikasi_Resiko!$M$10)),VALUE(LEFT($B17))=VALUE(LEFT(Identifikasi_Resiko!$L$10))),Identifikasi_Resiko!$B$10," ")</f>
        <v xml:space="preserve"> </v>
      </c>
      <c r="H17" s="52" t="str">
        <f>IF(AND(VALUE(LEFT($A$13))=VALUE(LEFT(Identifikasi_Resiko!$M$11)),VALUE(LEFT($B17))=VALUE(LEFT(Identifikasi_Resiko!$L$11))),Identifikasi_Resiko!$B$11," ")</f>
        <v xml:space="preserve"> </v>
      </c>
      <c r="I17" s="52" t="str">
        <f>IF(AND(VALUE(LEFT($A$13))=VALUE(LEFT(Identifikasi_Resiko!$M$12)),VALUE(LEFT($B17))=VALUE(LEFT(Identifikasi_Resiko!$L$12))),Identifikasi_Resiko!$B$12," ")</f>
        <v xml:space="preserve"> </v>
      </c>
      <c r="J17" s="52" t="str">
        <f>IF(AND(VALUE(LEFT($A$13))=VALUE(LEFT(Identifikasi_Resiko!$M$13)),VALUE(LEFT($B17))=VALUE(LEFT(Identifikasi_Resiko!$L$13))),Identifikasi_Resiko!$B$13," ")</f>
        <v xml:space="preserve"> </v>
      </c>
      <c r="K17" s="52" t="str">
        <f>IF(AND(VALUE(LEFT($A$13))=VALUE(LEFT(Identifikasi_Resiko!$M$14)),VALUE(LEFT($B17))=VALUE(LEFT(Identifikasi_Resiko!$L$14))),Identifikasi_Resiko!$B$14," ")</f>
        <v xml:space="preserve"> </v>
      </c>
      <c r="L17" s="52" t="str">
        <f>IF(AND(VALUE(LEFT($A$13))=VALUE(LEFT(Identifikasi_Resiko!$M$15)),VALUE(LEFT($B17))=VALUE(LEFT(Identifikasi_Resiko!$L$15))),Identifikasi_Resiko!$B$15," ")</f>
        <v xml:space="preserve"> </v>
      </c>
      <c r="M17" s="52" t="str">
        <f>IF(AND(VALUE(LEFT($A$13))=VALUE(LEFT(Identifikasi_Resiko!$M$16)),VALUE(LEFT($B17))=VALUE(LEFT(Identifikasi_Resiko!$L$16))),Identifikasi_Resiko!$B$16," ")</f>
        <v xml:space="preserve"> </v>
      </c>
      <c r="N17" s="52" t="str">
        <f>IF(AND(VALUE(LEFT($A$13))=VALUE(LEFT(Identifikasi_Resiko!$M$17)),VALUE(LEFT($B17))=VALUE(LEFT(Identifikasi_Resiko!$L$17))),Identifikasi_Resiko!$B$17," ")</f>
        <v xml:space="preserve"> </v>
      </c>
      <c r="O17" s="52" t="str">
        <f>IF(AND(VALUE(LEFT($A$13))=VALUE(LEFT(Identifikasi_Resiko!$M$18)),VALUE(LEFT($B17))=VALUE(LEFT(Identifikasi_Resiko!$L$18))),Identifikasi_Resiko!$B$18," ")</f>
        <v xml:space="preserve"> </v>
      </c>
      <c r="P17" s="52" t="str">
        <f>IF(AND(VALUE(LEFT($A$13))=VALUE(LEFT(Identifikasi_Resiko!$M$19)),VALUE(LEFT($B17))=VALUE(LEFT(Identifikasi_Resiko!$L$19))),Identifikasi_Resiko!$B$19," ")</f>
        <v xml:space="preserve"> </v>
      </c>
      <c r="Q17" s="52" t="str">
        <f>IF(AND(VALUE(LEFT($A$13))=VALUE(LEFT(Identifikasi_Resiko!$M$20)),VALUE(LEFT($B17))=VALUE(LEFT(Identifikasi_Resiko!$L$20))),Identifikasi_Resiko!$B$20," ")</f>
        <v xml:space="preserve"> </v>
      </c>
      <c r="R17" s="52" t="str">
        <f>IF(AND(VALUE(LEFT($A$13))=VALUE(LEFT(Identifikasi_Resiko!$M$21)),VALUE(LEFT($B17))=VALUE(LEFT(Identifikasi_Resiko!$L$21))),Identifikasi_Resiko!$B$21," ")</f>
        <v xml:space="preserve"> </v>
      </c>
      <c r="S17" s="52" t="str">
        <f>IF(AND(VALUE(LEFT($A$13))=VALUE(LEFT(Identifikasi_Resiko!$M$22)),VALUE(LEFT($B17))=VALUE(LEFT(Identifikasi_Resiko!$L$22))),Identifikasi_Resiko!$B$22," ")</f>
        <v xml:space="preserve"> </v>
      </c>
      <c r="T17" s="52" t="str">
        <f>IF(AND(VALUE(LEFT($A$13))=VALUE(LEFT(Identifikasi_Resiko!$M$7)),VALUE(LEFT($B17))=VALUE(LEFT(Identifikasi_Resiko!$L$7))),Identifikasi_Resiko!$B$7," ")</f>
        <v xml:space="preserve"> </v>
      </c>
      <c r="U17" s="52" t="str">
        <f>IF(AND(VALUE(LEFT($A$13))=VALUE(LEFT(Identifikasi_Resiko!$M$24)),VALUE(LEFT($B17))=VALUE(LEFT(Identifikasi_Resiko!$L$24))),Identifikasi_Resiko!$B$24," ")</f>
        <v xml:space="preserve"> </v>
      </c>
      <c r="V17" s="52" t="str">
        <f>IF(AND(VALUE(LEFT($A$13))=VALUE(LEFT(Identifikasi_Resiko!$M$25)),VALUE(LEFT($B17))=VALUE(LEFT(Identifikasi_Resiko!$L$25))),Identifikasi_Resiko!$B$25," ")</f>
        <v xml:space="preserve"> </v>
      </c>
      <c r="W17" s="52" t="str">
        <f>IF(AND(VALUE(LEFT($A$13))=VALUE(LEFT(Identifikasi_Resiko!$M$26)),VALUE(LEFT($B17))=VALUE(LEFT(Identifikasi_Resiko!$L$26))),Identifikasi_Resiko!$B$26," ")</f>
        <v xml:space="preserve"> </v>
      </c>
      <c r="X17" s="52" t="str">
        <f>IF(AND(VALUE(LEFT($A$13))=VALUE(LEFT(Identifikasi_Resiko!$M$27)),VALUE(LEFT($B17))=VALUE(LEFT(Identifikasi_Resiko!$L$27))),Identifikasi_Resiko!$B$27," ")</f>
        <v xml:space="preserve"> </v>
      </c>
      <c r="Y17" s="52" t="str">
        <f>IF(AND(VALUE(LEFT($A$13))=VALUE(LEFT(Identifikasi_Resiko!$M$28)),VALUE(LEFT($B17))=VALUE(LEFT(Identifikasi_Resiko!$L$28))),Identifikasi_Resiko!$B$28," ")</f>
        <v xml:space="preserve"> </v>
      </c>
      <c r="Z17" s="52" t="str">
        <f>IF(AND(VALUE(LEFT($A$13))=VALUE(LEFT(Identifikasi_Resiko!$M$29)),VALUE(LEFT($B17))=VALUE(LEFT(Identifikasi_Resiko!$L$29))),Identifikasi_Resiko!$B$29," ")</f>
        <v xml:space="preserve"> </v>
      </c>
      <c r="AA17" s="52" t="str">
        <f>IF(AND(VALUE(LEFT($A$13))=VALUE(LEFT(Identifikasi_Resiko!$M$30)),VALUE(LEFT($B17))=VALUE(LEFT(Identifikasi_Resiko!$L$30))),Identifikasi_Resiko!$B$30," ")</f>
        <v xml:space="preserve"> </v>
      </c>
      <c r="AB17" s="52" t="str">
        <f>IF(AND(VALUE(LEFT($A$13))=VALUE(LEFT(Identifikasi_Resiko!$M$31)),VALUE(LEFT($B17))=VALUE(LEFT(Identifikasi_Resiko!$L$31))),Identifikasi_Resiko!$B$31," ")</f>
        <v xml:space="preserve"> </v>
      </c>
      <c r="AC17" s="52" t="str">
        <f>IF(AND(VALUE(LEFT($A$13))=VALUE(LEFT(Identifikasi_Resiko!$M$32)),VALUE(LEFT($B17))=VALUE(LEFT(Identifikasi_Resiko!$L$32))),Identifikasi_Resiko!$B$32," ")</f>
        <v xml:space="preserve"> </v>
      </c>
      <c r="AD17" s="52" t="str">
        <f>IF(AND(VALUE(LEFT($A$13))=VALUE(LEFT(Identifikasi_Resiko!$M$33)),VALUE(LEFT($B17))=VALUE(LEFT(Identifikasi_Resiko!$L$33))),Identifikasi_Resiko!$B$33," ")</f>
        <v xml:space="preserve"> </v>
      </c>
      <c r="AE17" s="52" t="str">
        <f>IF(AND(VALUE(LEFT($A$13))=VALUE(LEFT(Identifikasi_Resiko!$M$34)),VALUE(LEFT($B17))=VALUE(LEFT(Identifikasi_Resiko!$L$34))),Identifikasi_Resiko!$B$34," ")</f>
        <v xml:space="preserve"> </v>
      </c>
      <c r="AF17" s="52" t="str">
        <f>IF(AND(VALUE(LEFT($A$13))=VALUE(LEFT(Identifikasi_Resiko!$M$35)),VALUE(LEFT($B17))=VALUE(LEFT(Identifikasi_Resiko!$L$35))),Identifikasi_Resiko!$B$35," ")</f>
        <v xml:space="preserve"> </v>
      </c>
      <c r="AG17" s="52" t="str">
        <f>IF(AND(VALUE(LEFT($A$13))=VALUE(LEFT(Identifikasi_Resiko!$M$36)),VALUE(LEFT($B17))=VALUE(LEFT(Identifikasi_Resiko!$L$36))),Identifikasi_Resiko!$B$36," ")</f>
        <v xml:space="preserve"> </v>
      </c>
      <c r="AH17" s="51" t="str">
        <f t="shared" si="0"/>
        <v/>
      </c>
    </row>
    <row r="18" spans="1:34" x14ac:dyDescent="0.25">
      <c r="A18" s="95" t="s">
        <v>150</v>
      </c>
      <c r="B18" s="53" t="s">
        <v>142</v>
      </c>
      <c r="C18" s="53">
        <f>Peta_Profil_Risiko!C19*Peta_Profil_Risiko!E7</f>
        <v>2</v>
      </c>
      <c r="D18" s="52" t="str">
        <f>IF(AND(VALUE(LEFT($A$18))=VALUE(LEFT(Identifikasi_Resiko!$M$7)),VALUE(LEFT($B18))=VALUE(LEFT(Identifikasi_Resiko!$L$7))),Identifikasi_Resiko!$B$7," ")</f>
        <v xml:space="preserve"> </v>
      </c>
      <c r="E18" s="52" t="str">
        <f>IF(AND(VALUE(LEFT($A$18))=VALUE(LEFT(Identifikasi_Resiko!$M$8)),VALUE(LEFT($B18))=VALUE(LEFT(Identifikasi_Resiko!$L$8))),Identifikasi_Resiko!$B$8," ")</f>
        <v xml:space="preserve"> </v>
      </c>
      <c r="F18" s="52" t="str">
        <f>IF(AND(VALUE(LEFT($A$18))=VALUE(LEFT(Identifikasi_Resiko!$M$9)),VALUE(LEFT($B18))=VALUE(LEFT(Identifikasi_Resiko!$L$9))),Identifikasi_Resiko!$B$9," ")</f>
        <v xml:space="preserve"> </v>
      </c>
      <c r="G18" s="52" t="str">
        <f>IF(AND(VALUE(LEFT($A$18))=VALUE(LEFT(Identifikasi_Resiko!$M$10)),VALUE(LEFT($B18))=VALUE(LEFT(Identifikasi_Resiko!$L$10))),Identifikasi_Resiko!$B$10," ")</f>
        <v xml:space="preserve"> </v>
      </c>
      <c r="H18" s="52" t="str">
        <f>IF(AND(VALUE(LEFT($A$18))=VALUE(LEFT(Identifikasi_Resiko!$M$11)),VALUE(LEFT($B18))=VALUE(LEFT(Identifikasi_Resiko!$L$11))),Identifikasi_Resiko!$B$11," ")</f>
        <v xml:space="preserve"> </v>
      </c>
      <c r="I18" s="52" t="str">
        <f>IF(AND(VALUE(LEFT($A$18))=VALUE(LEFT(Identifikasi_Resiko!$M$12)),VALUE(LEFT($B18))=VALUE(LEFT(Identifikasi_Resiko!$L$12))),Identifikasi_Resiko!$B$12," ")</f>
        <v xml:space="preserve"> </v>
      </c>
      <c r="J18" s="52" t="str">
        <f>IF(AND(VALUE(LEFT($A$18))=VALUE(LEFT(Identifikasi_Resiko!$M$13)),VALUE(LEFT($B18))=VALUE(LEFT(Identifikasi_Resiko!$L$13))),Identifikasi_Resiko!$B$13," ")</f>
        <v xml:space="preserve"> </v>
      </c>
      <c r="K18" s="52" t="str">
        <f>IF(AND(VALUE(LEFT($A$18))=VALUE(LEFT(Identifikasi_Resiko!$M$14)),VALUE(LEFT($B18))=VALUE(LEFT(Identifikasi_Resiko!$L$14))),Identifikasi_Resiko!$B$14," ")</f>
        <v xml:space="preserve"> </v>
      </c>
      <c r="L18" s="52" t="str">
        <f>IF(AND(VALUE(LEFT($A$18))=VALUE(LEFT(Identifikasi_Resiko!$M$15)),VALUE(LEFT($B18))=VALUE(LEFT(Identifikasi_Resiko!$L$15))),Identifikasi_Resiko!$B$15," ")</f>
        <v xml:space="preserve"> </v>
      </c>
      <c r="M18" s="52" t="str">
        <f>IF(AND(VALUE(LEFT($A$18))=VALUE(LEFT(Identifikasi_Resiko!$M$16)),VALUE(LEFT($B18))=VALUE(LEFT(Identifikasi_Resiko!$L$16))),Identifikasi_Resiko!$B$16," ")</f>
        <v xml:space="preserve"> </v>
      </c>
      <c r="N18" s="52" t="str">
        <f>IF(AND(VALUE(LEFT($A$18))=VALUE(LEFT(Identifikasi_Resiko!$M$17)),VALUE(LEFT($B18))=VALUE(LEFT(Identifikasi_Resiko!$L$17))),Identifikasi_Resiko!$B$17," ")</f>
        <v xml:space="preserve"> </v>
      </c>
      <c r="O18" s="52" t="str">
        <f>IF(AND(VALUE(LEFT($A$18))=VALUE(LEFT(Identifikasi_Resiko!$M$18)),VALUE(LEFT($B18))=VALUE(LEFT(Identifikasi_Resiko!$L$18))),Identifikasi_Resiko!$B$18," ")</f>
        <v xml:space="preserve"> </v>
      </c>
      <c r="P18" s="52" t="str">
        <f>IF(AND(VALUE(LEFT($A$18))=VALUE(LEFT(Identifikasi_Resiko!$M$19)),VALUE(LEFT($B18))=VALUE(LEFT(Identifikasi_Resiko!$L$19))),Identifikasi_Resiko!$B$19," ")</f>
        <v xml:space="preserve"> </v>
      </c>
      <c r="Q18" s="52" t="str">
        <f>IF(AND(VALUE(LEFT($A$18))=VALUE(LEFT(Identifikasi_Resiko!$M$20)),VALUE(LEFT($B18))=VALUE(LEFT(Identifikasi_Resiko!$L$20))),Identifikasi_Resiko!$B$20," ")</f>
        <v xml:space="preserve"> </v>
      </c>
      <c r="R18" s="52" t="str">
        <f>IF(AND(VALUE(LEFT($A$18))=VALUE(LEFT(Identifikasi_Resiko!$M$21)),VALUE(LEFT($B18))=VALUE(LEFT(Identifikasi_Resiko!$L$21))),Identifikasi_Resiko!$B$21," ")</f>
        <v xml:space="preserve"> </v>
      </c>
      <c r="S18" s="52" t="str">
        <f>IF(AND(VALUE(LEFT($A$18))=VALUE(LEFT(Identifikasi_Resiko!$M$22)),VALUE(LEFT($B18))=VALUE(LEFT(Identifikasi_Resiko!$L$22))),Identifikasi_Resiko!$B$22," ")</f>
        <v xml:space="preserve"> </v>
      </c>
      <c r="T18" s="52" t="str">
        <f>IF(AND(VALUE(LEFT($A$18))=VALUE(LEFT(Identifikasi_Resiko!$M$23)),VALUE(LEFT($B18))=VALUE(LEFT(Identifikasi_Resiko!$L$23))),Identifikasi_Resiko!$B$23," ")</f>
        <v xml:space="preserve"> </v>
      </c>
      <c r="U18" s="52" t="str">
        <f>IF(AND(VALUE(LEFT($A$18))=VALUE(LEFT(Identifikasi_Resiko!$M$24)),VALUE(LEFT($B18))=VALUE(LEFT(Identifikasi_Resiko!$L$24))),Identifikasi_Resiko!$B$24," ")</f>
        <v xml:space="preserve"> </v>
      </c>
      <c r="V18" s="52" t="str">
        <f>IF(AND(VALUE(LEFT($A$18))=VALUE(LEFT(Identifikasi_Resiko!$M$25)),VALUE(LEFT($B18))=VALUE(LEFT(Identifikasi_Resiko!$L$25))),Identifikasi_Resiko!$B$25," ")</f>
        <v xml:space="preserve"> </v>
      </c>
      <c r="W18" s="52" t="str">
        <f>IF(AND(VALUE(LEFT($A$18))=VALUE(LEFT(Identifikasi_Resiko!$M$26)),VALUE(LEFT($B18))=VALUE(LEFT(Identifikasi_Resiko!$L$26))),Identifikasi_Resiko!$B$26," ")</f>
        <v xml:space="preserve"> </v>
      </c>
      <c r="X18" s="52" t="str">
        <f>IF(AND(VALUE(LEFT($A$18))=VALUE(LEFT(Identifikasi_Resiko!$M$27)),VALUE(LEFT($B18))=VALUE(LEFT(Identifikasi_Resiko!$L$27))),Identifikasi_Resiko!$B$27," ")</f>
        <v xml:space="preserve"> </v>
      </c>
      <c r="Y18" s="52" t="str">
        <f>IF(AND(VALUE(LEFT($A$18))=VALUE(LEFT(Identifikasi_Resiko!$M$28)),VALUE(LEFT($B18))=VALUE(LEFT(Identifikasi_Resiko!$L$28))),Identifikasi_Resiko!$B$28," ")</f>
        <v xml:space="preserve"> </v>
      </c>
      <c r="Z18" s="52" t="str">
        <f>IF(AND(VALUE(LEFT($A$18))=VALUE(LEFT(Identifikasi_Resiko!$M$29)),VALUE(LEFT($B18))=VALUE(LEFT(Identifikasi_Resiko!$L$29))),Identifikasi_Resiko!$B$29," ")</f>
        <v xml:space="preserve"> </v>
      </c>
      <c r="AA18" s="52" t="str">
        <f>IF(AND(VALUE(LEFT($A$18))=VALUE(LEFT(Identifikasi_Resiko!$M$30)),VALUE(LEFT($B18))=VALUE(LEFT(Identifikasi_Resiko!$L$30))),Identifikasi_Resiko!$B$30," ")</f>
        <v xml:space="preserve"> </v>
      </c>
      <c r="AB18" s="52" t="str">
        <f>IF(AND(VALUE(LEFT($A$18))=VALUE(LEFT(Identifikasi_Resiko!$M$31)),VALUE(LEFT($B18))=VALUE(LEFT(Identifikasi_Resiko!$L$31))),Identifikasi_Resiko!$B$31," ")</f>
        <v xml:space="preserve"> </v>
      </c>
      <c r="AC18" s="52" t="str">
        <f>IF(AND(VALUE(LEFT($A$18))=VALUE(LEFT(Identifikasi_Resiko!$M$32)),VALUE(LEFT($B18))=VALUE(LEFT(Identifikasi_Resiko!$L$32))),Identifikasi_Resiko!$B$32," ")</f>
        <v xml:space="preserve"> </v>
      </c>
      <c r="AD18" s="52" t="str">
        <f>IF(AND(VALUE(LEFT($A$18))=VALUE(LEFT(Identifikasi_Resiko!$M$33)),VALUE(LEFT($B18))=VALUE(LEFT(Identifikasi_Resiko!$L$33))),Identifikasi_Resiko!$B$33," ")</f>
        <v xml:space="preserve"> </v>
      </c>
      <c r="AE18" s="52" t="str">
        <f>IF(AND(VALUE(LEFT($A$18))=VALUE(LEFT(Identifikasi_Resiko!$M$34)),VALUE(LEFT($B18))=VALUE(LEFT(Identifikasi_Resiko!$L$34))),Identifikasi_Resiko!$B$34," ")</f>
        <v xml:space="preserve"> </v>
      </c>
      <c r="AF18" s="52" t="str">
        <f>IF(AND(VALUE(LEFT($A$18))=VALUE(LEFT(Identifikasi_Resiko!$M$35)),VALUE(LEFT($B18))=VALUE(LEFT(Identifikasi_Resiko!$L$35))),Identifikasi_Resiko!$B$35," ")</f>
        <v xml:space="preserve"> </v>
      </c>
      <c r="AG18" s="52" t="str">
        <f>IF(AND(VALUE(LEFT($A$18))=VALUE(LEFT(Identifikasi_Resiko!$M$36)),VALUE(LEFT($B18))=VALUE(LEFT(Identifikasi_Resiko!$L$36))),Identifikasi_Resiko!$B$36," ")</f>
        <v xml:space="preserve"> </v>
      </c>
      <c r="AH18" s="51" t="str">
        <f t="shared" si="0"/>
        <v/>
      </c>
    </row>
    <row r="19" spans="1:34" x14ac:dyDescent="0.25">
      <c r="A19" s="95"/>
      <c r="B19" s="53" t="s">
        <v>143</v>
      </c>
      <c r="C19" s="53">
        <f>Peta_Profil_Risiko!C19*Peta_Profil_Risiko!F7</f>
        <v>4</v>
      </c>
      <c r="D19" s="52" t="str">
        <f>IF(AND(VALUE(LEFT($A$18))=VALUE(LEFT(Identifikasi_Resiko!$M$7)),VALUE(LEFT($B19))=VALUE(LEFT(Identifikasi_Resiko!$L$7))),Identifikasi_Resiko!$B$7," ")</f>
        <v xml:space="preserve"> </v>
      </c>
      <c r="E19" s="52" t="str">
        <f>IF(AND(VALUE(LEFT($A$18))=VALUE(LEFT(Identifikasi_Resiko!$M$8)),VALUE(LEFT($B19))=VALUE(LEFT(Identifikasi_Resiko!$L$8))),Identifikasi_Resiko!$B9," ")</f>
        <v xml:space="preserve"> </v>
      </c>
      <c r="F19" s="52" t="str">
        <f>IF(AND(VALUE(LEFT($A$18))=VALUE(LEFT(Identifikasi_Resiko!$M$9)),VALUE(LEFT($B19))=VALUE(LEFT(Identifikasi_Resiko!$L$9))),Identifikasi_Resiko!$B10," ")</f>
        <v xml:space="preserve"> </v>
      </c>
      <c r="G19" s="52" t="str">
        <f>IF(AND(VALUE(LEFT($A$18))=VALUE(LEFT(Identifikasi_Resiko!$M$10)),VALUE(LEFT($B19))=VALUE(LEFT(Identifikasi_Resiko!$L$10))),Identifikasi_Resiko!$B23," ")</f>
        <v/>
      </c>
      <c r="H19" s="52" t="str">
        <f>IF(AND(VALUE(LEFT($A$18))=VALUE(LEFT(Identifikasi_Resiko!$M$11)),VALUE(LEFT($B19))=VALUE(LEFT(Identifikasi_Resiko!$L$11))),Identifikasi_Resiko!$B$11," ")</f>
        <v xml:space="preserve"> </v>
      </c>
      <c r="I19" s="52" t="str">
        <f>IF(AND(VALUE(LEFT($A$18))=VALUE(LEFT(Identifikasi_Resiko!$M$12)),VALUE(LEFT($B19))=VALUE(LEFT(Identifikasi_Resiko!$L$12))),Identifikasi_Resiko!$B$12," ")</f>
        <v xml:space="preserve"> </v>
      </c>
      <c r="J19" s="52" t="str">
        <f>IF(AND(VALUE(LEFT($A$18))=VALUE(LEFT(Identifikasi_Resiko!$M$13)),VALUE(LEFT($B19))=VALUE(LEFT(Identifikasi_Resiko!$L$13))),Identifikasi_Resiko!$B$13," ")</f>
        <v xml:space="preserve"> </v>
      </c>
      <c r="K19" s="52" t="str">
        <f>IF(AND(VALUE(LEFT($A$18))=VALUE(LEFT(Identifikasi_Resiko!$M$14)),VALUE(LEFT($B19))=VALUE(LEFT(Identifikasi_Resiko!$L$14))),Identifikasi_Resiko!$B$14," ")</f>
        <v xml:space="preserve"> </v>
      </c>
      <c r="L19" s="52" t="str">
        <f>IF(AND(VALUE(LEFT($A$18))=VALUE(LEFT(Identifikasi_Resiko!$M$15)),VALUE(LEFT($B19))=VALUE(LEFT(Identifikasi_Resiko!$L$15))),Identifikasi_Resiko!$B$15," ")</f>
        <v xml:space="preserve"> </v>
      </c>
      <c r="M19" s="52" t="str">
        <f>IF(AND(VALUE(LEFT($A$18))=VALUE(LEFT(Identifikasi_Resiko!$M$16)),VALUE(LEFT($B19))=VALUE(LEFT(Identifikasi_Resiko!$L$16))),Identifikasi_Resiko!$B$16," ")</f>
        <v xml:space="preserve"> </v>
      </c>
      <c r="N19" s="52" t="str">
        <f>IF(AND(VALUE(LEFT($A$18))=VALUE(LEFT(Identifikasi_Resiko!$M$17)),VALUE(LEFT($B19))=VALUE(LEFT(Identifikasi_Resiko!$L$17))),Identifikasi_Resiko!$B$17," ")</f>
        <v xml:space="preserve"> </v>
      </c>
      <c r="O19" s="52" t="str">
        <f>IF(AND(VALUE(LEFT($A$18))=VALUE(LEFT(Identifikasi_Resiko!$M$18)),VALUE(LEFT($B19))=VALUE(LEFT(Identifikasi_Resiko!$L$18))),Identifikasi_Resiko!$B$18," ")</f>
        <v xml:space="preserve"> </v>
      </c>
      <c r="P19" s="52" t="str">
        <f>IF(AND(VALUE(LEFT($A$18))=VALUE(LEFT(Identifikasi_Resiko!$M$19)),VALUE(LEFT($B19))=VALUE(LEFT(Identifikasi_Resiko!$L$19))),Identifikasi_Resiko!$B$19," ")</f>
        <v xml:space="preserve"> </v>
      </c>
      <c r="Q19" s="52" t="str">
        <f>IF(AND(VALUE(LEFT($A$18))=VALUE(LEFT(Identifikasi_Resiko!$M$20)),VALUE(LEFT($B19))=VALUE(LEFT(Identifikasi_Resiko!$L$20))),Identifikasi_Resiko!$B$20," ")</f>
        <v xml:space="preserve"> </v>
      </c>
      <c r="R19" s="52" t="str">
        <f>IF(AND(VALUE(LEFT($A$18))=VALUE(LEFT(Identifikasi_Resiko!$M$21)),VALUE(LEFT($B19))=VALUE(LEFT(Identifikasi_Resiko!$L$21))),Identifikasi_Resiko!$B$21," ")</f>
        <v xml:space="preserve"> </v>
      </c>
      <c r="S19" s="52" t="str">
        <f>IF(AND(VALUE(LEFT($A$18))=VALUE(LEFT(Identifikasi_Resiko!$M$22)),VALUE(LEFT($B19))=VALUE(LEFT(Identifikasi_Resiko!$L$22))),Identifikasi_Resiko!$B$22," ")</f>
        <v xml:space="preserve"> </v>
      </c>
      <c r="T19" s="52" t="str">
        <f>IF(AND(VALUE(LEFT($A$18))=VALUE(LEFT(Identifikasi_Resiko!$M$23)),VALUE(LEFT($B19))=VALUE(LEFT(Identifikasi_Resiko!$L$23))),Identifikasi_Resiko!$B$23," ")</f>
        <v xml:space="preserve"> </v>
      </c>
      <c r="U19" s="52" t="str">
        <f>IF(AND(VALUE(LEFT($A$18))=VALUE(LEFT(Identifikasi_Resiko!$M$24)),VALUE(LEFT($B19))=VALUE(LEFT(Identifikasi_Resiko!$L$24))),Identifikasi_Resiko!$B$24," ")</f>
        <v xml:space="preserve"> </v>
      </c>
      <c r="V19" s="52" t="str">
        <f>IF(AND(VALUE(LEFT($A$18))=VALUE(LEFT(Identifikasi_Resiko!$M$25)),VALUE(LEFT($B19))=VALUE(LEFT(Identifikasi_Resiko!$L$25))),Identifikasi_Resiko!$B$25," ")</f>
        <v xml:space="preserve"> </v>
      </c>
      <c r="W19" s="52" t="str">
        <f>IF(AND(VALUE(LEFT($A$18))=VALUE(LEFT(Identifikasi_Resiko!$M$26)),VALUE(LEFT($B19))=VALUE(LEFT(Identifikasi_Resiko!$L$26))),Identifikasi_Resiko!$B$26," ")</f>
        <v xml:space="preserve"> </v>
      </c>
      <c r="X19" s="52" t="str">
        <f>IF(AND(VALUE(LEFT($A$18))=VALUE(LEFT(Identifikasi_Resiko!$M$27)),VALUE(LEFT($B19))=VALUE(LEFT(Identifikasi_Resiko!$L$27))),Identifikasi_Resiko!$B$27," ")</f>
        <v xml:space="preserve"> </v>
      </c>
      <c r="Y19" s="52" t="str">
        <f>IF(AND(VALUE(LEFT($A$18))=VALUE(LEFT(Identifikasi_Resiko!$M$28)),VALUE(LEFT($B19))=VALUE(LEFT(Identifikasi_Resiko!$L$28))),Identifikasi_Resiko!$B$28," ")</f>
        <v xml:space="preserve"> </v>
      </c>
      <c r="Z19" s="52" t="str">
        <f>IF(AND(VALUE(LEFT($A$18))=VALUE(LEFT(Identifikasi_Resiko!$M$29)),VALUE(LEFT($B19))=VALUE(LEFT(Identifikasi_Resiko!$L$29))),Identifikasi_Resiko!$B$29," ")</f>
        <v xml:space="preserve"> </v>
      </c>
      <c r="AA19" s="52" t="str">
        <f>IF(AND(VALUE(LEFT($A$18))=VALUE(LEFT(Identifikasi_Resiko!$M$30)),VALUE(LEFT($B19))=VALUE(LEFT(Identifikasi_Resiko!$L$30))),Identifikasi_Resiko!$B$30," ")</f>
        <v xml:space="preserve"> </v>
      </c>
      <c r="AB19" s="52" t="str">
        <f>IF(AND(VALUE(LEFT($A$18))=VALUE(LEFT(Identifikasi_Resiko!$M$31)),VALUE(LEFT($B19))=VALUE(LEFT(Identifikasi_Resiko!$L$31))),Identifikasi_Resiko!$B$31," ")</f>
        <v xml:space="preserve"> </v>
      </c>
      <c r="AC19" s="52" t="str">
        <f>IF(AND(VALUE(LEFT($A$18))=VALUE(LEFT(Identifikasi_Resiko!$M$32)),VALUE(LEFT($B19))=VALUE(LEFT(Identifikasi_Resiko!$L$32))),Identifikasi_Resiko!$B$32," ")</f>
        <v xml:space="preserve"> </v>
      </c>
      <c r="AD19" s="52" t="str">
        <f>IF(AND(VALUE(LEFT($A$18))=VALUE(LEFT(Identifikasi_Resiko!$M$33)),VALUE(LEFT($B19))=VALUE(LEFT(Identifikasi_Resiko!$L$33))),Identifikasi_Resiko!$B$33," ")</f>
        <v xml:space="preserve"> </v>
      </c>
      <c r="AE19" s="52" t="str">
        <f>IF(AND(VALUE(LEFT($A$18))=VALUE(LEFT(Identifikasi_Resiko!$M$34)),VALUE(LEFT($B19))=VALUE(LEFT(Identifikasi_Resiko!$L$34))),Identifikasi_Resiko!$B$34," ")</f>
        <v xml:space="preserve"> </v>
      </c>
      <c r="AF19" s="52" t="str">
        <f>IF(AND(VALUE(LEFT($A$18))=VALUE(LEFT(Identifikasi_Resiko!$M$35)),VALUE(LEFT($B19))=VALUE(LEFT(Identifikasi_Resiko!$L$35))),Identifikasi_Resiko!$B$35," ")</f>
        <v xml:space="preserve"> </v>
      </c>
      <c r="AG19" s="52" t="str">
        <f>IF(AND(VALUE(LEFT($A$18))=VALUE(LEFT(Identifikasi_Resiko!$M$36)),VALUE(LEFT($B19))=VALUE(LEFT(Identifikasi_Resiko!$L$36))),Identifikasi_Resiko!$B$36," ")</f>
        <v xml:space="preserve"> </v>
      </c>
      <c r="AH19" s="51" t="str">
        <f t="shared" si="0"/>
        <v/>
      </c>
    </row>
    <row r="20" spans="1:34" x14ac:dyDescent="0.25">
      <c r="A20" s="95"/>
      <c r="B20" s="53" t="s">
        <v>145</v>
      </c>
      <c r="C20" s="53">
        <f>Peta_Profil_Risiko!C19*Peta_Profil_Risiko!G7</f>
        <v>6</v>
      </c>
      <c r="D20" s="52" t="str">
        <f>IF(AND(VALUE(LEFT($A$18))=VALUE(LEFT(Identifikasi_Resiko!$M$7)),VALUE(LEFT($B20))=VALUE(LEFT(Identifikasi_Resiko!$L$7))),Identifikasi_Resiko!$B$7," ")</f>
        <v xml:space="preserve"> </v>
      </c>
      <c r="E20" s="52" t="str">
        <f>IF(AND(VALUE(LEFT($A$18))=VALUE(LEFT(Identifikasi_Resiko!$M$8)),VALUE(LEFT($B20))=VALUE(LEFT(Identifikasi_Resiko!$L$8))),Identifikasi_Resiko!$B10," ")</f>
        <v xml:space="preserve"> </v>
      </c>
      <c r="F20" s="52" t="str">
        <f>IF(AND(VALUE(LEFT($A$18))=VALUE(LEFT(Identifikasi_Resiko!$M$9)),VALUE(LEFT($B20))=VALUE(LEFT(Identifikasi_Resiko!$L$9))),Identifikasi_Resiko!$B23," ")</f>
        <v xml:space="preserve"> </v>
      </c>
      <c r="G20" s="52" t="str">
        <f>IF(AND(VALUE(LEFT($A$18))=VALUE(LEFT(Identifikasi_Resiko!$M$10)),VALUE(LEFT($B20))=VALUE(LEFT(Identifikasi_Resiko!$L$10))),Identifikasi_Resiko!$B24," ")</f>
        <v xml:space="preserve"> </v>
      </c>
      <c r="H20" s="52" t="str">
        <f>IF(AND(VALUE(LEFT($A$18))=VALUE(LEFT(Identifikasi_Resiko!$M$11)),VALUE(LEFT($B20))=VALUE(LEFT(Identifikasi_Resiko!$L$11))),Identifikasi_Resiko!$B$11," ")</f>
        <v xml:space="preserve"> </v>
      </c>
      <c r="I20" s="52" t="str">
        <f>IF(AND(VALUE(LEFT($A$18))=VALUE(LEFT(Identifikasi_Resiko!$M$12)),VALUE(LEFT($B20))=VALUE(LEFT(Identifikasi_Resiko!$L$12))),Identifikasi_Resiko!$B$12," ")</f>
        <v xml:space="preserve"> </v>
      </c>
      <c r="J20" s="52" t="str">
        <f>IF(AND(VALUE(LEFT($A$18))=VALUE(LEFT(Identifikasi_Resiko!$M$13)),VALUE(LEFT($B20))=VALUE(LEFT(Identifikasi_Resiko!$L$13))),Identifikasi_Resiko!$B$13," ")</f>
        <v xml:space="preserve"> </v>
      </c>
      <c r="K20" s="52" t="str">
        <f>IF(AND(VALUE(LEFT($A$18))=VALUE(LEFT(Identifikasi_Resiko!$M$14)),VALUE(LEFT($B20))=VALUE(LEFT(Identifikasi_Resiko!$L$14))),Identifikasi_Resiko!$B$14," ")</f>
        <v xml:space="preserve"> </v>
      </c>
      <c r="L20" s="52" t="str">
        <f>IF(AND(VALUE(LEFT($A$18))=VALUE(LEFT(Identifikasi_Resiko!$M$15)),VALUE(LEFT($B20))=VALUE(LEFT(Identifikasi_Resiko!$L$15))),Identifikasi_Resiko!$B$15," ")</f>
        <v xml:space="preserve"> </v>
      </c>
      <c r="M20" s="52" t="str">
        <f>IF(AND(VALUE(LEFT($A$18))=VALUE(LEFT(Identifikasi_Resiko!$M$16)),VALUE(LEFT($B20))=VALUE(LEFT(Identifikasi_Resiko!$L$16))),Identifikasi_Resiko!$B$16," ")</f>
        <v xml:space="preserve"> </v>
      </c>
      <c r="N20" s="52" t="str">
        <f>IF(AND(VALUE(LEFT($A$18))=VALUE(LEFT(Identifikasi_Resiko!$M$17)),VALUE(LEFT($B20))=VALUE(LEFT(Identifikasi_Resiko!$L$17))),Identifikasi_Resiko!$B$17," ")</f>
        <v xml:space="preserve"> </v>
      </c>
      <c r="O20" s="52" t="str">
        <f>IF(AND(VALUE(LEFT($A$18))=VALUE(LEFT(Identifikasi_Resiko!$M$18)),VALUE(LEFT($B20))=VALUE(LEFT(Identifikasi_Resiko!$L$18))),Identifikasi_Resiko!$B$18," ")</f>
        <v xml:space="preserve"> </v>
      </c>
      <c r="P20" s="52" t="str">
        <f>IF(AND(VALUE(LEFT($A$18))=VALUE(LEFT(Identifikasi_Resiko!$M$19)),VALUE(LEFT($B20))=VALUE(LEFT(Identifikasi_Resiko!$L$19))),Identifikasi_Resiko!$B$19," ")</f>
        <v xml:space="preserve"> </v>
      </c>
      <c r="Q20" s="52" t="str">
        <f>IF(AND(VALUE(LEFT($A$18))=VALUE(LEFT(Identifikasi_Resiko!$M$20)),VALUE(LEFT($B20))=VALUE(LEFT(Identifikasi_Resiko!$L$20))),Identifikasi_Resiko!$B$20," ")</f>
        <v xml:space="preserve"> </v>
      </c>
      <c r="R20" s="52" t="str">
        <f>IF(AND(VALUE(LEFT($A$18))=VALUE(LEFT(Identifikasi_Resiko!$M$21)),VALUE(LEFT($B20))=VALUE(LEFT(Identifikasi_Resiko!$L$21))),Identifikasi_Resiko!$B$21," ")</f>
        <v xml:space="preserve"> </v>
      </c>
      <c r="S20" s="52" t="str">
        <f>IF(AND(VALUE(LEFT($A$18))=VALUE(LEFT(Identifikasi_Resiko!$M$22)),VALUE(LEFT($B20))=VALUE(LEFT(Identifikasi_Resiko!$L$22))),Identifikasi_Resiko!$B$22," ")</f>
        <v xml:space="preserve"> </v>
      </c>
      <c r="T20" s="52" t="str">
        <f>IF(AND(VALUE(LEFT($A$18))=VALUE(LEFT(Identifikasi_Resiko!$M$23)),VALUE(LEFT($B20))=VALUE(LEFT(Identifikasi_Resiko!$L$23))),Identifikasi_Resiko!$B$23," ")</f>
        <v xml:space="preserve"> </v>
      </c>
      <c r="U20" s="52" t="str">
        <f>IF(AND(VALUE(LEFT($A$18))=VALUE(LEFT(Identifikasi_Resiko!$M$24)),VALUE(LEFT($B20))=VALUE(LEFT(Identifikasi_Resiko!$L$24))),Identifikasi_Resiko!$B$24," ")</f>
        <v xml:space="preserve"> </v>
      </c>
      <c r="V20" s="52" t="str">
        <f>IF(AND(VALUE(LEFT($A$18))=VALUE(LEFT(Identifikasi_Resiko!$M$25)),VALUE(LEFT($B20))=VALUE(LEFT(Identifikasi_Resiko!$L$25))),Identifikasi_Resiko!$B$25," ")</f>
        <v xml:space="preserve"> </v>
      </c>
      <c r="W20" s="52" t="str">
        <f>IF(AND(VALUE(LEFT($A$18))=VALUE(LEFT(Identifikasi_Resiko!$M$26)),VALUE(LEFT($B20))=VALUE(LEFT(Identifikasi_Resiko!$L$26))),Identifikasi_Resiko!$B$26," ")</f>
        <v xml:space="preserve"> </v>
      </c>
      <c r="X20" s="52" t="str">
        <f>IF(AND(VALUE(LEFT($A$18))=VALUE(LEFT(Identifikasi_Resiko!$M$27)),VALUE(LEFT($B20))=VALUE(LEFT(Identifikasi_Resiko!$L$27))),Identifikasi_Resiko!$B$27," ")</f>
        <v xml:space="preserve"> </v>
      </c>
      <c r="Y20" s="52" t="str">
        <f>IF(AND(VALUE(LEFT($A$18))=VALUE(LEFT(Identifikasi_Resiko!$M$28)),VALUE(LEFT($B20))=VALUE(LEFT(Identifikasi_Resiko!$L$28))),Identifikasi_Resiko!$B$28," ")</f>
        <v xml:space="preserve"> </v>
      </c>
      <c r="Z20" s="52" t="str">
        <f>IF(AND(VALUE(LEFT($A$18))=VALUE(LEFT(Identifikasi_Resiko!$M$29)),VALUE(LEFT($B20))=VALUE(LEFT(Identifikasi_Resiko!$L$29))),Identifikasi_Resiko!$B$29," ")</f>
        <v xml:space="preserve"> </v>
      </c>
      <c r="AA20" s="52" t="str">
        <f>IF(AND(VALUE(LEFT($A$18))=VALUE(LEFT(Identifikasi_Resiko!$M$30)),VALUE(LEFT($B20))=VALUE(LEFT(Identifikasi_Resiko!$L$30))),Identifikasi_Resiko!$B$30," ")</f>
        <v xml:space="preserve"> </v>
      </c>
      <c r="AB20" s="52" t="str">
        <f>IF(AND(VALUE(LEFT($A$18))=VALUE(LEFT(Identifikasi_Resiko!$M$31)),VALUE(LEFT($B20))=VALUE(LEFT(Identifikasi_Resiko!$L$31))),Identifikasi_Resiko!$B$31," ")</f>
        <v xml:space="preserve"> </v>
      </c>
      <c r="AC20" s="52" t="str">
        <f>IF(AND(VALUE(LEFT($A$18))=VALUE(LEFT(Identifikasi_Resiko!$M$32)),VALUE(LEFT($B20))=VALUE(LEFT(Identifikasi_Resiko!$L$32))),Identifikasi_Resiko!$B$32," ")</f>
        <v xml:space="preserve"> </v>
      </c>
      <c r="AD20" s="52" t="str">
        <f>IF(AND(VALUE(LEFT($A$18))=VALUE(LEFT(Identifikasi_Resiko!$M$33)),VALUE(LEFT($B20))=VALUE(LEFT(Identifikasi_Resiko!$L$33))),Identifikasi_Resiko!$B$33," ")</f>
        <v xml:space="preserve"> </v>
      </c>
      <c r="AE20" s="52" t="str">
        <f>IF(AND(VALUE(LEFT($A$18))=VALUE(LEFT(Identifikasi_Resiko!$M$34)),VALUE(LEFT($B20))=VALUE(LEFT(Identifikasi_Resiko!$L$34))),Identifikasi_Resiko!$B$34," ")</f>
        <v xml:space="preserve"> </v>
      </c>
      <c r="AF20" s="52" t="str">
        <f>IF(AND(VALUE(LEFT($A$18))=VALUE(LEFT(Identifikasi_Resiko!$M$35)),VALUE(LEFT($B20))=VALUE(LEFT(Identifikasi_Resiko!$L$35))),Identifikasi_Resiko!$B$35," ")</f>
        <v xml:space="preserve"> </v>
      </c>
      <c r="AG20" s="52" t="str">
        <f>IF(AND(VALUE(LEFT($A$18))=VALUE(LEFT(Identifikasi_Resiko!$M$36)),VALUE(LEFT($B20))=VALUE(LEFT(Identifikasi_Resiko!$L$36))),Identifikasi_Resiko!$B$36," ")</f>
        <v xml:space="preserve"> </v>
      </c>
      <c r="AH20" s="51" t="str">
        <f t="shared" si="0"/>
        <v/>
      </c>
    </row>
    <row r="21" spans="1:34" x14ac:dyDescent="0.25">
      <c r="A21" s="95"/>
      <c r="B21" s="53" t="s">
        <v>144</v>
      </c>
      <c r="C21" s="53">
        <f>Peta_Profil_Risiko!C19*Peta_Profil_Risiko!H7</f>
        <v>8</v>
      </c>
      <c r="D21" s="52" t="str">
        <f>IF(AND(VALUE(LEFT($A$18))=VALUE(LEFT(Identifikasi_Resiko!$M$7)),VALUE(LEFT($B21))=VALUE(LEFT(Identifikasi_Resiko!$L$7))),Identifikasi_Resiko!$B$7," ")</f>
        <v xml:space="preserve"> </v>
      </c>
      <c r="E21" s="52" t="str">
        <f>IF(AND(VALUE(LEFT($A$18))=VALUE(LEFT(Identifikasi_Resiko!$M$8)),VALUE(LEFT($B21))=VALUE(LEFT(Identifikasi_Resiko!$L$8))),Identifikasi_Resiko!$B23," ")</f>
        <v xml:space="preserve"> </v>
      </c>
      <c r="F21" s="52" t="str">
        <f>IF(AND(VALUE(LEFT($A$18))=VALUE(LEFT(Identifikasi_Resiko!$M$9)),VALUE(LEFT($B21))=VALUE(LEFT(Identifikasi_Resiko!$L$9))),Identifikasi_Resiko!$B24," ")</f>
        <v xml:space="preserve"> </v>
      </c>
      <c r="G21" s="52" t="str">
        <f>IF(AND(VALUE(LEFT($A$18))=VALUE(LEFT(Identifikasi_Resiko!$M$10)),VALUE(LEFT($B21))=VALUE(LEFT(Identifikasi_Resiko!$L$10))),Identifikasi_Resiko!$B33," ")</f>
        <v xml:space="preserve"> </v>
      </c>
      <c r="H21" s="52" t="str">
        <f>IF(AND(VALUE(LEFT($A$18))=VALUE(LEFT(Identifikasi_Resiko!$M$11)),VALUE(LEFT($B21))=VALUE(LEFT(Identifikasi_Resiko!$L$11))),Identifikasi_Resiko!$B$11," ")</f>
        <v xml:space="preserve"> </v>
      </c>
      <c r="I21" s="52" t="str">
        <f>IF(AND(VALUE(LEFT($A$18))=VALUE(LEFT(Identifikasi_Resiko!$M$12)),VALUE(LEFT($B21))=VALUE(LEFT(Identifikasi_Resiko!$L$12))),Identifikasi_Resiko!$B$12," ")</f>
        <v xml:space="preserve"> </v>
      </c>
      <c r="J21" s="52" t="str">
        <f>IF(AND(VALUE(LEFT($A$18))=VALUE(LEFT(Identifikasi_Resiko!$M$13)),VALUE(LEFT($B21))=VALUE(LEFT(Identifikasi_Resiko!$L$13))),Identifikasi_Resiko!$B$13," ")</f>
        <v xml:space="preserve"> </v>
      </c>
      <c r="K21" s="52" t="str">
        <f>IF(AND(VALUE(LEFT($A$18))=VALUE(LEFT(Identifikasi_Resiko!$M$14)),VALUE(LEFT($B21))=VALUE(LEFT(Identifikasi_Resiko!$L$14))),Identifikasi_Resiko!$B$14," ")</f>
        <v xml:space="preserve"> </v>
      </c>
      <c r="L21" s="52" t="str">
        <f>IF(AND(VALUE(LEFT($A$18))=VALUE(LEFT(Identifikasi_Resiko!$M$15)),VALUE(LEFT($B21))=VALUE(LEFT(Identifikasi_Resiko!$L$15))),Identifikasi_Resiko!$B$15," ")</f>
        <v xml:space="preserve"> </v>
      </c>
      <c r="M21" s="52" t="str">
        <f>IF(AND(VALUE(LEFT($A$18))=VALUE(LEFT(Identifikasi_Resiko!$M$16)),VALUE(LEFT($B21))=VALUE(LEFT(Identifikasi_Resiko!$L$16))),Identifikasi_Resiko!$B$16," ")</f>
        <v xml:space="preserve"> </v>
      </c>
      <c r="N21" s="52" t="str">
        <f>IF(AND(VALUE(LEFT($A$18))=VALUE(LEFT(Identifikasi_Resiko!$M$17)),VALUE(LEFT($B21))=VALUE(LEFT(Identifikasi_Resiko!$L$17))),Identifikasi_Resiko!$B$17," ")</f>
        <v xml:space="preserve"> </v>
      </c>
      <c r="O21" s="52" t="str">
        <f>IF(AND(VALUE(LEFT($A$18))=VALUE(LEFT(Identifikasi_Resiko!$M$18)),VALUE(LEFT($B21))=VALUE(LEFT(Identifikasi_Resiko!$L$18))),Identifikasi_Resiko!$B$18," ")</f>
        <v xml:space="preserve"> </v>
      </c>
      <c r="P21" s="52" t="str">
        <f>IF(AND(VALUE(LEFT($A$18))=VALUE(LEFT(Identifikasi_Resiko!$M$19)),VALUE(LEFT($B21))=VALUE(LEFT(Identifikasi_Resiko!$L$19))),Identifikasi_Resiko!$B$19," ")</f>
        <v xml:space="preserve"> </v>
      </c>
      <c r="Q21" s="52" t="str">
        <f>IF(AND(VALUE(LEFT($A$18))=VALUE(LEFT(Identifikasi_Resiko!$M$20)),VALUE(LEFT($B21))=VALUE(LEFT(Identifikasi_Resiko!$L$20))),Identifikasi_Resiko!$B$20," ")</f>
        <v xml:space="preserve"> </v>
      </c>
      <c r="R21" s="52" t="str">
        <f>IF(AND(VALUE(LEFT($A$18))=VALUE(LEFT(Identifikasi_Resiko!$M$21)),VALUE(LEFT($B21))=VALUE(LEFT(Identifikasi_Resiko!$L$21))),Identifikasi_Resiko!$B$21," ")</f>
        <v xml:space="preserve"> </v>
      </c>
      <c r="S21" s="52" t="str">
        <f>IF(AND(VALUE(LEFT($A$18))=VALUE(LEFT(Identifikasi_Resiko!$M$22)),VALUE(LEFT($B21))=VALUE(LEFT(Identifikasi_Resiko!$L$22))),Identifikasi_Resiko!$B$22," ")</f>
        <v xml:space="preserve"> </v>
      </c>
      <c r="T21" s="52" t="str">
        <f>IF(AND(VALUE(LEFT($A$18))=VALUE(LEFT(Identifikasi_Resiko!$M$23)),VALUE(LEFT($B21))=VALUE(LEFT(Identifikasi_Resiko!$L$23))),Identifikasi_Resiko!$B$23," ")</f>
        <v xml:space="preserve"> </v>
      </c>
      <c r="U21" s="52" t="str">
        <f>IF(AND(VALUE(LEFT($A$18))=VALUE(LEFT(Identifikasi_Resiko!$M$24)),VALUE(LEFT($B21))=VALUE(LEFT(Identifikasi_Resiko!$L$24))),Identifikasi_Resiko!$B$24," ")</f>
        <v xml:space="preserve"> </v>
      </c>
      <c r="V21" s="52" t="str">
        <f>IF(AND(VALUE(LEFT($A$18))=VALUE(LEFT(Identifikasi_Resiko!$M$25)),VALUE(LEFT($B21))=VALUE(LEFT(Identifikasi_Resiko!$L$25))),Identifikasi_Resiko!$B$25," ")</f>
        <v xml:space="preserve"> </v>
      </c>
      <c r="W21" s="52" t="str">
        <f>IF(AND(VALUE(LEFT($A$18))=VALUE(LEFT(Identifikasi_Resiko!$M$26)),VALUE(LEFT($B21))=VALUE(LEFT(Identifikasi_Resiko!$L$26))),Identifikasi_Resiko!$B$26," ")</f>
        <v xml:space="preserve"> </v>
      </c>
      <c r="X21" s="52" t="str">
        <f>IF(AND(VALUE(LEFT($A$18))=VALUE(LEFT(Identifikasi_Resiko!$M$27)),VALUE(LEFT($B21))=VALUE(LEFT(Identifikasi_Resiko!$L$27))),Identifikasi_Resiko!$B$27," ")</f>
        <v xml:space="preserve"> </v>
      </c>
      <c r="Y21" s="52" t="str">
        <f>IF(AND(VALUE(LEFT($A$18))=VALUE(LEFT(Identifikasi_Resiko!$M$28)),VALUE(LEFT($B21))=VALUE(LEFT(Identifikasi_Resiko!$L$28))),Identifikasi_Resiko!$B$28," ")</f>
        <v xml:space="preserve"> </v>
      </c>
      <c r="Z21" s="52" t="str">
        <f>IF(AND(VALUE(LEFT($A$18))=VALUE(LEFT(Identifikasi_Resiko!$M$29)),VALUE(LEFT($B21))=VALUE(LEFT(Identifikasi_Resiko!$L$29))),Identifikasi_Resiko!$B$29," ")</f>
        <v xml:space="preserve"> </v>
      </c>
      <c r="AA21" s="52" t="str">
        <f>IF(AND(VALUE(LEFT($A$18))=VALUE(LEFT(Identifikasi_Resiko!$M$30)),VALUE(LEFT($B21))=VALUE(LEFT(Identifikasi_Resiko!$L$30))),Identifikasi_Resiko!$B$30," ")</f>
        <v xml:space="preserve"> </v>
      </c>
      <c r="AB21" s="52" t="str">
        <f>IF(AND(VALUE(LEFT($A$18))=VALUE(LEFT(Identifikasi_Resiko!$M$31)),VALUE(LEFT($B21))=VALUE(LEFT(Identifikasi_Resiko!$L$31))),Identifikasi_Resiko!$B$31," ")</f>
        <v xml:space="preserve"> </v>
      </c>
      <c r="AC21" s="52" t="str">
        <f>IF(AND(VALUE(LEFT($A$18))=VALUE(LEFT(Identifikasi_Resiko!$M$32)),VALUE(LEFT($B21))=VALUE(LEFT(Identifikasi_Resiko!$L$32))),Identifikasi_Resiko!$B$32," ")</f>
        <v xml:space="preserve"> </v>
      </c>
      <c r="AD21" s="52" t="str">
        <f>IF(AND(VALUE(LEFT($A$18))=VALUE(LEFT(Identifikasi_Resiko!$M$33)),VALUE(LEFT($B21))=VALUE(LEFT(Identifikasi_Resiko!$L$33))),Identifikasi_Resiko!$B$33," ")</f>
        <v xml:space="preserve"> </v>
      </c>
      <c r="AE21" s="52" t="str">
        <f>IF(AND(VALUE(LEFT($A$18))=VALUE(LEFT(Identifikasi_Resiko!$M$34)),VALUE(LEFT($B21))=VALUE(LEFT(Identifikasi_Resiko!$L$34))),Identifikasi_Resiko!$B$34," ")</f>
        <v xml:space="preserve"> </v>
      </c>
      <c r="AF21" s="52" t="str">
        <f>IF(AND(VALUE(LEFT($A$18))=VALUE(LEFT(Identifikasi_Resiko!$M$35)),VALUE(LEFT($B21))=VALUE(LEFT(Identifikasi_Resiko!$L$35))),Identifikasi_Resiko!$B$35," ")</f>
        <v xml:space="preserve"> </v>
      </c>
      <c r="AG21" s="52" t="str">
        <f>IF(AND(VALUE(LEFT($A$18))=VALUE(LEFT(Identifikasi_Resiko!$M$36)),VALUE(LEFT($B21))=VALUE(LEFT(Identifikasi_Resiko!$L$36))),Identifikasi_Resiko!$B$36," ")</f>
        <v xml:space="preserve"> </v>
      </c>
      <c r="AH21" s="51" t="str">
        <f t="shared" si="0"/>
        <v/>
      </c>
    </row>
    <row r="22" spans="1:34" x14ac:dyDescent="0.25">
      <c r="A22" s="95"/>
      <c r="B22" s="53" t="s">
        <v>146</v>
      </c>
      <c r="C22" s="53">
        <f>Peta_Profil_Risiko!C19*Peta_Profil_Risiko!I7</f>
        <v>10</v>
      </c>
      <c r="D22" s="52" t="str">
        <f>IF(AND(VALUE(LEFT($A$18))=VALUE(LEFT(Identifikasi_Resiko!$M$7)),VALUE(LEFT($B22))=VALUE(LEFT(Identifikasi_Resiko!$L$7))),Identifikasi_Resiko!$B$7," ")</f>
        <v xml:space="preserve"> </v>
      </c>
      <c r="E22" s="52" t="str">
        <f>IF(AND(VALUE(LEFT($A$18))=VALUE(LEFT(Identifikasi_Resiko!$M$8)),VALUE(LEFT($B22))=VALUE(LEFT(Identifikasi_Resiko!$L$8))),Identifikasi_Resiko!$B24," ")</f>
        <v xml:space="preserve"> </v>
      </c>
      <c r="F22" s="52" t="str">
        <f>IF(AND(VALUE(LEFT($A$18))=VALUE(LEFT(Identifikasi_Resiko!$M$9)),VALUE(LEFT($B22))=VALUE(LEFT(Identifikasi_Resiko!$L$9))),Identifikasi_Resiko!$B33," ")</f>
        <v xml:space="preserve"> </v>
      </c>
      <c r="G22" s="52" t="str">
        <f>IF(AND(VALUE(LEFT($A$18))=VALUE(LEFT(Identifikasi_Resiko!$M$10)),VALUE(LEFT($B22))=VALUE(LEFT(Identifikasi_Resiko!$L$10))),Identifikasi_Resiko!$B34," ")</f>
        <v xml:space="preserve"> </v>
      </c>
      <c r="H22" s="52" t="str">
        <f>IF(AND(VALUE(LEFT($A$18))=VALUE(LEFT(Identifikasi_Resiko!$M$11)),VALUE(LEFT($B22))=VALUE(LEFT(Identifikasi_Resiko!$L$11))),Identifikasi_Resiko!$B$11," ")</f>
        <v xml:space="preserve"> </v>
      </c>
      <c r="I22" s="52" t="str">
        <f>IF(AND(VALUE(LEFT($A$18))=VALUE(LEFT(Identifikasi_Resiko!$M$12)),VALUE(LEFT($B22))=VALUE(LEFT(Identifikasi_Resiko!$L$12))),Identifikasi_Resiko!$B$12," ")</f>
        <v xml:space="preserve"> </v>
      </c>
      <c r="J22" s="52" t="str">
        <f>IF(AND(VALUE(LEFT($A$18))=VALUE(LEFT(Identifikasi_Resiko!$M$13)),VALUE(LEFT($B22))=VALUE(LEFT(Identifikasi_Resiko!$L$13))),Identifikasi_Resiko!$B$13," ")</f>
        <v xml:space="preserve"> </v>
      </c>
      <c r="K22" s="52" t="str">
        <f>IF(AND(VALUE(LEFT($A$18))=VALUE(LEFT(Identifikasi_Resiko!$M$14)),VALUE(LEFT($B22))=VALUE(LEFT(Identifikasi_Resiko!$L$14))),Identifikasi_Resiko!$B$14," ")</f>
        <v xml:space="preserve"> </v>
      </c>
      <c r="L22" s="52" t="str">
        <f>IF(AND(VALUE(LEFT($A$18))=VALUE(LEFT(Identifikasi_Resiko!$M$15)),VALUE(LEFT($B22))=VALUE(LEFT(Identifikasi_Resiko!$L$15))),Identifikasi_Resiko!$B$15," ")</f>
        <v xml:space="preserve"> </v>
      </c>
      <c r="M22" s="52" t="str">
        <f>IF(AND(VALUE(LEFT($A$18))=VALUE(LEFT(Identifikasi_Resiko!$M$16)),VALUE(LEFT($B22))=VALUE(LEFT(Identifikasi_Resiko!$L$16))),Identifikasi_Resiko!$B$16," ")</f>
        <v xml:space="preserve"> </v>
      </c>
      <c r="N22" s="52" t="str">
        <f>IF(AND(VALUE(LEFT($A$18))=VALUE(LEFT(Identifikasi_Resiko!$M$17)),VALUE(LEFT($B22))=VALUE(LEFT(Identifikasi_Resiko!$L$17))),Identifikasi_Resiko!$B$17," ")</f>
        <v xml:space="preserve"> </v>
      </c>
      <c r="O22" s="52" t="str">
        <f>IF(AND(VALUE(LEFT($A$18))=VALUE(LEFT(Identifikasi_Resiko!$M$18)),VALUE(LEFT($B22))=VALUE(LEFT(Identifikasi_Resiko!$L$18))),Identifikasi_Resiko!$B$18," ")</f>
        <v xml:space="preserve"> </v>
      </c>
      <c r="P22" s="52" t="str">
        <f>IF(AND(VALUE(LEFT($A$18))=VALUE(LEFT(Identifikasi_Resiko!$M$19)),VALUE(LEFT($B22))=VALUE(LEFT(Identifikasi_Resiko!$L$19))),Identifikasi_Resiko!$B$19," ")</f>
        <v xml:space="preserve"> </v>
      </c>
      <c r="Q22" s="52" t="str">
        <f>IF(AND(VALUE(LEFT($A$18))=VALUE(LEFT(Identifikasi_Resiko!$M$20)),VALUE(LEFT($B22))=VALUE(LEFT(Identifikasi_Resiko!$L$20))),Identifikasi_Resiko!$B$20," ")</f>
        <v xml:space="preserve"> </v>
      </c>
      <c r="R22" s="52" t="str">
        <f>IF(AND(VALUE(LEFT($A$18))=VALUE(LEFT(Identifikasi_Resiko!$M$21)),VALUE(LEFT($B22))=VALUE(LEFT(Identifikasi_Resiko!$L$21))),Identifikasi_Resiko!$B$21," ")</f>
        <v xml:space="preserve"> </v>
      </c>
      <c r="S22" s="52" t="str">
        <f>IF(AND(VALUE(LEFT($A$18))=VALUE(LEFT(Identifikasi_Resiko!$M$22)),VALUE(LEFT($B22))=VALUE(LEFT(Identifikasi_Resiko!$L$22))),Identifikasi_Resiko!$B$22," ")</f>
        <v xml:space="preserve"> </v>
      </c>
      <c r="T22" s="52" t="str">
        <f>IF(AND(VALUE(LEFT($A$18))=VALUE(LEFT(Identifikasi_Resiko!$M$23)),VALUE(LEFT($B22))=VALUE(LEFT(Identifikasi_Resiko!$L$23))),Identifikasi_Resiko!$B$23," ")</f>
        <v xml:space="preserve"> </v>
      </c>
      <c r="U22" s="52" t="str">
        <f>IF(AND(VALUE(LEFT($A$18))=VALUE(LEFT(Identifikasi_Resiko!$M$24)),VALUE(LEFT($B22))=VALUE(LEFT(Identifikasi_Resiko!$L$24))),Identifikasi_Resiko!$B$24," ")</f>
        <v xml:space="preserve"> </v>
      </c>
      <c r="V22" s="52" t="str">
        <f>IF(AND(VALUE(LEFT($A$18))=VALUE(LEFT(Identifikasi_Resiko!$M$25)),VALUE(LEFT($B22))=VALUE(LEFT(Identifikasi_Resiko!$L$25))),Identifikasi_Resiko!$B$25," ")</f>
        <v xml:space="preserve"> </v>
      </c>
      <c r="W22" s="52" t="str">
        <f>IF(AND(VALUE(LEFT($A$18))=VALUE(LEFT(Identifikasi_Resiko!$M$26)),VALUE(LEFT($B22))=VALUE(LEFT(Identifikasi_Resiko!$L$26))),Identifikasi_Resiko!$B$26," ")</f>
        <v xml:space="preserve"> </v>
      </c>
      <c r="X22" s="52" t="str">
        <f>IF(AND(VALUE(LEFT($A$18))=VALUE(LEFT(Identifikasi_Resiko!$M$27)),VALUE(LEFT($B22))=VALUE(LEFT(Identifikasi_Resiko!$L$27))),Identifikasi_Resiko!$B$27," ")</f>
        <v xml:space="preserve"> </v>
      </c>
      <c r="Y22" s="52" t="str">
        <f>IF(AND(VALUE(LEFT($A$18))=VALUE(LEFT(Identifikasi_Resiko!$M$28)),VALUE(LEFT($B22))=VALUE(LEFT(Identifikasi_Resiko!$L$28))),Identifikasi_Resiko!$B$28," ")</f>
        <v xml:space="preserve"> </v>
      </c>
      <c r="Z22" s="52" t="str">
        <f>IF(AND(VALUE(LEFT($A$18))=VALUE(LEFT(Identifikasi_Resiko!$M$29)),VALUE(LEFT($B22))=VALUE(LEFT(Identifikasi_Resiko!$L$29))),Identifikasi_Resiko!$B$29," ")</f>
        <v xml:space="preserve"> </v>
      </c>
      <c r="AA22" s="52" t="str">
        <f>IF(AND(VALUE(LEFT($A$18))=VALUE(LEFT(Identifikasi_Resiko!$M$30)),VALUE(LEFT($B22))=VALUE(LEFT(Identifikasi_Resiko!$L$30))),Identifikasi_Resiko!$B$30," ")</f>
        <v xml:space="preserve"> </v>
      </c>
      <c r="AB22" s="52" t="str">
        <f>IF(AND(VALUE(LEFT($A$18))=VALUE(LEFT(Identifikasi_Resiko!$M$31)),VALUE(LEFT($B22))=VALUE(LEFT(Identifikasi_Resiko!$L$31))),Identifikasi_Resiko!$B$31," ")</f>
        <v xml:space="preserve"> </v>
      </c>
      <c r="AC22" s="52" t="str">
        <f>IF(AND(VALUE(LEFT($A$18))=VALUE(LEFT(Identifikasi_Resiko!$M$32)),VALUE(LEFT($B22))=VALUE(LEFT(Identifikasi_Resiko!$L$32))),Identifikasi_Resiko!$B$32," ")</f>
        <v xml:space="preserve"> </v>
      </c>
      <c r="AD22" s="52" t="str">
        <f>IF(AND(VALUE(LEFT($A$18))=VALUE(LEFT(Identifikasi_Resiko!$M$33)),VALUE(LEFT($B22))=VALUE(LEFT(Identifikasi_Resiko!$L$33))),Identifikasi_Resiko!$B$33," ")</f>
        <v xml:space="preserve"> </v>
      </c>
      <c r="AE22" s="52" t="str">
        <f>IF(AND(VALUE(LEFT($A$18))=VALUE(LEFT(Identifikasi_Resiko!$M$34)),VALUE(LEFT($B22))=VALUE(LEFT(Identifikasi_Resiko!$L$34))),Identifikasi_Resiko!$B$34," ")</f>
        <v xml:space="preserve"> </v>
      </c>
      <c r="AF22" s="52" t="str">
        <f>IF(AND(VALUE(LEFT($A$18))=VALUE(LEFT(Identifikasi_Resiko!$M$35)),VALUE(LEFT($B22))=VALUE(LEFT(Identifikasi_Resiko!$L$35))),Identifikasi_Resiko!$B$35," ")</f>
        <v xml:space="preserve"> </v>
      </c>
      <c r="AG22" s="52" t="str">
        <f>IF(AND(VALUE(LEFT($A$18))=VALUE(LEFT(Identifikasi_Resiko!$M$36)),VALUE(LEFT($B22))=VALUE(LEFT(Identifikasi_Resiko!$L$36))),Identifikasi_Resiko!$B$36," ")</f>
        <v xml:space="preserve"> </v>
      </c>
      <c r="AH22" s="51" t="str">
        <f t="shared" si="0"/>
        <v/>
      </c>
    </row>
    <row r="23" spans="1:34" x14ac:dyDescent="0.25">
      <c r="A23" s="95" t="s">
        <v>151</v>
      </c>
      <c r="B23" s="53" t="s">
        <v>142</v>
      </c>
      <c r="C23" s="53">
        <f>Peta_Profil_Risiko!C22*Peta_Profil_Risiko!E7</f>
        <v>1</v>
      </c>
      <c r="D23" s="52" t="str">
        <f>IF(AND(VALUE(LEFT($A$23))=VALUE(LEFT(Identifikasi_Resiko!$M$7)),VALUE(LEFT($B23))=VALUE(LEFT(Identifikasi_Resiko!$L$7))),Identifikasi_Resiko!$B$7," ")</f>
        <v xml:space="preserve"> </v>
      </c>
      <c r="E23" s="52" t="str">
        <f>IF(AND(VALUE(LEFT($A$23))=VALUE(LEFT(Identifikasi_Resiko!$M$8)),VALUE(LEFT($B23))=VALUE(LEFT(Identifikasi_Resiko!$L$8))),Identifikasi_Resiko!$B$8," ")</f>
        <v xml:space="preserve"> </v>
      </c>
      <c r="F23" s="52" t="str">
        <f>IF(AND(VALUE(LEFT($A$23))=VALUE(LEFT(Identifikasi_Resiko!$M$9)),VALUE(LEFT($B23))=VALUE(LEFT(Identifikasi_Resiko!$L$9))),Identifikasi_Resiko!$B$9," ")</f>
        <v xml:space="preserve"> </v>
      </c>
      <c r="G23" s="52" t="str">
        <f>IF(AND(VALUE(LEFT($A$23))=VALUE(LEFT(Identifikasi_Resiko!$M$10)),VALUE(LEFT($B23))=VALUE(LEFT(Identifikasi_Resiko!$L$10))),Identifikasi_Resiko!$B$10," ")</f>
        <v xml:space="preserve"> </v>
      </c>
      <c r="H23" s="52" t="str">
        <f>IF(AND(VALUE(LEFT($A$23))=VALUE(LEFT(Identifikasi_Resiko!$M$11)),VALUE(LEFT($B23))=VALUE(LEFT(Identifikasi_Resiko!$L$11))),Identifikasi_Resiko!$B$11," ")</f>
        <v xml:space="preserve"> </v>
      </c>
      <c r="I23" s="52" t="str">
        <f>IF(AND(VALUE(LEFT($A$23))=VALUE(LEFT(Identifikasi_Resiko!$M$12)),VALUE(LEFT($B23))=VALUE(LEFT(Identifikasi_Resiko!$L$12))),Identifikasi_Resiko!$B$12," ")</f>
        <v xml:space="preserve"> </v>
      </c>
      <c r="J23" s="52" t="str">
        <f>IF(AND(VALUE(LEFT($A$23))=VALUE(LEFT(Identifikasi_Resiko!$M$13)),VALUE(LEFT($B23))=VALUE(LEFT(Identifikasi_Resiko!$L$13))),Identifikasi_Resiko!$B$13," ")</f>
        <v xml:space="preserve"> </v>
      </c>
      <c r="K23" s="52" t="str">
        <f>IF(AND(VALUE(LEFT($A$23))=VALUE(LEFT(Identifikasi_Resiko!$M$14)),VALUE(LEFT($B23))=VALUE(LEFT(Identifikasi_Resiko!$L$14))),Identifikasi_Resiko!$B$14," ")</f>
        <v xml:space="preserve"> </v>
      </c>
      <c r="L23" s="52" t="str">
        <f>IF(AND(VALUE(LEFT($A$23))=VALUE(LEFT(Identifikasi_Resiko!$M$15)),VALUE(LEFT($B23))=VALUE(LEFT(Identifikasi_Resiko!$L$15))),Identifikasi_Resiko!$B$15," ")</f>
        <v xml:space="preserve"> </v>
      </c>
      <c r="M23" s="52" t="str">
        <f>IF(AND(VALUE(LEFT($A$23))=VALUE(LEFT(Identifikasi_Resiko!$M$16)),VALUE(LEFT($B23))=VALUE(LEFT(Identifikasi_Resiko!$L$16))),Identifikasi_Resiko!$B$16," ")</f>
        <v xml:space="preserve"> </v>
      </c>
      <c r="N23" s="52" t="str">
        <f>IF(AND(VALUE(LEFT($A$23))=VALUE(LEFT(Identifikasi_Resiko!$M$17)),VALUE(LEFT($B23))=VALUE(LEFT(Identifikasi_Resiko!$L$17))),Identifikasi_Resiko!$B$17," ")</f>
        <v xml:space="preserve"> </v>
      </c>
      <c r="O23" s="52" t="str">
        <f>IF(AND(VALUE(LEFT($A$23))=VALUE(LEFT(Identifikasi_Resiko!$M$18)),VALUE(LEFT($B23))=VALUE(LEFT(Identifikasi_Resiko!$L$18))),Identifikasi_Resiko!$B$18," ")</f>
        <v xml:space="preserve"> </v>
      </c>
      <c r="P23" s="52" t="str">
        <f>IF(AND(VALUE(LEFT($A$23))=VALUE(LEFT(Identifikasi_Resiko!$M$19)),VALUE(LEFT($B23))=VALUE(LEFT(Identifikasi_Resiko!$L$19))),Identifikasi_Resiko!$B$19," ")</f>
        <v xml:space="preserve"> </v>
      </c>
      <c r="Q23" s="52" t="str">
        <f>IF(AND(VALUE(LEFT($A$23))=VALUE(LEFT(Identifikasi_Resiko!$M$20)),VALUE(LEFT($B23))=VALUE(LEFT(Identifikasi_Resiko!$L$20))),Identifikasi_Resiko!$B$20," ")</f>
        <v xml:space="preserve"> </v>
      </c>
      <c r="R23" s="52" t="str">
        <f>IF(AND(VALUE(LEFT($A$23))=VALUE(LEFT(Identifikasi_Resiko!$M$21)),VALUE(LEFT($B23))=VALUE(LEFT(Identifikasi_Resiko!$L$21))),Identifikasi_Resiko!$B$21," ")</f>
        <v xml:space="preserve"> </v>
      </c>
      <c r="S23" s="52" t="str">
        <f>IF(AND(VALUE(LEFT($A$23))=VALUE(LEFT(Identifikasi_Resiko!$M$22)),VALUE(LEFT($B23))=VALUE(LEFT(Identifikasi_Resiko!$L$22))),Identifikasi_Resiko!$B$22," ")</f>
        <v xml:space="preserve"> </v>
      </c>
      <c r="T23" s="52" t="str">
        <f>IF(AND(VALUE(LEFT($A$23))=VALUE(LEFT(Identifikasi_Resiko!$M$23)),VALUE(LEFT($B23))=VALUE(LEFT(Identifikasi_Resiko!$L$23))),Identifikasi_Resiko!$B$23," ")</f>
        <v xml:space="preserve"> </v>
      </c>
      <c r="U23" s="52" t="str">
        <f>IF(AND(VALUE(LEFT($A$23))=VALUE(LEFT(Identifikasi_Resiko!$M$24)),VALUE(LEFT($B23))=VALUE(LEFT(Identifikasi_Resiko!$L$24))),Identifikasi_Resiko!$B$24," ")</f>
        <v xml:space="preserve"> </v>
      </c>
      <c r="V23" s="52" t="str">
        <f>IF(AND(VALUE(LEFT($A$23))=VALUE(LEFT(Identifikasi_Resiko!$M$25)),VALUE(LEFT($B23))=VALUE(LEFT(Identifikasi_Resiko!$L$25))),Identifikasi_Resiko!$B$25," ")</f>
        <v xml:space="preserve"> </v>
      </c>
      <c r="W23" s="52" t="str">
        <f>IF(AND(VALUE(LEFT($A$23))=VALUE(LEFT(Identifikasi_Resiko!$M$26)),VALUE(LEFT($B23))=VALUE(LEFT(Identifikasi_Resiko!$L$26))),Identifikasi_Resiko!$B$26," ")</f>
        <v xml:space="preserve"> </v>
      </c>
      <c r="X23" s="52" t="str">
        <f>IF(AND(VALUE(LEFT($A$23))=VALUE(LEFT(Identifikasi_Resiko!$M$27)),VALUE(LEFT($B23))=VALUE(LEFT(Identifikasi_Resiko!$L$27))),Identifikasi_Resiko!$B$27," ")</f>
        <v xml:space="preserve"> </v>
      </c>
      <c r="Y23" s="52" t="str">
        <f>IF(AND(VALUE(LEFT($A$23))=VALUE(LEFT(Identifikasi_Resiko!$M$28)),VALUE(LEFT($B23))=VALUE(LEFT(Identifikasi_Resiko!$L$28))),Identifikasi_Resiko!$B$28," ")</f>
        <v xml:space="preserve"> </v>
      </c>
      <c r="Z23" s="52" t="str">
        <f>IF(AND(VALUE(LEFT($A$23))=VALUE(LEFT(Identifikasi_Resiko!$M$29)),VALUE(LEFT($B23))=VALUE(LEFT(Identifikasi_Resiko!$L$29))),Identifikasi_Resiko!$B$29," ")</f>
        <v xml:space="preserve"> </v>
      </c>
      <c r="AA23" s="52" t="str">
        <f>IF(AND(VALUE(LEFT($A$23))=VALUE(LEFT(Identifikasi_Resiko!$M$30)),VALUE(LEFT($B23))=VALUE(LEFT(Identifikasi_Resiko!$L$30))),Identifikasi_Resiko!$B$30," ")</f>
        <v xml:space="preserve"> </v>
      </c>
      <c r="AB23" s="52" t="str">
        <f>IF(AND(VALUE(LEFT($A$23))=VALUE(LEFT(Identifikasi_Resiko!$M$31)),VALUE(LEFT($B23))=VALUE(LEFT(Identifikasi_Resiko!$L$31))),Identifikasi_Resiko!$B$31," ")</f>
        <v xml:space="preserve"> </v>
      </c>
      <c r="AC23" s="52" t="str">
        <f>IF(AND(VALUE(LEFT($A$23))=VALUE(LEFT(Identifikasi_Resiko!$M$32)),VALUE(LEFT($B23))=VALUE(LEFT(Identifikasi_Resiko!$L$32))),Identifikasi_Resiko!$B$32," ")</f>
        <v xml:space="preserve"> </v>
      </c>
      <c r="AD23" s="52" t="str">
        <f>IF(AND(VALUE(LEFT($A$23))=VALUE(LEFT(Identifikasi_Resiko!$M$33)),VALUE(LEFT($B23))=VALUE(LEFT(Identifikasi_Resiko!$L$33))),Identifikasi_Resiko!$B$33," ")</f>
        <v xml:space="preserve"> </v>
      </c>
      <c r="AE23" s="52" t="str">
        <f>IF(AND(VALUE(LEFT($A$23))=VALUE(LEFT(Identifikasi_Resiko!$M$34)),VALUE(LEFT($B23))=VALUE(LEFT(Identifikasi_Resiko!$L$34))),Identifikasi_Resiko!$B$34," ")</f>
        <v xml:space="preserve"> </v>
      </c>
      <c r="AF23" s="52" t="str">
        <f>IF(AND(VALUE(LEFT($A$23))=VALUE(LEFT(Identifikasi_Resiko!$M$35)),VALUE(LEFT($B23))=VALUE(LEFT(Identifikasi_Resiko!$L$35))),Identifikasi_Resiko!$B$35," ")</f>
        <v xml:space="preserve"> </v>
      </c>
      <c r="AG23" s="52" t="str">
        <f>IF(AND(VALUE(LEFT($A$23))=VALUE(LEFT(Identifikasi_Resiko!$M$36)),VALUE(LEFT($B23))=VALUE(LEFT(Identifikasi_Resiko!$L$36))),Identifikasi_Resiko!$B$36," ")</f>
        <v xml:space="preserve"> </v>
      </c>
      <c r="AH23" s="51" t="str">
        <f t="shared" si="0"/>
        <v/>
      </c>
    </row>
    <row r="24" spans="1:34" x14ac:dyDescent="0.25">
      <c r="A24" s="95"/>
      <c r="B24" s="53" t="s">
        <v>143</v>
      </c>
      <c r="C24" s="53">
        <f>Peta_Profil_Risiko!C22*Peta_Profil_Risiko!F7</f>
        <v>2</v>
      </c>
      <c r="D24" s="52" t="str">
        <f>IF(AND(VALUE(LEFT($A$23))=VALUE(LEFT(Identifikasi_Resiko!$M$7)),VALUE(LEFT($B24))=VALUE(LEFT(Identifikasi_Resiko!$L$7))),Identifikasi_Resiko!$B$7," ")</f>
        <v xml:space="preserve"> </v>
      </c>
      <c r="E24" s="52" t="str">
        <f>IF(AND(VALUE(LEFT($A$23))=VALUE(LEFT(Identifikasi_Resiko!$M$8)),VALUE(LEFT($B24))=VALUE(LEFT(Identifikasi_Resiko!$L$8))),Identifikasi_Resiko!$B$8," ")</f>
        <v xml:space="preserve"> </v>
      </c>
      <c r="F24" s="52" t="str">
        <f>IF(AND(VALUE(LEFT($A$23))=VALUE(LEFT(Identifikasi_Resiko!$M$9)),VALUE(LEFT($B24))=VALUE(LEFT(Identifikasi_Resiko!$L$9))),Identifikasi_Resiko!$B$9," ")</f>
        <v xml:space="preserve"> </v>
      </c>
      <c r="G24" s="52" t="str">
        <f>IF(AND(VALUE(LEFT($A$23))=VALUE(LEFT(Identifikasi_Resiko!$M$10)),VALUE(LEFT($B24))=VALUE(LEFT(Identifikasi_Resiko!$L$10))),Identifikasi_Resiko!$B$10," ")</f>
        <v xml:space="preserve"> </v>
      </c>
      <c r="H24" s="52" t="str">
        <f>IF(AND(VALUE(LEFT($A$23))=VALUE(LEFT(Identifikasi_Resiko!$M$11)),VALUE(LEFT($B24))=VALUE(LEFT(Identifikasi_Resiko!$L$11))),Identifikasi_Resiko!$B$11," ")</f>
        <v xml:space="preserve"> </v>
      </c>
      <c r="I24" s="52" t="str">
        <f>IF(AND(VALUE(LEFT($A$23))=VALUE(LEFT(Identifikasi_Resiko!$M$12)),VALUE(LEFT($B24))=VALUE(LEFT(Identifikasi_Resiko!$L$12))),Identifikasi_Resiko!$B$12," ")</f>
        <v xml:space="preserve"> </v>
      </c>
      <c r="J24" s="52" t="str">
        <f>IF(AND(VALUE(LEFT($A$23))=VALUE(LEFT(Identifikasi_Resiko!$M$13)),VALUE(LEFT($B24))=VALUE(LEFT(Identifikasi_Resiko!$L$13))),Identifikasi_Resiko!$B$13," ")</f>
        <v xml:space="preserve"> </v>
      </c>
      <c r="K24" s="52" t="str">
        <f>IF(AND(VALUE(LEFT($A$23))=VALUE(LEFT(Identifikasi_Resiko!$M$14)),VALUE(LEFT($B24))=VALUE(LEFT(Identifikasi_Resiko!$L$14))),Identifikasi_Resiko!$B$14," ")</f>
        <v xml:space="preserve"> </v>
      </c>
      <c r="L24" s="52" t="str">
        <f>IF(AND(VALUE(LEFT($A$23))=VALUE(LEFT(Identifikasi_Resiko!$M$15)),VALUE(LEFT($B24))=VALUE(LEFT(Identifikasi_Resiko!$L$15))),Identifikasi_Resiko!$B$15," ")</f>
        <v xml:space="preserve"> </v>
      </c>
      <c r="M24" s="52" t="str">
        <f>IF(AND(VALUE(LEFT($A$23))=VALUE(LEFT(Identifikasi_Resiko!$M$16)),VALUE(LEFT($B24))=VALUE(LEFT(Identifikasi_Resiko!$L$16))),Identifikasi_Resiko!$B$16," ")</f>
        <v xml:space="preserve"> </v>
      </c>
      <c r="N24" s="52" t="str">
        <f>IF(AND(VALUE(LEFT($A$23))=VALUE(LEFT(Identifikasi_Resiko!$M$17)),VALUE(LEFT($B24))=VALUE(LEFT(Identifikasi_Resiko!$L$17))),Identifikasi_Resiko!$B$17," ")</f>
        <v xml:space="preserve"> </v>
      </c>
      <c r="O24" s="52" t="str">
        <f>IF(AND(VALUE(LEFT($A$23))=VALUE(LEFT(Identifikasi_Resiko!$M$18)),VALUE(LEFT($B24))=VALUE(LEFT(Identifikasi_Resiko!$L$18))),Identifikasi_Resiko!$B$18," ")</f>
        <v xml:space="preserve"> </v>
      </c>
      <c r="P24" s="52" t="str">
        <f>IF(AND(VALUE(LEFT($A$23))=VALUE(LEFT(Identifikasi_Resiko!$M$19)),VALUE(LEFT($B24))=VALUE(LEFT(Identifikasi_Resiko!$L$19))),Identifikasi_Resiko!$B$19," ")</f>
        <v xml:space="preserve"> </v>
      </c>
      <c r="Q24" s="52" t="str">
        <f>IF(AND(VALUE(LEFT($A$23))=VALUE(LEFT(Identifikasi_Resiko!$M$20)),VALUE(LEFT($B24))=VALUE(LEFT(Identifikasi_Resiko!$L$20))),Identifikasi_Resiko!$B$20," ")</f>
        <v xml:space="preserve"> </v>
      </c>
      <c r="R24" s="52" t="str">
        <f>IF(AND(VALUE(LEFT($A$23))=VALUE(LEFT(Identifikasi_Resiko!$M$21)),VALUE(LEFT($B24))=VALUE(LEFT(Identifikasi_Resiko!$L$21))),Identifikasi_Resiko!$B$21," ")</f>
        <v xml:space="preserve"> </v>
      </c>
      <c r="S24" s="52" t="str">
        <f>IF(AND(VALUE(LEFT($A$23))=VALUE(LEFT(Identifikasi_Resiko!$M$22)),VALUE(LEFT($B24))=VALUE(LEFT(Identifikasi_Resiko!$L$22))),Identifikasi_Resiko!$B$22," ")</f>
        <v xml:space="preserve"> </v>
      </c>
      <c r="T24" s="52" t="str">
        <f>IF(AND(VALUE(LEFT($A$23))=VALUE(LEFT(Identifikasi_Resiko!$M$23)),VALUE(LEFT($B24))=VALUE(LEFT(Identifikasi_Resiko!$L$23))),Identifikasi_Resiko!$B$23," ")</f>
        <v xml:space="preserve"> </v>
      </c>
      <c r="U24" s="52" t="str">
        <f>IF(AND(VALUE(LEFT($A$23))=VALUE(LEFT(Identifikasi_Resiko!$M$24)),VALUE(LEFT($B24))=VALUE(LEFT(Identifikasi_Resiko!$L$24))),Identifikasi_Resiko!$B$24," ")</f>
        <v xml:space="preserve"> </v>
      </c>
      <c r="V24" s="52" t="str">
        <f>IF(AND(VALUE(LEFT($A$23))=VALUE(LEFT(Identifikasi_Resiko!$M$25)),VALUE(LEFT($B24))=VALUE(LEFT(Identifikasi_Resiko!$L$25))),Identifikasi_Resiko!$B$25," ")</f>
        <v xml:space="preserve"> </v>
      </c>
      <c r="W24" s="52" t="str">
        <f>IF(AND(VALUE(LEFT($A$23))=VALUE(LEFT(Identifikasi_Resiko!$M$26)),VALUE(LEFT($B24))=VALUE(LEFT(Identifikasi_Resiko!$L$26))),Identifikasi_Resiko!$B$26," ")</f>
        <v xml:space="preserve"> </v>
      </c>
      <c r="X24" s="52" t="str">
        <f>IF(AND(VALUE(LEFT($A$23))=VALUE(LEFT(Identifikasi_Resiko!$M$27)),VALUE(LEFT($B24))=VALUE(LEFT(Identifikasi_Resiko!$L$27))),Identifikasi_Resiko!$B$27," ")</f>
        <v xml:space="preserve"> </v>
      </c>
      <c r="Y24" s="52" t="str">
        <f>IF(AND(VALUE(LEFT($A$23))=VALUE(LEFT(Identifikasi_Resiko!$M$28)),VALUE(LEFT($B24))=VALUE(LEFT(Identifikasi_Resiko!$L$28))),Identifikasi_Resiko!$B$28," ")</f>
        <v xml:space="preserve"> </v>
      </c>
      <c r="Z24" s="52" t="str">
        <f>IF(AND(VALUE(LEFT($A$23))=VALUE(LEFT(Identifikasi_Resiko!$M$29)),VALUE(LEFT($B24))=VALUE(LEFT(Identifikasi_Resiko!$L$29))),Identifikasi_Resiko!$B$29," ")</f>
        <v xml:space="preserve"> </v>
      </c>
      <c r="AA24" s="52" t="str">
        <f>IF(AND(VALUE(LEFT($A$23))=VALUE(LEFT(Identifikasi_Resiko!$M$30)),VALUE(LEFT($B24))=VALUE(LEFT(Identifikasi_Resiko!$L$30))),Identifikasi_Resiko!$B$30," ")</f>
        <v xml:space="preserve"> </v>
      </c>
      <c r="AB24" s="52" t="str">
        <f>IF(AND(VALUE(LEFT($A$23))=VALUE(LEFT(Identifikasi_Resiko!$M$31)),VALUE(LEFT($B24))=VALUE(LEFT(Identifikasi_Resiko!$L$31))),Identifikasi_Resiko!$B$31," ")</f>
        <v xml:space="preserve"> </v>
      </c>
      <c r="AC24" s="52" t="str">
        <f>IF(AND(VALUE(LEFT($A$23))=VALUE(LEFT(Identifikasi_Resiko!$M$32)),VALUE(LEFT($B24))=VALUE(LEFT(Identifikasi_Resiko!$L$32))),Identifikasi_Resiko!$B$32," ")</f>
        <v xml:space="preserve"> </v>
      </c>
      <c r="AD24" s="52" t="str">
        <f>IF(AND(VALUE(LEFT($A$23))=VALUE(LEFT(Identifikasi_Resiko!$M$33)),VALUE(LEFT($B24))=VALUE(LEFT(Identifikasi_Resiko!$L$33))),Identifikasi_Resiko!$B$33," ")</f>
        <v xml:space="preserve"> </v>
      </c>
      <c r="AE24" s="52" t="str">
        <f>IF(AND(VALUE(LEFT($A$23))=VALUE(LEFT(Identifikasi_Resiko!$M$34)),VALUE(LEFT($B24))=VALUE(LEFT(Identifikasi_Resiko!$L$34))),Identifikasi_Resiko!$B$34," ")</f>
        <v xml:space="preserve"> </v>
      </c>
      <c r="AF24" s="52" t="str">
        <f>IF(AND(VALUE(LEFT($A$23))=VALUE(LEFT(Identifikasi_Resiko!$M$35)),VALUE(LEFT($B24))=VALUE(LEFT(Identifikasi_Resiko!$L$35))),Identifikasi_Resiko!$B$35," ")</f>
        <v xml:space="preserve"> </v>
      </c>
      <c r="AG24" s="52" t="str">
        <f>IF(AND(VALUE(LEFT($A$23))=VALUE(LEFT(Identifikasi_Resiko!$M$36)),VALUE(LEFT($B24))=VALUE(LEFT(Identifikasi_Resiko!$L$36))),Identifikasi_Resiko!$B$36," ")</f>
        <v xml:space="preserve"> </v>
      </c>
      <c r="AH24" s="51" t="str">
        <f t="shared" si="0"/>
        <v/>
      </c>
    </row>
    <row r="25" spans="1:34" x14ac:dyDescent="0.25">
      <c r="A25" s="95"/>
      <c r="B25" s="53" t="s">
        <v>145</v>
      </c>
      <c r="C25" s="53">
        <f>Peta_Profil_Risiko!C22*Peta_Profil_Risiko!G7</f>
        <v>3</v>
      </c>
      <c r="D25" s="52" t="str">
        <f>IF(AND(VALUE(LEFT($A$23))=VALUE(LEFT(Identifikasi_Resiko!$M$7)),VALUE(LEFT($B25))=VALUE(LEFT(Identifikasi_Resiko!$L$7))),Identifikasi_Resiko!$B$7," ")</f>
        <v xml:space="preserve"> </v>
      </c>
      <c r="E25" s="52" t="str">
        <f>IF(AND(VALUE(LEFT($A$23))=VALUE(LEFT(Identifikasi_Resiko!$M$8)),VALUE(LEFT($B25))=VALUE(LEFT(Identifikasi_Resiko!$L$8))),Identifikasi_Resiko!$B$8," ")</f>
        <v xml:space="preserve"> </v>
      </c>
      <c r="F25" s="52" t="str">
        <f>IF(AND(VALUE(LEFT($A$23))=VALUE(LEFT(Identifikasi_Resiko!$M$9)),VALUE(LEFT($B25))=VALUE(LEFT(Identifikasi_Resiko!$L$9))),Identifikasi_Resiko!$B$9," ")</f>
        <v xml:space="preserve"> </v>
      </c>
      <c r="G25" s="52" t="str">
        <f>IF(AND(VALUE(LEFT($A$23))=VALUE(LEFT(Identifikasi_Resiko!$M$10)),VALUE(LEFT($B25))=VALUE(LEFT(Identifikasi_Resiko!$L$10))),Identifikasi_Resiko!$B$10," ")</f>
        <v xml:space="preserve"> </v>
      </c>
      <c r="H25" s="52" t="str">
        <f>IF(AND(VALUE(LEFT($A$23))=VALUE(LEFT(Identifikasi_Resiko!$M$11)),VALUE(LEFT($B25))=VALUE(LEFT(Identifikasi_Resiko!$L$11))),Identifikasi_Resiko!$B$11," ")</f>
        <v xml:space="preserve"> </v>
      </c>
      <c r="I25" s="52" t="str">
        <f>IF(AND(VALUE(LEFT($A$23))=VALUE(LEFT(Identifikasi_Resiko!$M$12)),VALUE(LEFT($B25))=VALUE(LEFT(Identifikasi_Resiko!$L$12))),Identifikasi_Resiko!$B$12," ")</f>
        <v xml:space="preserve"> </v>
      </c>
      <c r="J25" s="52" t="str">
        <f>IF(AND(VALUE(LEFT($A$23))=VALUE(LEFT(Identifikasi_Resiko!$M$13)),VALUE(LEFT($B25))=VALUE(LEFT(Identifikasi_Resiko!$L$13))),Identifikasi_Resiko!$B$13," ")</f>
        <v xml:space="preserve"> </v>
      </c>
      <c r="K25" s="52" t="str">
        <f>IF(AND(VALUE(LEFT($A$23))=VALUE(LEFT(Identifikasi_Resiko!$M$14)),VALUE(LEFT($B25))=VALUE(LEFT(Identifikasi_Resiko!$L$14))),Identifikasi_Resiko!$B$14," ")</f>
        <v xml:space="preserve"> </v>
      </c>
      <c r="L25" s="52" t="str">
        <f>IF(AND(VALUE(LEFT($A$23))=VALUE(LEFT(Identifikasi_Resiko!$M$15)),VALUE(LEFT($B25))=VALUE(LEFT(Identifikasi_Resiko!$L$15))),Identifikasi_Resiko!$B$15," ")</f>
        <v xml:space="preserve"> </v>
      </c>
      <c r="M25" s="52" t="str">
        <f>IF(AND(VALUE(LEFT($A$23))=VALUE(LEFT(Identifikasi_Resiko!$M$16)),VALUE(LEFT($B25))=VALUE(LEFT(Identifikasi_Resiko!$L$16))),Identifikasi_Resiko!$B$16," ")</f>
        <v xml:space="preserve"> </v>
      </c>
      <c r="N25" s="52" t="str">
        <f>IF(AND(VALUE(LEFT($A$23))=VALUE(LEFT(Identifikasi_Resiko!$M$17)),VALUE(LEFT($B25))=VALUE(LEFT(Identifikasi_Resiko!$L$17))),Identifikasi_Resiko!$B$17," ")</f>
        <v xml:space="preserve"> </v>
      </c>
      <c r="O25" s="52" t="str">
        <f>IF(AND(VALUE(LEFT($A$23))=VALUE(LEFT(Identifikasi_Resiko!$M$18)),VALUE(LEFT($B25))=VALUE(LEFT(Identifikasi_Resiko!$L$18))),Identifikasi_Resiko!$B$18," ")</f>
        <v xml:space="preserve"> </v>
      </c>
      <c r="P25" s="52" t="str">
        <f>IF(AND(VALUE(LEFT($A$23))=VALUE(LEFT(Identifikasi_Resiko!$M$19)),VALUE(LEFT($B25))=VALUE(LEFT(Identifikasi_Resiko!$L$19))),Identifikasi_Resiko!$B$19," ")</f>
        <v xml:space="preserve"> </v>
      </c>
      <c r="Q25" s="52" t="str">
        <f>IF(AND(VALUE(LEFT($A$23))=VALUE(LEFT(Identifikasi_Resiko!$M$20)),VALUE(LEFT($B25))=VALUE(LEFT(Identifikasi_Resiko!$L$20))),Identifikasi_Resiko!$B$20," ")</f>
        <v xml:space="preserve"> </v>
      </c>
      <c r="R25" s="52" t="str">
        <f>IF(AND(VALUE(LEFT($A$23))=VALUE(LEFT(Identifikasi_Resiko!$M$21)),VALUE(LEFT($B25))=VALUE(LEFT(Identifikasi_Resiko!$L$21))),Identifikasi_Resiko!$B$21," ")</f>
        <v xml:space="preserve"> </v>
      </c>
      <c r="S25" s="52" t="str">
        <f>IF(AND(VALUE(LEFT($A$23))=VALUE(LEFT(Identifikasi_Resiko!$M$22)),VALUE(LEFT($B25))=VALUE(LEFT(Identifikasi_Resiko!$L$22))),Identifikasi_Resiko!$B$22," ")</f>
        <v xml:space="preserve"> </v>
      </c>
      <c r="T25" s="52" t="str">
        <f>IF(AND(VALUE(LEFT($A$23))=VALUE(LEFT(Identifikasi_Resiko!$M$23)),VALUE(LEFT($B25))=VALUE(LEFT(Identifikasi_Resiko!$L$23))),Identifikasi_Resiko!$B$23," ")</f>
        <v xml:space="preserve"> </v>
      </c>
      <c r="U25" s="52" t="str">
        <f>IF(AND(VALUE(LEFT($A$23))=VALUE(LEFT(Identifikasi_Resiko!$M$24)),VALUE(LEFT($B25))=VALUE(LEFT(Identifikasi_Resiko!$L$24))),Identifikasi_Resiko!$B$24," ")</f>
        <v xml:space="preserve"> </v>
      </c>
      <c r="V25" s="52" t="str">
        <f>IF(AND(VALUE(LEFT($A$23))=VALUE(LEFT(Identifikasi_Resiko!$M$25)),VALUE(LEFT($B25))=VALUE(LEFT(Identifikasi_Resiko!$L$25))),Identifikasi_Resiko!$B$25," ")</f>
        <v xml:space="preserve"> </v>
      </c>
      <c r="W25" s="52" t="str">
        <f>IF(AND(VALUE(LEFT($A$23))=VALUE(LEFT(Identifikasi_Resiko!$M$26)),VALUE(LEFT($B25))=VALUE(LEFT(Identifikasi_Resiko!$L$26))),Identifikasi_Resiko!$B$26," ")</f>
        <v xml:space="preserve"> </v>
      </c>
      <c r="X25" s="52" t="str">
        <f>IF(AND(VALUE(LEFT($A$23))=VALUE(LEFT(Identifikasi_Resiko!$M$27)),VALUE(LEFT($B25))=VALUE(LEFT(Identifikasi_Resiko!$L$27))),Identifikasi_Resiko!$B$27," ")</f>
        <v xml:space="preserve"> </v>
      </c>
      <c r="Y25" s="52" t="str">
        <f>IF(AND(VALUE(LEFT($A$23))=VALUE(LEFT(Identifikasi_Resiko!$M$28)),VALUE(LEFT($B25))=VALUE(LEFT(Identifikasi_Resiko!$L$28))),Identifikasi_Resiko!$B$28," ")</f>
        <v xml:space="preserve"> </v>
      </c>
      <c r="Z25" s="52" t="str">
        <f>IF(AND(VALUE(LEFT($A$23))=VALUE(LEFT(Identifikasi_Resiko!$M$29)),VALUE(LEFT($B25))=VALUE(LEFT(Identifikasi_Resiko!$L$29))),Identifikasi_Resiko!$B$29," ")</f>
        <v xml:space="preserve"> </v>
      </c>
      <c r="AA25" s="52" t="str">
        <f>IF(AND(VALUE(LEFT($A$23))=VALUE(LEFT(Identifikasi_Resiko!$M$30)),VALUE(LEFT($B25))=VALUE(LEFT(Identifikasi_Resiko!$L$30))),Identifikasi_Resiko!$B$30," ")</f>
        <v xml:space="preserve"> </v>
      </c>
      <c r="AB25" s="52" t="str">
        <f>IF(AND(VALUE(LEFT($A$23))=VALUE(LEFT(Identifikasi_Resiko!$M$31)),VALUE(LEFT($B25))=VALUE(LEFT(Identifikasi_Resiko!$L$31))),Identifikasi_Resiko!$B$31," ")</f>
        <v xml:space="preserve"> </v>
      </c>
      <c r="AC25" s="52" t="str">
        <f>IF(AND(VALUE(LEFT($A$23))=VALUE(LEFT(Identifikasi_Resiko!$M$32)),VALUE(LEFT($B25))=VALUE(LEFT(Identifikasi_Resiko!$L$32))),Identifikasi_Resiko!$B$32," ")</f>
        <v xml:space="preserve"> </v>
      </c>
      <c r="AD25" s="52" t="str">
        <f>IF(AND(VALUE(LEFT($A$23))=VALUE(LEFT(Identifikasi_Resiko!$M$33)),VALUE(LEFT($B25))=VALUE(LEFT(Identifikasi_Resiko!$L$33))),Identifikasi_Resiko!$B$33," ")</f>
        <v xml:space="preserve"> </v>
      </c>
      <c r="AE25" s="52" t="str">
        <f>IF(AND(VALUE(LEFT($A$23))=VALUE(LEFT(Identifikasi_Resiko!$M$34)),VALUE(LEFT($B25))=VALUE(LEFT(Identifikasi_Resiko!$L$34))),Identifikasi_Resiko!$B$34," ")</f>
        <v xml:space="preserve"> </v>
      </c>
      <c r="AF25" s="52" t="str">
        <f>IF(AND(VALUE(LEFT($A$23))=VALUE(LEFT(Identifikasi_Resiko!$M$35)),VALUE(LEFT($B25))=VALUE(LEFT(Identifikasi_Resiko!$L$35))),Identifikasi_Resiko!$B$35," ")</f>
        <v xml:space="preserve"> </v>
      </c>
      <c r="AG25" s="52" t="str">
        <f>IF(AND(VALUE(LEFT($A$23))=VALUE(LEFT(Identifikasi_Resiko!$M$36)),VALUE(LEFT($B25))=VALUE(LEFT(Identifikasi_Resiko!$L$36))),Identifikasi_Resiko!$B$36," ")</f>
        <v xml:space="preserve"> </v>
      </c>
      <c r="AH25" s="51" t="str">
        <f t="shared" si="0"/>
        <v/>
      </c>
    </row>
    <row r="26" spans="1:34" x14ac:dyDescent="0.25">
      <c r="A26" s="95"/>
      <c r="B26" s="53" t="s">
        <v>144</v>
      </c>
      <c r="C26" s="53">
        <f>Peta_Profil_Risiko!C22*Peta_Profil_Risiko!H7</f>
        <v>4</v>
      </c>
      <c r="D26" s="52" t="str">
        <f>IF(AND(VALUE(LEFT($A$23))=VALUE(LEFT(Identifikasi_Resiko!$M$7)),VALUE(LEFT($B26))=VALUE(LEFT(Identifikasi_Resiko!$L$7))),Identifikasi_Resiko!$B$7," ")</f>
        <v xml:space="preserve"> </v>
      </c>
      <c r="E26" s="52" t="str">
        <f>IF(AND(VALUE(LEFT($A$23))=VALUE(LEFT(Identifikasi_Resiko!$M$8)),VALUE(LEFT($B26))=VALUE(LEFT(Identifikasi_Resiko!$L$8))),Identifikasi_Resiko!$B$8," ")</f>
        <v xml:space="preserve"> </v>
      </c>
      <c r="F26" s="52" t="str">
        <f>IF(AND(VALUE(LEFT($A$23))=VALUE(LEFT(Identifikasi_Resiko!$M$9)),VALUE(LEFT($B26))=VALUE(LEFT(Identifikasi_Resiko!$L$9))),Identifikasi_Resiko!$B$9," ")</f>
        <v xml:space="preserve"> </v>
      </c>
      <c r="G26" s="52" t="str">
        <f>IF(AND(VALUE(LEFT($A$23))=VALUE(LEFT(Identifikasi_Resiko!$M$10)),VALUE(LEFT($B26))=VALUE(LEFT(Identifikasi_Resiko!$L$10))),Identifikasi_Resiko!$B$10," ")</f>
        <v xml:space="preserve"> </v>
      </c>
      <c r="H26" s="52" t="str">
        <f>IF(AND(VALUE(LEFT($A$23))=VALUE(LEFT(Identifikasi_Resiko!$M$11)),VALUE(LEFT($B26))=VALUE(LEFT(Identifikasi_Resiko!$L$11))),Identifikasi_Resiko!$B$11," ")</f>
        <v xml:space="preserve"> </v>
      </c>
      <c r="I26" s="52" t="str">
        <f>IF(AND(VALUE(LEFT($A$23))=VALUE(LEFT(Identifikasi_Resiko!$M$12)),VALUE(LEFT($B26))=VALUE(LEFT(Identifikasi_Resiko!$L$12))),Identifikasi_Resiko!$B$12," ")</f>
        <v xml:space="preserve"> </v>
      </c>
      <c r="J26" s="52" t="str">
        <f>IF(AND(VALUE(LEFT($A$23))=VALUE(LEFT(Identifikasi_Resiko!$M$13)),VALUE(LEFT($B26))=VALUE(LEFT(Identifikasi_Resiko!$L$13))),Identifikasi_Resiko!$B$13," ")</f>
        <v xml:space="preserve"> </v>
      </c>
      <c r="K26" s="52" t="str">
        <f>IF(AND(VALUE(LEFT($A$23))=VALUE(LEFT(Identifikasi_Resiko!$M$14)),VALUE(LEFT($B26))=VALUE(LEFT(Identifikasi_Resiko!$L$14))),Identifikasi_Resiko!$B$14," ")</f>
        <v xml:space="preserve"> </v>
      </c>
      <c r="L26" s="52" t="str">
        <f>IF(AND(VALUE(LEFT($A$23))=VALUE(LEFT(Identifikasi_Resiko!$M$15)),VALUE(LEFT($B26))=VALUE(LEFT(Identifikasi_Resiko!$L$15))),Identifikasi_Resiko!$B$15," ")</f>
        <v xml:space="preserve"> </v>
      </c>
      <c r="M26" s="52" t="str">
        <f>IF(AND(VALUE(LEFT($A$23))=VALUE(LEFT(Identifikasi_Resiko!$M$16)),VALUE(LEFT($B26))=VALUE(LEFT(Identifikasi_Resiko!$L$16))),Identifikasi_Resiko!$B$16," ")</f>
        <v xml:space="preserve"> </v>
      </c>
      <c r="N26" s="52" t="str">
        <f>IF(AND(VALUE(LEFT($A$23))=VALUE(LEFT(Identifikasi_Resiko!$M$17)),VALUE(LEFT($B26))=VALUE(LEFT(Identifikasi_Resiko!$L$17))),Identifikasi_Resiko!$B$17," ")</f>
        <v xml:space="preserve"> </v>
      </c>
      <c r="O26" s="52" t="str">
        <f>IF(AND(VALUE(LEFT($A$23))=VALUE(LEFT(Identifikasi_Resiko!$M$18)),VALUE(LEFT($B26))=VALUE(LEFT(Identifikasi_Resiko!$L$18))),Identifikasi_Resiko!$B$18," ")</f>
        <v xml:space="preserve"> </v>
      </c>
      <c r="P26" s="52" t="str">
        <f>IF(AND(VALUE(LEFT($A$23))=VALUE(LEFT(Identifikasi_Resiko!$M$19)),VALUE(LEFT($B26))=VALUE(LEFT(Identifikasi_Resiko!$L$19))),Identifikasi_Resiko!$B$19," ")</f>
        <v xml:space="preserve"> </v>
      </c>
      <c r="Q26" s="52" t="str">
        <f>IF(AND(VALUE(LEFT($A$23))=VALUE(LEFT(Identifikasi_Resiko!$M$20)),VALUE(LEFT($B26))=VALUE(LEFT(Identifikasi_Resiko!$L$20))),Identifikasi_Resiko!$B$20," ")</f>
        <v xml:space="preserve"> </v>
      </c>
      <c r="R26" s="52" t="str">
        <f>IF(AND(VALUE(LEFT($A$23))=VALUE(LEFT(Identifikasi_Resiko!$M$21)),VALUE(LEFT($B26))=VALUE(LEFT(Identifikasi_Resiko!$L$21))),Identifikasi_Resiko!$B$21," ")</f>
        <v xml:space="preserve"> </v>
      </c>
      <c r="S26" s="52" t="str">
        <f>IF(AND(VALUE(LEFT($A$23))=VALUE(LEFT(Identifikasi_Resiko!$M$22)),VALUE(LEFT($B26))=VALUE(LEFT(Identifikasi_Resiko!$L$22))),Identifikasi_Resiko!$B$22," ")</f>
        <v xml:space="preserve"> </v>
      </c>
      <c r="T26" s="52" t="str">
        <f>IF(AND(VALUE(LEFT($A$23))=VALUE(LEFT(Identifikasi_Resiko!$M$23)),VALUE(LEFT($B26))=VALUE(LEFT(Identifikasi_Resiko!$L$23))),Identifikasi_Resiko!$B$23," ")</f>
        <v xml:space="preserve"> </v>
      </c>
      <c r="U26" s="52" t="str">
        <f>IF(AND(VALUE(LEFT($A$23))=VALUE(LEFT(Identifikasi_Resiko!$M$24)),VALUE(LEFT($B26))=VALUE(LEFT(Identifikasi_Resiko!$L$24))),Identifikasi_Resiko!$B$24," ")</f>
        <v xml:space="preserve"> </v>
      </c>
      <c r="V26" s="52" t="str">
        <f>IF(AND(VALUE(LEFT($A$23))=VALUE(LEFT(Identifikasi_Resiko!$M$25)),VALUE(LEFT($B26))=VALUE(LEFT(Identifikasi_Resiko!$L$25))),Identifikasi_Resiko!$B$25," ")</f>
        <v xml:space="preserve"> </v>
      </c>
      <c r="W26" s="52" t="str">
        <f>IF(AND(VALUE(LEFT($A$23))=VALUE(LEFT(Identifikasi_Resiko!$M$26)),VALUE(LEFT($B26))=VALUE(LEFT(Identifikasi_Resiko!$L$26))),Identifikasi_Resiko!$B$26," ")</f>
        <v xml:space="preserve"> </v>
      </c>
      <c r="X26" s="52" t="str">
        <f>IF(AND(VALUE(LEFT($A$23))=VALUE(LEFT(Identifikasi_Resiko!$M$27)),VALUE(LEFT($B26))=VALUE(LEFT(Identifikasi_Resiko!$L$27))),Identifikasi_Resiko!$B$27," ")</f>
        <v xml:space="preserve"> </v>
      </c>
      <c r="Y26" s="52" t="str">
        <f>IF(AND(VALUE(LEFT($A$23))=VALUE(LEFT(Identifikasi_Resiko!$M$28)),VALUE(LEFT($B26))=VALUE(LEFT(Identifikasi_Resiko!$L$28))),Identifikasi_Resiko!$B$28," ")</f>
        <v xml:space="preserve"> </v>
      </c>
      <c r="Z26" s="52" t="str">
        <f>IF(AND(VALUE(LEFT($A$23))=VALUE(LEFT(Identifikasi_Resiko!$M$29)),VALUE(LEFT($B26))=VALUE(LEFT(Identifikasi_Resiko!$L$29))),Identifikasi_Resiko!$B$29," ")</f>
        <v xml:space="preserve"> </v>
      </c>
      <c r="AA26" s="52" t="str">
        <f>IF(AND(VALUE(LEFT($A$23))=VALUE(LEFT(Identifikasi_Resiko!$M$30)),VALUE(LEFT($B26))=VALUE(LEFT(Identifikasi_Resiko!$L$30))),Identifikasi_Resiko!$B$30," ")</f>
        <v xml:space="preserve"> </v>
      </c>
      <c r="AB26" s="52" t="str">
        <f>IF(AND(VALUE(LEFT($A$23))=VALUE(LEFT(Identifikasi_Resiko!$M$31)),VALUE(LEFT($B26))=VALUE(LEFT(Identifikasi_Resiko!$L$31))),Identifikasi_Resiko!$B$31," ")</f>
        <v xml:space="preserve"> </v>
      </c>
      <c r="AC26" s="52" t="str">
        <f>IF(AND(VALUE(LEFT($A$23))=VALUE(LEFT(Identifikasi_Resiko!$M$32)),VALUE(LEFT($B26))=VALUE(LEFT(Identifikasi_Resiko!$L$32))),Identifikasi_Resiko!$B$32," ")</f>
        <v xml:space="preserve"> </v>
      </c>
      <c r="AD26" s="52" t="str">
        <f>IF(AND(VALUE(LEFT($A$23))=VALUE(LEFT(Identifikasi_Resiko!$M$33)),VALUE(LEFT($B26))=VALUE(LEFT(Identifikasi_Resiko!$L$33))),Identifikasi_Resiko!$B$33," ")</f>
        <v xml:space="preserve"> </v>
      </c>
      <c r="AE26" s="52" t="str">
        <f>IF(AND(VALUE(LEFT($A$23))=VALUE(LEFT(Identifikasi_Resiko!$M$34)),VALUE(LEFT($B26))=VALUE(LEFT(Identifikasi_Resiko!$L$34))),Identifikasi_Resiko!$B$34," ")</f>
        <v xml:space="preserve"> </v>
      </c>
      <c r="AF26" s="52" t="str">
        <f>IF(AND(VALUE(LEFT($A$23))=VALUE(LEFT(Identifikasi_Resiko!$M$35)),VALUE(LEFT($B26))=VALUE(LEFT(Identifikasi_Resiko!$L$35))),Identifikasi_Resiko!$B$35," ")</f>
        <v xml:space="preserve"> </v>
      </c>
      <c r="AG26" s="52" t="str">
        <f>IF(AND(VALUE(LEFT($A$23))=VALUE(LEFT(Identifikasi_Resiko!$M$36)),VALUE(LEFT($B26))=VALUE(LEFT(Identifikasi_Resiko!$L$36))),Identifikasi_Resiko!$B$36," ")</f>
        <v xml:space="preserve"> </v>
      </c>
      <c r="AH26" s="51" t="str">
        <f t="shared" si="0"/>
        <v/>
      </c>
    </row>
    <row r="27" spans="1:34" x14ac:dyDescent="0.25">
      <c r="A27" s="95"/>
      <c r="B27" s="53" t="s">
        <v>146</v>
      </c>
      <c r="C27" s="53">
        <f>Peta_Profil_Risiko!C22*Peta_Profil_Risiko!I7</f>
        <v>5</v>
      </c>
      <c r="D27" s="52" t="str">
        <f>IF(AND(VALUE(LEFT($A$23))=VALUE(LEFT(Identifikasi_Resiko!$M$7)),VALUE(LEFT($B27))=VALUE(LEFT(Identifikasi_Resiko!$L$7))),Identifikasi_Resiko!$B$7," ")</f>
        <v xml:space="preserve"> </v>
      </c>
      <c r="E27" s="52" t="str">
        <f>IF(AND(VALUE(LEFT($A$23))=VALUE(LEFT(Identifikasi_Resiko!$M$8)),VALUE(LEFT($B27))=VALUE(LEFT(Identifikasi_Resiko!$L$8))),Identifikasi_Resiko!$B$8," ")</f>
        <v xml:space="preserve"> </v>
      </c>
      <c r="F27" s="52" t="str">
        <f>IF(AND(VALUE(LEFT($A$23))=VALUE(LEFT(Identifikasi_Resiko!$M$9)),VALUE(LEFT($B27))=VALUE(LEFT(Identifikasi_Resiko!$L$9))),Identifikasi_Resiko!$B$9," ")</f>
        <v xml:space="preserve"> </v>
      </c>
      <c r="G27" s="52" t="str">
        <f>IF(AND(VALUE(LEFT($A$23))=VALUE(LEFT(Identifikasi_Resiko!$M$10)),VALUE(LEFT($B27))=VALUE(LEFT(Identifikasi_Resiko!$L$10))),Identifikasi_Resiko!$B$10," ")</f>
        <v xml:space="preserve"> </v>
      </c>
      <c r="H27" s="52" t="str">
        <f>IF(AND(VALUE(LEFT($A$23))=VALUE(LEFT(Identifikasi_Resiko!$M$11)),VALUE(LEFT($B27))=VALUE(LEFT(Identifikasi_Resiko!$L$11))),Identifikasi_Resiko!$B$11," ")</f>
        <v xml:space="preserve"> </v>
      </c>
      <c r="I27" s="52" t="str">
        <f>IF(AND(VALUE(LEFT($A$23))=VALUE(LEFT(Identifikasi_Resiko!$M$12)),VALUE(LEFT($B27))=VALUE(LEFT(Identifikasi_Resiko!$L$12))),Identifikasi_Resiko!$B$12," ")</f>
        <v xml:space="preserve"> </v>
      </c>
      <c r="J27" s="52" t="str">
        <f>IF(AND(VALUE(LEFT($A$23))=VALUE(LEFT(Identifikasi_Resiko!$M$13)),VALUE(LEFT($B27))=VALUE(LEFT(Identifikasi_Resiko!$L$13))),Identifikasi_Resiko!$B$13," ")</f>
        <v xml:space="preserve"> </v>
      </c>
      <c r="K27" s="52" t="str">
        <f>IF(AND(VALUE(LEFT($A$23))=VALUE(LEFT(Identifikasi_Resiko!$M$14)),VALUE(LEFT($B27))=VALUE(LEFT(Identifikasi_Resiko!$L$14))),Identifikasi_Resiko!$B$14," ")</f>
        <v xml:space="preserve"> </v>
      </c>
      <c r="L27" s="52" t="str">
        <f>IF(AND(VALUE(LEFT($A$23))=VALUE(LEFT(Identifikasi_Resiko!$M$15)),VALUE(LEFT($B27))=VALUE(LEFT(Identifikasi_Resiko!$L$15))),Identifikasi_Resiko!$B$15," ")</f>
        <v xml:space="preserve"> </v>
      </c>
      <c r="M27" s="52" t="str">
        <f>IF(AND(VALUE(LEFT($A$23))=VALUE(LEFT(Identifikasi_Resiko!$M$16)),VALUE(LEFT($B27))=VALUE(LEFT(Identifikasi_Resiko!$L$16))),Identifikasi_Resiko!$B$16," ")</f>
        <v xml:space="preserve"> </v>
      </c>
      <c r="N27" s="52" t="str">
        <f>IF(AND(VALUE(LEFT($A$23))=VALUE(LEFT(Identifikasi_Resiko!$M$17)),VALUE(LEFT($B27))=VALUE(LEFT(Identifikasi_Resiko!$L$17))),Identifikasi_Resiko!$B$17," ")</f>
        <v xml:space="preserve"> </v>
      </c>
      <c r="O27" s="52" t="str">
        <f>IF(AND(VALUE(LEFT($A$23))=VALUE(LEFT(Identifikasi_Resiko!$M$18)),VALUE(LEFT($B27))=VALUE(LEFT(Identifikasi_Resiko!$L$18))),Identifikasi_Resiko!$B$18," ")</f>
        <v xml:space="preserve"> </v>
      </c>
      <c r="P27" s="52" t="str">
        <f>IF(AND(VALUE(LEFT($A$23))=VALUE(LEFT(Identifikasi_Resiko!$M$19)),VALUE(LEFT($B27))=VALUE(LEFT(Identifikasi_Resiko!$L$19))),Identifikasi_Resiko!$B$19," ")</f>
        <v xml:space="preserve"> </v>
      </c>
      <c r="Q27" s="52" t="str">
        <f>IF(AND(VALUE(LEFT($A$23))=VALUE(LEFT(Identifikasi_Resiko!$M$20)),VALUE(LEFT($B27))=VALUE(LEFT(Identifikasi_Resiko!$L$20))),Identifikasi_Resiko!$B$20," ")</f>
        <v xml:space="preserve"> </v>
      </c>
      <c r="R27" s="52" t="str">
        <f>IF(AND(VALUE(LEFT($A$23))=VALUE(LEFT(Identifikasi_Resiko!$M$21)),VALUE(LEFT($B27))=VALUE(LEFT(Identifikasi_Resiko!$L$21))),Identifikasi_Resiko!$B$21," ")</f>
        <v xml:space="preserve"> </v>
      </c>
      <c r="S27" s="52" t="str">
        <f>IF(AND(VALUE(LEFT($A$23))=VALUE(LEFT(Identifikasi_Resiko!$M$22)),VALUE(LEFT($B27))=VALUE(LEFT(Identifikasi_Resiko!$L$22))),Identifikasi_Resiko!$B$22," ")</f>
        <v xml:space="preserve"> </v>
      </c>
      <c r="T27" s="52" t="str">
        <f>IF(AND(VALUE(LEFT($A$23))=VALUE(LEFT(Identifikasi_Resiko!$M$23)),VALUE(LEFT($B27))=VALUE(LEFT(Identifikasi_Resiko!$L$23))),Identifikasi_Resiko!$B$23," ")</f>
        <v xml:space="preserve"> </v>
      </c>
      <c r="U27" s="52" t="str">
        <f>IF(AND(VALUE(LEFT($A$23))=VALUE(LEFT(Identifikasi_Resiko!$M$24)),VALUE(LEFT($B27))=VALUE(LEFT(Identifikasi_Resiko!$L$24))),Identifikasi_Resiko!$B$24," ")</f>
        <v xml:space="preserve"> </v>
      </c>
      <c r="V27" s="52" t="str">
        <f>IF(AND(VALUE(LEFT($A$23))=VALUE(LEFT(Identifikasi_Resiko!$M$25)),VALUE(LEFT($B27))=VALUE(LEFT(Identifikasi_Resiko!$L$25))),Identifikasi_Resiko!$B$25," ")</f>
        <v xml:space="preserve"> </v>
      </c>
      <c r="W27" s="52" t="str">
        <f>IF(AND(VALUE(LEFT($A$23))=VALUE(LEFT(Identifikasi_Resiko!$M$26)),VALUE(LEFT($B27))=VALUE(LEFT(Identifikasi_Resiko!$L$26))),Identifikasi_Resiko!$B$26," ")</f>
        <v xml:space="preserve"> </v>
      </c>
      <c r="X27" s="52" t="str">
        <f>IF(AND(VALUE(LEFT($A$23))=VALUE(LEFT(Identifikasi_Resiko!$M$27)),VALUE(LEFT($B27))=VALUE(LEFT(Identifikasi_Resiko!$L$27))),Identifikasi_Resiko!$B$27," ")</f>
        <v xml:space="preserve"> </v>
      </c>
      <c r="Y27" s="52" t="str">
        <f>IF(AND(VALUE(LEFT($A$23))=VALUE(LEFT(Identifikasi_Resiko!$M$28)),VALUE(LEFT($B27))=VALUE(LEFT(Identifikasi_Resiko!$L$28))),Identifikasi_Resiko!$B$28," ")</f>
        <v xml:space="preserve"> </v>
      </c>
      <c r="Z27" s="52" t="str">
        <f>IF(AND(VALUE(LEFT($A$23))=VALUE(LEFT(Identifikasi_Resiko!$M$29)),VALUE(LEFT($B27))=VALUE(LEFT(Identifikasi_Resiko!$L$29))),Identifikasi_Resiko!$B$29," ")</f>
        <v xml:space="preserve"> </v>
      </c>
      <c r="AA27" s="52" t="str">
        <f>IF(AND(VALUE(LEFT($A$23))=VALUE(LEFT(Identifikasi_Resiko!$M$30)),VALUE(LEFT($B27))=VALUE(LEFT(Identifikasi_Resiko!$L$30))),Identifikasi_Resiko!$B$30," ")</f>
        <v xml:space="preserve"> </v>
      </c>
      <c r="AB27" s="52" t="str">
        <f>IF(AND(VALUE(LEFT($A$23))=VALUE(LEFT(Identifikasi_Resiko!$M$31)),VALUE(LEFT($B27))=VALUE(LEFT(Identifikasi_Resiko!$L$31))),Identifikasi_Resiko!$B$31," ")</f>
        <v xml:space="preserve"> </v>
      </c>
      <c r="AC27" s="52" t="str">
        <f>IF(AND(VALUE(LEFT($A$23))=VALUE(LEFT(Identifikasi_Resiko!$M$32)),VALUE(LEFT($B27))=VALUE(LEFT(Identifikasi_Resiko!$L$32))),Identifikasi_Resiko!$B$32," ")</f>
        <v xml:space="preserve"> </v>
      </c>
      <c r="AD27" s="52" t="str">
        <f>IF(AND(VALUE(LEFT($A$23))=VALUE(LEFT(Identifikasi_Resiko!$M$33)),VALUE(LEFT($B27))=VALUE(LEFT(Identifikasi_Resiko!$L$33))),Identifikasi_Resiko!$B$33," ")</f>
        <v xml:space="preserve"> </v>
      </c>
      <c r="AE27" s="52" t="str">
        <f>IF(AND(VALUE(LEFT($A$23))=VALUE(LEFT(Identifikasi_Resiko!$M$34)),VALUE(LEFT($B27))=VALUE(LEFT(Identifikasi_Resiko!$L$34))),Identifikasi_Resiko!$B$34," ")</f>
        <v xml:space="preserve"> </v>
      </c>
      <c r="AF27" s="52" t="str">
        <f>IF(AND(VALUE(LEFT($A$23))=VALUE(LEFT(Identifikasi_Resiko!$M$35)),VALUE(LEFT($B27))=VALUE(LEFT(Identifikasi_Resiko!$L$35))),Identifikasi_Resiko!$B$35," ")</f>
        <v xml:space="preserve"> </v>
      </c>
      <c r="AG27" s="52" t="str">
        <f>IF(AND(VALUE(LEFT($A$23))=VALUE(LEFT(Identifikasi_Resiko!$M$36)),VALUE(LEFT($B27))=VALUE(LEFT(Identifikasi_Resiko!$L$36))),Identifikasi_Resiko!$B$36," ")</f>
        <v xml:space="preserve"> </v>
      </c>
      <c r="AH27" s="51" t="str">
        <f t="shared" si="0"/>
        <v/>
      </c>
    </row>
  </sheetData>
  <mergeCells count="10">
    <mergeCell ref="AH1:AH2"/>
    <mergeCell ref="A8:A12"/>
    <mergeCell ref="A13:A17"/>
    <mergeCell ref="A18:A22"/>
    <mergeCell ref="A23:A27"/>
    <mergeCell ref="A1:A2"/>
    <mergeCell ref="B1:B2"/>
    <mergeCell ref="C1:C2"/>
    <mergeCell ref="A3:A7"/>
    <mergeCell ref="D1:AG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S24"/>
  <sheetViews>
    <sheetView workbookViewId="0">
      <selection activeCell="F20" sqref="F20"/>
    </sheetView>
  </sheetViews>
  <sheetFormatPr defaultRowHeight="15" x14ac:dyDescent="0.25"/>
  <cols>
    <col min="2" max="2" width="17.5703125" customWidth="1"/>
    <col min="4" max="4" width="19.42578125" customWidth="1"/>
    <col min="6" max="6" width="22.140625" customWidth="1"/>
    <col min="8" max="8" width="18.42578125" customWidth="1"/>
    <col min="9" max="9" width="19" customWidth="1"/>
    <col min="10" max="10" width="23.140625" customWidth="1"/>
    <col min="11" max="11" width="16.7109375" customWidth="1"/>
  </cols>
  <sheetData>
    <row r="3" spans="2:19" x14ac:dyDescent="0.25">
      <c r="B3" s="1" t="s">
        <v>16</v>
      </c>
      <c r="D3" s="1" t="s">
        <v>29</v>
      </c>
      <c r="F3" s="1" t="s">
        <v>40</v>
      </c>
      <c r="H3" s="1" t="s">
        <v>8</v>
      </c>
      <c r="I3" s="1" t="s">
        <v>22</v>
      </c>
      <c r="J3" s="1" t="s">
        <v>23</v>
      </c>
      <c r="L3" s="1" t="s">
        <v>35</v>
      </c>
    </row>
    <row r="4" spans="2:19" x14ac:dyDescent="0.25">
      <c r="B4" t="s">
        <v>24</v>
      </c>
      <c r="D4" t="s">
        <v>30</v>
      </c>
      <c r="F4" t="s">
        <v>41</v>
      </c>
      <c r="H4" t="s">
        <v>18</v>
      </c>
      <c r="L4" t="s">
        <v>36</v>
      </c>
    </row>
    <row r="5" spans="2:19" x14ac:dyDescent="0.25">
      <c r="B5" t="s">
        <v>25</v>
      </c>
      <c r="D5" t="s">
        <v>32</v>
      </c>
      <c r="F5" t="s">
        <v>42</v>
      </c>
      <c r="H5" t="s">
        <v>19</v>
      </c>
      <c r="L5" t="s">
        <v>37</v>
      </c>
    </row>
    <row r="6" spans="2:19" x14ac:dyDescent="0.25">
      <c r="B6" t="s">
        <v>26</v>
      </c>
      <c r="D6" t="s">
        <v>31</v>
      </c>
      <c r="F6" t="s">
        <v>43</v>
      </c>
      <c r="H6" t="s">
        <v>17</v>
      </c>
      <c r="L6" t="s">
        <v>38</v>
      </c>
    </row>
    <row r="7" spans="2:19" x14ac:dyDescent="0.25">
      <c r="B7" t="s">
        <v>27</v>
      </c>
      <c r="D7" t="s">
        <v>33</v>
      </c>
      <c r="F7" t="s">
        <v>44</v>
      </c>
      <c r="H7" t="s">
        <v>20</v>
      </c>
      <c r="L7" t="s">
        <v>39</v>
      </c>
    </row>
    <row r="8" spans="2:19" x14ac:dyDescent="0.25">
      <c r="B8" t="s">
        <v>28</v>
      </c>
      <c r="D8" t="s">
        <v>34</v>
      </c>
      <c r="F8" t="s">
        <v>45</v>
      </c>
      <c r="H8" t="s">
        <v>21</v>
      </c>
    </row>
    <row r="11" spans="2:19" x14ac:dyDescent="0.25">
      <c r="B11" s="1" t="s">
        <v>46</v>
      </c>
      <c r="H11" s="1" t="s">
        <v>136</v>
      </c>
      <c r="J11" s="8" t="s">
        <v>6</v>
      </c>
      <c r="K11" s="8"/>
      <c r="O11" s="42"/>
      <c r="P11" s="42"/>
      <c r="Q11" s="42"/>
      <c r="R11" s="42"/>
      <c r="S11" s="43"/>
    </row>
    <row r="12" spans="2:19" x14ac:dyDescent="0.25">
      <c r="B12" t="s">
        <v>47</v>
      </c>
      <c r="H12" t="s">
        <v>53</v>
      </c>
      <c r="I12" s="11">
        <f>Identifikasi_Resiko!G7</f>
        <v>0</v>
      </c>
      <c r="J12" s="8"/>
      <c r="K12" s="8"/>
      <c r="O12" s="42"/>
      <c r="P12" s="42">
        <v>1</v>
      </c>
      <c r="Q12" s="44">
        <v>0</v>
      </c>
      <c r="R12" s="42" t="s">
        <v>56</v>
      </c>
      <c r="S12" s="43">
        <v>1</v>
      </c>
    </row>
    <row r="13" spans="2:19" ht="15.75" thickBot="1" x14ac:dyDescent="0.3">
      <c r="B13" t="s">
        <v>50</v>
      </c>
      <c r="H13" t="s">
        <v>54</v>
      </c>
      <c r="I13" s="12">
        <f>Identifikasi_Resiko!G37</f>
        <v>0</v>
      </c>
      <c r="J13" s="8"/>
      <c r="K13" s="8"/>
      <c r="O13" s="42"/>
      <c r="P13" s="42">
        <v>2</v>
      </c>
      <c r="Q13" s="45">
        <v>1E-4</v>
      </c>
      <c r="R13" s="42" t="s">
        <v>57</v>
      </c>
      <c r="S13" s="43">
        <v>2</v>
      </c>
    </row>
    <row r="14" spans="2:19" ht="15.75" thickBot="1" x14ac:dyDescent="0.3">
      <c r="B14" t="s">
        <v>48</v>
      </c>
      <c r="H14" t="s">
        <v>55</v>
      </c>
      <c r="I14" s="41" t="e">
        <f>(I12/I13)</f>
        <v>#DIV/0!</v>
      </c>
      <c r="J14" s="10" t="e">
        <f>VLOOKUP(I14,Q12:R16,2)</f>
        <v>#DIV/0!</v>
      </c>
      <c r="K14" s="9"/>
      <c r="O14" s="42"/>
      <c r="P14" s="42">
        <v>3</v>
      </c>
      <c r="Q14" s="45">
        <v>1E-3</v>
      </c>
      <c r="R14" s="42" t="s">
        <v>58</v>
      </c>
      <c r="S14" s="43">
        <v>3</v>
      </c>
    </row>
    <row r="15" spans="2:19" x14ac:dyDescent="0.25">
      <c r="B15" t="s">
        <v>49</v>
      </c>
      <c r="J15" s="8"/>
      <c r="K15" s="8"/>
      <c r="O15" s="42"/>
      <c r="P15" s="42">
        <v>4</v>
      </c>
      <c r="Q15" s="46">
        <v>0.01</v>
      </c>
      <c r="R15" s="42" t="s">
        <v>59</v>
      </c>
      <c r="S15" s="43">
        <v>4</v>
      </c>
    </row>
    <row r="16" spans="2:19" x14ac:dyDescent="0.25">
      <c r="J16" s="8"/>
      <c r="K16" s="8"/>
      <c r="O16" s="42"/>
      <c r="P16" s="42">
        <v>5</v>
      </c>
      <c r="Q16" s="44">
        <v>0.05</v>
      </c>
      <c r="R16" s="42" t="s">
        <v>60</v>
      </c>
      <c r="S16" s="43">
        <v>5</v>
      </c>
    </row>
    <row r="24" spans="10:19" x14ac:dyDescent="0.25">
      <c r="J24" s="8"/>
      <c r="K24" s="8"/>
      <c r="O24" s="42"/>
      <c r="P24" s="42"/>
      <c r="Q24" s="42"/>
      <c r="R24" s="42"/>
      <c r="S24" s="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0"/>
  <sheetViews>
    <sheetView workbookViewId="0">
      <selection activeCell="A6" sqref="A6"/>
    </sheetView>
  </sheetViews>
  <sheetFormatPr defaultRowHeight="15" x14ac:dyDescent="0.25"/>
  <cols>
    <col min="1" max="1" width="14.140625" customWidth="1"/>
    <col min="2" max="2" width="32.42578125" customWidth="1"/>
    <col min="3" max="3" width="33.7109375" customWidth="1"/>
    <col min="4" max="4" width="36.7109375" customWidth="1"/>
    <col min="5" max="5" width="38.28515625" customWidth="1"/>
  </cols>
  <sheetData>
    <row r="1" spans="1:5" ht="18.75" x14ac:dyDescent="0.3">
      <c r="A1" s="13" t="s">
        <v>86</v>
      </c>
    </row>
    <row r="3" spans="1:5" x14ac:dyDescent="0.25">
      <c r="A3" s="106" t="s">
        <v>61</v>
      </c>
      <c r="B3" s="106" t="s">
        <v>62</v>
      </c>
      <c r="C3" s="106" t="s">
        <v>63</v>
      </c>
      <c r="D3" s="106" t="s">
        <v>64</v>
      </c>
      <c r="E3" s="106" t="s">
        <v>65</v>
      </c>
    </row>
    <row r="4" spans="1:5" x14ac:dyDescent="0.25">
      <c r="A4" s="107"/>
      <c r="B4" s="107"/>
      <c r="C4" s="107"/>
      <c r="D4" s="107"/>
      <c r="E4" s="107"/>
    </row>
    <row r="5" spans="1:5" x14ac:dyDescent="0.25">
      <c r="A5" s="14">
        <v>1</v>
      </c>
      <c r="B5" s="14">
        <v>2</v>
      </c>
      <c r="C5" s="14">
        <v>3</v>
      </c>
      <c r="D5" s="14">
        <v>4</v>
      </c>
      <c r="E5" s="14">
        <v>5</v>
      </c>
    </row>
    <row r="6" spans="1:5" ht="84.75" customHeight="1" x14ac:dyDescent="0.25">
      <c r="A6" s="2" t="s">
        <v>67</v>
      </c>
      <c r="B6" s="2" t="s">
        <v>68</v>
      </c>
      <c r="C6" s="17" t="s">
        <v>70</v>
      </c>
      <c r="D6" s="2" t="s">
        <v>71</v>
      </c>
      <c r="E6" s="103" t="s">
        <v>81</v>
      </c>
    </row>
    <row r="7" spans="1:5" ht="96.75" customHeight="1" x14ac:dyDescent="0.25">
      <c r="A7" s="2"/>
      <c r="B7" s="2"/>
      <c r="C7" s="2" t="s">
        <v>71</v>
      </c>
      <c r="D7" s="23" t="s">
        <v>72</v>
      </c>
      <c r="E7" s="104"/>
    </row>
    <row r="8" spans="1:5" ht="91.5" customHeight="1" x14ac:dyDescent="0.25">
      <c r="A8" s="2"/>
      <c r="B8" s="2"/>
      <c r="C8" s="2" t="s">
        <v>72</v>
      </c>
      <c r="D8" s="18" t="s">
        <v>73</v>
      </c>
      <c r="E8" s="105"/>
    </row>
    <row r="9" spans="1:5" ht="69" customHeight="1" x14ac:dyDescent="0.25">
      <c r="A9" s="2" t="s">
        <v>78</v>
      </c>
      <c r="B9" s="2" t="s">
        <v>66</v>
      </c>
      <c r="C9" s="17" t="s">
        <v>69</v>
      </c>
      <c r="D9" s="2" t="s">
        <v>74</v>
      </c>
      <c r="E9" s="103" t="s">
        <v>77</v>
      </c>
    </row>
    <row r="10" spans="1:5" ht="69" customHeight="1" x14ac:dyDescent="0.25">
      <c r="A10" s="2"/>
      <c r="B10" s="2"/>
      <c r="C10" s="2" t="s">
        <v>74</v>
      </c>
      <c r="D10" s="22" t="s">
        <v>75</v>
      </c>
      <c r="E10" s="104"/>
    </row>
    <row r="11" spans="1:5" ht="69" customHeight="1" x14ac:dyDescent="0.25">
      <c r="A11" s="2"/>
      <c r="B11" s="2"/>
      <c r="C11" s="2" t="s">
        <v>75</v>
      </c>
      <c r="D11" s="18" t="s">
        <v>76</v>
      </c>
      <c r="E11" s="105"/>
    </row>
    <row r="14" spans="1:5" ht="21.75" customHeight="1" x14ac:dyDescent="0.3">
      <c r="B14" s="101" t="s">
        <v>82</v>
      </c>
      <c r="C14" s="13" t="s">
        <v>106</v>
      </c>
      <c r="D14" s="19" t="s">
        <v>83</v>
      </c>
    </row>
    <row r="15" spans="1:5" ht="21.75" customHeight="1" x14ac:dyDescent="0.3">
      <c r="B15" s="102"/>
      <c r="C15" s="13" t="s">
        <v>107</v>
      </c>
      <c r="D15" s="21" t="s">
        <v>84</v>
      </c>
    </row>
    <row r="16" spans="1:5" ht="21.75" customHeight="1" x14ac:dyDescent="0.3">
      <c r="B16" s="13"/>
      <c r="C16" s="13" t="s">
        <v>108</v>
      </c>
      <c r="D16" s="20" t="s">
        <v>85</v>
      </c>
    </row>
    <row r="19" spans="2:2" ht="18.75" x14ac:dyDescent="0.3">
      <c r="B19" s="13" t="s">
        <v>87</v>
      </c>
    </row>
    <row r="20" spans="2:2" ht="18.75" x14ac:dyDescent="0.3">
      <c r="B20" s="13" t="s">
        <v>88</v>
      </c>
    </row>
  </sheetData>
  <mergeCells count="8">
    <mergeCell ref="B14:B15"/>
    <mergeCell ref="E9:E11"/>
    <mergeCell ref="E6:E8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Identifikasi_Resiko</vt:lpstr>
      <vt:lpstr>Peta_Profil_Risiko</vt:lpstr>
      <vt:lpstr>Rekap_Resiko</vt:lpstr>
      <vt:lpstr>JANGAN DIHAPUS</vt:lpstr>
      <vt:lpstr>Contoh Pernyataan Risiko</vt:lpstr>
      <vt:lpstr>Identifikasi_Resiko!Print_Area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628123384486</dc:creator>
  <cp:lastModifiedBy>HP</cp:lastModifiedBy>
  <cp:lastPrinted>2022-12-28T18:23:59Z</cp:lastPrinted>
  <dcterms:created xsi:type="dcterms:W3CDTF">2022-07-07T05:37:07Z</dcterms:created>
  <dcterms:modified xsi:type="dcterms:W3CDTF">2024-01-25T00:53:30Z</dcterms:modified>
</cp:coreProperties>
</file>