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I3" i="1"/>
  <c r="H5" i="1"/>
  <c r="H3" i="1"/>
  <c r="K12" i="1"/>
  <c r="K11" i="1"/>
  <c r="K10" i="1"/>
  <c r="K9" i="1"/>
  <c r="K8" i="1"/>
  <c r="K7" i="1"/>
  <c r="K6" i="1"/>
  <c r="K5" i="1"/>
  <c r="K4" i="1"/>
  <c r="K3" i="1"/>
  <c r="N3" i="1" l="1"/>
  <c r="Q3" i="1" l="1"/>
  <c r="O3" i="1"/>
  <c r="P3" i="1" s="1"/>
  <c r="I4" i="1" s="1"/>
  <c r="L4" i="1" s="1"/>
  <c r="H4" i="1" l="1"/>
  <c r="U3" i="1"/>
  <c r="U9" i="1"/>
  <c r="I10" i="1"/>
  <c r="I9" i="1"/>
  <c r="U8" i="1"/>
  <c r="Q4" i="1"/>
  <c r="U7" i="1"/>
  <c r="P7" i="1"/>
  <c r="I8" i="1"/>
  <c r="U5" i="1"/>
  <c r="I6" i="1"/>
  <c r="U4" i="1"/>
  <c r="Q12" i="1"/>
  <c r="Q11" i="1"/>
  <c r="Q9" i="1"/>
  <c r="Q5" i="1"/>
  <c r="Q10" i="1"/>
  <c r="Q8" i="1"/>
  <c r="O12" i="1"/>
  <c r="P12" i="1"/>
  <c r="U12" i="1"/>
  <c r="N8" i="1"/>
  <c r="O8" i="1"/>
  <c r="P8" i="1"/>
  <c r="I11" i="1"/>
  <c r="N10" i="1"/>
  <c r="O10" i="1"/>
  <c r="P10" i="1"/>
  <c r="U10" i="1"/>
  <c r="Q6" i="1"/>
  <c r="U6" i="1"/>
  <c r="I7" i="1"/>
  <c r="U11" i="1"/>
  <c r="I12" i="1"/>
  <c r="O7" i="1"/>
  <c r="N7" i="1"/>
  <c r="Q7" i="1"/>
  <c r="O6" i="1"/>
  <c r="P6" i="1"/>
  <c r="N6" i="1"/>
  <c r="N9" i="1"/>
  <c r="O9" i="1"/>
  <c r="P9" i="1"/>
  <c r="N11" i="1"/>
  <c r="O11" i="1"/>
  <c r="P11" i="1"/>
  <c r="H12" i="1"/>
  <c r="L12" i="1"/>
  <c r="N12" i="1"/>
  <c r="N5" i="1"/>
  <c r="O5" i="1"/>
  <c r="P5" i="1"/>
  <c r="N4" i="1"/>
  <c r="O4" i="1"/>
  <c r="P4" i="1"/>
  <c r="I5" i="1"/>
  <c r="L5" i="1"/>
  <c r="H6" i="1"/>
  <c r="L6" i="1"/>
  <c r="H7" i="1"/>
  <c r="L7" i="1"/>
  <c r="H8" i="1"/>
  <c r="L8" i="1"/>
  <c r="H9" i="1"/>
  <c r="L9" i="1"/>
  <c r="H10" i="1"/>
  <c r="L10" i="1"/>
  <c r="H11" i="1"/>
  <c r="L11" i="1"/>
</calcChain>
</file>

<file path=xl/sharedStrings.xml><?xml version="1.0" encoding="utf-8"?>
<sst xmlns="http://schemas.openxmlformats.org/spreadsheetml/2006/main" count="36" uniqueCount="31">
  <si>
    <t>Current Inventory</t>
  </si>
  <si>
    <t>Holding Cost</t>
  </si>
  <si>
    <t>Order Cost</t>
  </si>
  <si>
    <t>Shortage Cost</t>
  </si>
  <si>
    <t>Daily Demand</t>
  </si>
  <si>
    <t>Probabilitas</t>
  </si>
  <si>
    <t>Min</t>
  </si>
  <si>
    <t>Max</t>
  </si>
  <si>
    <t>0.08</t>
  </si>
  <si>
    <t>0.37</t>
  </si>
  <si>
    <t>0.33</t>
  </si>
  <si>
    <t>0.17</t>
  </si>
  <si>
    <t>0.05</t>
  </si>
  <si>
    <t>Lead Time</t>
  </si>
  <si>
    <t>0.55</t>
  </si>
  <si>
    <t>0.30</t>
  </si>
  <si>
    <t>0.10</t>
  </si>
  <si>
    <t>Q</t>
  </si>
  <si>
    <t>r</t>
  </si>
  <si>
    <t>Day</t>
  </si>
  <si>
    <t>BI</t>
  </si>
  <si>
    <t>RN</t>
  </si>
  <si>
    <t>DEM</t>
  </si>
  <si>
    <t>LOST</t>
  </si>
  <si>
    <t>ORDER</t>
  </si>
  <si>
    <t>LT</t>
  </si>
  <si>
    <t>ORD</t>
  </si>
  <si>
    <t>HOLD</t>
  </si>
  <si>
    <t>SHORT</t>
  </si>
  <si>
    <t>COST</t>
  </si>
  <si>
    <t>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</si>
</sst>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/>
    <xf numFmtId="9" fontId="0" fillId="0" borderId="1" xfId="0" applyNumberFormat="1" applyFill="1" applyBorder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activeCell="L5" sqref="L5"/>
    </sheetView>
  </sheetViews>
  <sheetFormatPr defaultRowHeight="15" x14ac:dyDescent="0.25"/>
  <cols>
    <col min="1" max="1" width="16.85546875" bestFit="1" customWidth="1"/>
    <col min="2" max="2" width="11.5703125" bestFit="1" customWidth="1"/>
  </cols>
  <sheetData>
    <row r="1" spans="1:21" x14ac:dyDescent="0.25">
      <c r="A1" s="3" t="s">
        <v>0</v>
      </c>
      <c r="B1" s="3">
        <v>10</v>
      </c>
      <c r="G1" s="10" t="s">
        <v>19</v>
      </c>
      <c r="H1" s="10" t="s">
        <v>20</v>
      </c>
      <c r="I1" s="2"/>
      <c r="J1" s="10" t="s">
        <v>21</v>
      </c>
      <c r="K1" s="10" t="s">
        <v>22</v>
      </c>
      <c r="L1" s="10" t="s">
        <v>30</v>
      </c>
      <c r="M1" s="10" t="s">
        <v>23</v>
      </c>
      <c r="N1" s="10" t="s">
        <v>24</v>
      </c>
      <c r="O1" s="10" t="s">
        <v>21</v>
      </c>
      <c r="P1" s="10" t="s">
        <v>25</v>
      </c>
      <c r="Q1" s="10" t="s">
        <v>29</v>
      </c>
      <c r="R1" s="10"/>
      <c r="S1" s="10"/>
    </row>
    <row r="2" spans="1:21" x14ac:dyDescent="0.25">
      <c r="A2" s="3" t="s">
        <v>1</v>
      </c>
      <c r="B2" s="3">
        <v>2</v>
      </c>
      <c r="G2" s="10"/>
      <c r="H2" s="10"/>
      <c r="I2" s="2"/>
      <c r="J2" s="10"/>
      <c r="K2" s="10"/>
      <c r="L2" s="10"/>
      <c r="M2" s="10"/>
      <c r="N2" s="10"/>
      <c r="O2" s="10"/>
      <c r="P2" s="10"/>
      <c r="Q2" s="9" t="s">
        <v>26</v>
      </c>
      <c r="R2" s="9" t="s">
        <v>27</v>
      </c>
      <c r="S2" t="s">
        <v>28</v>
      </c>
    </row>
    <row r="3" spans="1:21" x14ac:dyDescent="0.25">
      <c r="A3" s="3" t="s">
        <v>2</v>
      </c>
      <c r="B3" s="3">
        <v>50</v>
      </c>
      <c r="G3">
        <v>1</v>
      </c>
      <c r="H3">
        <f>B1</f>
        <v>10</v>
      </c>
      <c r="I3">
        <f>B1</f>
        <v>10</v>
      </c>
      <c r="J3">
        <v>33</v>
      </c>
      <c r="K3">
        <f>IF(AND(J3&gt;=C9,J3&lt;=D9),A9, IF(AND(J3&gt;=C10,J3&lt;=D10),A10, IF(AND(J3&gt;=C11,J3&lt;=D11),A11, IF(AND(J3&gt;=C12,J3&lt;=D12),A12, IF(AND(J3&gt;=C13,J3&lt;=D13),A13, "---")))))</f>
        <v>1</v>
      </c>
      <c r="L3">
        <f>I3-K3</f>
        <v>9</v>
      </c>
      <c r="N3" s="2" t="str">
        <f>IF(L3&lt;=B6,"YES","---")</f>
        <v>---</v>
      </c>
      <c r="O3" t="str">
        <f ca="1">IF(NOT(N3="---"),RANDBETWEEN(0,99),"---")</f>
        <v>---</v>
      </c>
      <c r="P3" t="str">
        <f ca="1">IF(AND(O3&gt;=C15,O3&lt;=D15), A15, IF(AND(O3&gt;=C16,O3&lt;=D16), A16, IF(AND(O3&gt;=C17,O3&lt;=D17), A17, IF(AND(O3&gt;=C18,O3&lt;=D18),A18, "---"))))</f>
        <v>---</v>
      </c>
      <c r="Q3" t="str">
        <f>IF(NOT(N3="---"),B3,"---")</f>
        <v>---</v>
      </c>
      <c r="U3" t="str">
        <f ca="1">P3</f>
        <v>---</v>
      </c>
    </row>
    <row r="4" spans="1:21" x14ac:dyDescent="0.25">
      <c r="A4" s="3" t="s">
        <v>3</v>
      </c>
      <c r="B4" s="3">
        <v>30</v>
      </c>
      <c r="G4">
        <v>2</v>
      </c>
      <c r="H4">
        <f ca="1">IF(P3=0,B5+L3,L3)</f>
        <v>9</v>
      </c>
      <c r="I4">
        <f ca="1">IF(P3=0,L3+B5,L3)</f>
        <v>9</v>
      </c>
      <c r="J4">
        <v>98</v>
      </c>
      <c r="K4">
        <f>IF(AND(J4&gt;=C9,J4&lt;=D9),A9, IF(AND(J4&gt;=C10,J4&lt;=D10),A10, IF(AND(J4&gt;=C11,J4&lt;=D11),A11, IF(AND(J4&gt;=C12,J4&lt;=D12),A12, IF(AND(J4&gt;=C13,J4&lt;=D13),A13, "---")))))</f>
        <v>4</v>
      </c>
      <c r="L4">
        <f ca="1">I4-K4</f>
        <v>5</v>
      </c>
      <c r="N4" s="2" t="str">
        <f ca="1">IF(AND(L5&lt;=B6,P3="---"),"YES","---")</f>
        <v>YES</v>
      </c>
      <c r="O4">
        <f ca="1">IF(NOT(N4="---"),RANDBETWEEN(0,99),"---")</f>
        <v>30</v>
      </c>
      <c r="P4">
        <f ca="1">IF(AND(O4&gt;=C16,O4&lt;=D16), A16, IF(AND(O4&gt;=C17,O4&lt;=D17), A17, IF(AND(O4&gt;=C18,O4&lt;=D18), A18, IF(AND(O4&gt;=C19,O4&lt;=D19),A19, IF(P3&gt;0,P3-1,"---")))))</f>
        <v>1</v>
      </c>
      <c r="Q4">
        <f ca="1">IF(NOT(N4="---"),B3,"---")</f>
        <v>50</v>
      </c>
      <c r="U4">
        <f t="shared" ref="U4:U12" ca="1" si="0">P4</f>
        <v>1</v>
      </c>
    </row>
    <row r="5" spans="1:21" x14ac:dyDescent="0.25">
      <c r="A5" s="3" t="s">
        <v>17</v>
      </c>
      <c r="B5" s="3">
        <v>10</v>
      </c>
      <c r="G5">
        <v>3</v>
      </c>
      <c r="H5">
        <f>1</f>
        <v>1</v>
      </c>
      <c r="I5">
        <f ca="1">IF(P4=0,L4+B5,L4)</f>
        <v>5</v>
      </c>
      <c r="J5">
        <v>26</v>
      </c>
      <c r="K5">
        <f>IF(AND(J5&gt;=C9,J5&lt;=D9),A9, IF(AND(J5&gt;=C10,J5&lt;=D10),A10, IF(AND(J5&gt;=C11,J5&lt;=D11),A11, IF(AND(J5&gt;=C12,J5&lt;=D12),A12, IF(AND(J5&gt;=C13,J5&lt;=D13),A13, "---")))))</f>
        <v>1</v>
      </c>
      <c r="L5">
        <f ca="1">I5-K5</f>
        <v>0</v>
      </c>
      <c r="N5" s="2" t="str">
        <f ca="1">IF(AND(L5&lt;=B6,P4="---"),"YES","---")</f>
        <v>---</v>
      </c>
      <c r="O5" t="str">
        <f ca="1">IF(NOT(N5="---"),RANDBETWEEN(0,99),"---")</f>
        <v>---</v>
      </c>
      <c r="P5">
        <f ca="1">IF(AND(O5&gt;=C16,O5&lt;=D16), A16, IF(AND(O5&gt;=C17,O5&lt;=D17), A17, IF(AND(O5&gt;=C18,O5&lt;=D18), A18, IF(AND(O5&gt;=C19,O5&lt;=D19),A19,  IF(P4&gt;0,P4-1,"---")))))</f>
        <v>0</v>
      </c>
      <c r="Q5" t="str">
        <f ca="1">IF(NOT(N5="---"),B3,"---")</f>
        <v>---</v>
      </c>
      <c r="U5">
        <f t="shared" ca="1" si="0"/>
        <v>0</v>
      </c>
    </row>
    <row r="6" spans="1:21" x14ac:dyDescent="0.25">
      <c r="A6" s="3" t="s">
        <v>18</v>
      </c>
      <c r="B6" s="3">
        <v>6</v>
      </c>
      <c r="G6">
        <v>4</v>
      </c>
      <c r="H6">
        <f t="shared" ref="H6:H12" ca="1" si="1">L5</f>
        <v>0</v>
      </c>
      <c r="I6">
        <f ca="1">IF(P5=0,L5+B5,L5)</f>
        <v>10</v>
      </c>
      <c r="J6">
        <v>91</v>
      </c>
      <c r="K6">
        <f>IF(AND(J6&gt;=C9,J6&lt;=D9),A9, IF(AND(J6&gt;=C10,J6&lt;=D10),A10, IF(AND(J6&gt;=C11,J6&lt;=D11),A11, IF(AND(J6&gt;=C12,J6&lt;=D12),A12, IF(AND(J6&gt;=C13,J6&lt;=D13),A13, "---")))))</f>
        <v>3</v>
      </c>
      <c r="L6">
        <f t="shared" ref="L6:L12" ca="1" si="2">H6-K6</f>
        <v>-3</v>
      </c>
      <c r="N6" s="2" t="str">
        <f ca="1">IF(AND(L6&lt;=B6,P5="---"),"YES","---")</f>
        <v>---</v>
      </c>
      <c r="O6" t="str">
        <f ca="1">IF(NOT(N6="---"),RANDBETWEEN(0,99),"---")</f>
        <v>---</v>
      </c>
      <c r="P6" t="str">
        <f ca="1">IF(AND(O6&gt;=C16,O6&lt;=D16), A16, IF(AND(O6&gt;=C17,O6&lt;=D17), A17, IF(AND(O6&gt;=C18,O6&lt;=D18), A18, IF(AND(O6&gt;=C19,O6&lt;=D19),A19,  IF(P5&gt;0,P5-1,"---")))))</f>
        <v>---</v>
      </c>
      <c r="Q6" t="str">
        <f ca="1">IF(NOT(N6="---"),B6,"---")</f>
        <v>---</v>
      </c>
      <c r="U6" t="str">
        <f t="shared" ca="1" si="0"/>
        <v>---</v>
      </c>
    </row>
    <row r="7" spans="1:21" x14ac:dyDescent="0.25">
      <c r="G7">
        <v>5</v>
      </c>
      <c r="H7">
        <f t="shared" ca="1" si="1"/>
        <v>-3</v>
      </c>
      <c r="I7">
        <f ca="1">IF(P6=0,L6+B5,L6)</f>
        <v>-3</v>
      </c>
      <c r="J7">
        <v>96</v>
      </c>
      <c r="K7">
        <f>IF(AND(J7&gt;=C9,J7&lt;=D9),A9, IF(AND(J7&gt;=C10,J7&lt;=D10),A10, IF(AND(J7&gt;=C11,J7&lt;=D11),A11, IF(AND(J7&gt;=C12,J7&lt;=D12),A12, IF(AND(J7&gt;=C13,J7&lt;=D13),A13, "---")))))</f>
        <v>4</v>
      </c>
      <c r="L7">
        <f t="shared" ca="1" si="2"/>
        <v>-7</v>
      </c>
      <c r="N7" s="2" t="str">
        <f ca="1">IF(AND(L7&lt;=B6,P6="---"),"YES","---")</f>
        <v>YES</v>
      </c>
      <c r="O7">
        <f t="shared" ref="O7:O12" ca="1" si="3">IF(NOT(N7="---"),RANDBETWEEN(0,99),"---")</f>
        <v>6</v>
      </c>
      <c r="P7">
        <f ca="1">IF(AND(O7&gt;=C16,O7&lt;=D16), A16, IF(AND(O7&gt;=C17,O7&lt;=D17), A17, IF(AND(O7&gt;=C18,O7&lt;=D18), A18, IF(AND(O7&gt;=C19,O7&lt;=D19),A19, IF(P6&gt;0,P6-1,"---")))))</f>
        <v>1</v>
      </c>
      <c r="Q7">
        <f ca="1">IF(NOT(N7="---"),B3,"---")</f>
        <v>50</v>
      </c>
      <c r="U7">
        <f t="shared" ca="1" si="0"/>
        <v>1</v>
      </c>
    </row>
    <row r="8" spans="1:21" x14ac:dyDescent="0.25">
      <c r="A8" s="4" t="s">
        <v>4</v>
      </c>
      <c r="B8" s="4" t="s">
        <v>5</v>
      </c>
      <c r="C8" s="4" t="s">
        <v>6</v>
      </c>
      <c r="D8" s="4" t="s">
        <v>7</v>
      </c>
      <c r="G8">
        <v>6</v>
      </c>
      <c r="H8">
        <f t="shared" ca="1" si="1"/>
        <v>-7</v>
      </c>
      <c r="I8">
        <f ca="1">IF(P7=0,L7+B5,L7)</f>
        <v>-7</v>
      </c>
      <c r="J8">
        <v>48</v>
      </c>
      <c r="K8">
        <f>IF(AND(J8&gt;=C9,J8&lt;=D9),A9, IF(AND(J8&gt;=C10,J8&lt;=D10),A10, IF(AND(J8&gt;=C11,J8&lt;=D11),A11, IF(AND(J8&gt;=C12,J8&lt;=D12),A12, IF(AND(J8&gt;=C13,J8&lt;=D13),A13, "---")))))</f>
        <v>2</v>
      </c>
      <c r="L8">
        <f t="shared" ca="1" si="2"/>
        <v>-9</v>
      </c>
      <c r="N8" s="2" t="str">
        <f ca="1">IF(AND(L8&lt;=B6,P7="---"),"YES","---")</f>
        <v>---</v>
      </c>
      <c r="O8" t="str">
        <f t="shared" ca="1" si="3"/>
        <v>---</v>
      </c>
      <c r="P8">
        <f ca="1">IF(AND(O8&gt;=C16,O8&lt;=D16), A16, IF(AND(O8&gt;=C17,O8&lt;=D17), A17, IF(AND(O8&gt;=C18,O8&lt;=D18), A18, IF(AND(O8&gt;=C19,O8&lt;=D19),A19,  IF(P7&gt;0,P7-1,"---")))))</f>
        <v>0</v>
      </c>
      <c r="Q8" t="str">
        <f ca="1">IF(NOT(N8="---"),B3,"---")</f>
        <v>---</v>
      </c>
      <c r="U8">
        <f t="shared" ca="1" si="0"/>
        <v>0</v>
      </c>
    </row>
    <row r="9" spans="1:21" x14ac:dyDescent="0.25">
      <c r="A9" s="3">
        <v>0</v>
      </c>
      <c r="B9" s="5" t="s">
        <v>8</v>
      </c>
      <c r="C9" s="6">
        <v>0</v>
      </c>
      <c r="D9" s="6">
        <v>7</v>
      </c>
      <c r="G9">
        <v>7</v>
      </c>
      <c r="H9">
        <f t="shared" ca="1" si="1"/>
        <v>-9</v>
      </c>
      <c r="I9">
        <f ca="1">IF(P8=0,L8+B5,L8)</f>
        <v>1</v>
      </c>
      <c r="J9">
        <v>82</v>
      </c>
      <c r="K9">
        <f>IF(AND(J9&gt;=C9,J9&lt;=D9),A9, IF(AND(J9&gt;=C10,J9&lt;=D10),A10, IF(AND(J9&gt;=C11,J9&lt;=D11),A11, IF(AND(J9&gt;=C12,J9&lt;=D12),A12, IF(AND(J9&gt;=C13,J9&lt;=D13),A13, "---")))))</f>
        <v>3</v>
      </c>
      <c r="L9">
        <f t="shared" ca="1" si="2"/>
        <v>-12</v>
      </c>
      <c r="N9" s="2" t="str">
        <f ca="1">IF(AND(L9&lt;=B6,P8="---"),"YES","---")</f>
        <v>---</v>
      </c>
      <c r="O9" t="str">
        <f t="shared" ca="1" si="3"/>
        <v>---</v>
      </c>
      <c r="P9" t="str">
        <f ca="1">IF(AND(O9&gt;=C16,O9&lt;=D16), A16, IF(AND(O9&gt;=C17,O9&lt;=D17), A17, IF(AND(O9&gt;=C18,O9&lt;=D18), A18, IF(AND(O9&gt;=C19,O9&lt;=D19),A19, IF(P8&gt;0,P8-1,"---")))))</f>
        <v>---</v>
      </c>
      <c r="Q9" t="str">
        <f ca="1">IF(NOT(N9="---"),B3,"---")</f>
        <v>---</v>
      </c>
      <c r="U9" t="str">
        <f t="shared" ca="1" si="0"/>
        <v>---</v>
      </c>
    </row>
    <row r="10" spans="1:21" x14ac:dyDescent="0.25">
      <c r="A10" s="3">
        <v>1</v>
      </c>
      <c r="B10" s="5" t="s">
        <v>9</v>
      </c>
      <c r="C10" s="6">
        <v>8</v>
      </c>
      <c r="D10" s="6">
        <v>44</v>
      </c>
      <c r="E10" s="1"/>
      <c r="G10">
        <v>8</v>
      </c>
      <c r="H10">
        <f t="shared" ca="1" si="1"/>
        <v>-12</v>
      </c>
      <c r="I10">
        <f ca="1">IF(P9=0,L9+B5,L9)</f>
        <v>-12</v>
      </c>
      <c r="J10">
        <v>27</v>
      </c>
      <c r="K10">
        <f>IF(AND(J10&gt;=C9,J10&lt;=D9),A9, IF(AND(J10&gt;=C10,J10&lt;=D10),A10, IF(AND(J10&gt;=C11,J10&lt;=D11),A11, IF(AND(J10&gt;=C12,J10&lt;=D12),A12, IF(AND(J10&gt;=C13,J10&lt;=D13),A13, "---")))))</f>
        <v>1</v>
      </c>
      <c r="L10">
        <f t="shared" ca="1" si="2"/>
        <v>-13</v>
      </c>
      <c r="N10" s="2" t="str">
        <f ca="1">IF(AND(L10&lt;=B6,P9="---"),"YES","---")</f>
        <v>YES</v>
      </c>
      <c r="O10">
        <f t="shared" ca="1" si="3"/>
        <v>82</v>
      </c>
      <c r="P10">
        <f ca="1">IF(AND(O10&gt;=C16,O10&lt;=D16), A16, IF(AND(O10&gt;=C17,O10&lt;=D17), A17, IF(AND(O10&gt;=C18,O10&lt;=D18), A18, IF(AND(O10&gt;=C19,O10&lt;=D19),A19,  IF(P9&gt;0,P9-1,"---")))))</f>
        <v>2</v>
      </c>
      <c r="Q10">
        <f ca="1">IF(NOT(N10="---"),B3,"---")</f>
        <v>50</v>
      </c>
      <c r="U10">
        <f t="shared" ca="1" si="0"/>
        <v>2</v>
      </c>
    </row>
    <row r="11" spans="1:21" x14ac:dyDescent="0.25">
      <c r="A11" s="3">
        <v>2</v>
      </c>
      <c r="B11" s="5" t="s">
        <v>10</v>
      </c>
      <c r="C11" s="6">
        <v>45</v>
      </c>
      <c r="D11" s="6">
        <v>77</v>
      </c>
      <c r="G11">
        <v>9</v>
      </c>
      <c r="H11">
        <f t="shared" ca="1" si="1"/>
        <v>-13</v>
      </c>
      <c r="I11">
        <f ca="1">IF(P10=0,L10+B5,L10)</f>
        <v>-13</v>
      </c>
      <c r="J11">
        <v>96</v>
      </c>
      <c r="K11">
        <f>IF(AND(J11&gt;=C9,J11&lt;=D9),A9, IF(AND(J11&gt;=C10,J11&lt;=D10),A10, IF(AND(J11&gt;=C11,J11&lt;=D11),A11, IF(AND(J11&gt;=C12,J11&lt;=D12),A12, IF(AND(J11&gt;=C13,J11&lt;=D13),A13, "---")))))</f>
        <v>4</v>
      </c>
      <c r="L11">
        <f t="shared" ca="1" si="2"/>
        <v>-17</v>
      </c>
      <c r="N11" s="2" t="str">
        <f ca="1">IF(AND(L11&lt;=B6,P10="---"),"YES","---")</f>
        <v>---</v>
      </c>
      <c r="O11" t="str">
        <f t="shared" ca="1" si="3"/>
        <v>---</v>
      </c>
      <c r="P11">
        <f ca="1">IF(AND(O11&gt;=C16,O11&lt;=D16), A16, IF(AND(O11&gt;=C17,O11&lt;=D17), A17, IF(AND(O11&gt;=C18,O11&lt;=D18), A18, IF(AND(O11&gt;=C19,O11&lt;=D19),A19,  IF(P10&gt;0,P10-1,"---")))))</f>
        <v>1</v>
      </c>
      <c r="Q11" t="str">
        <f ca="1">IF(NOT(N11="---"),B3,"---")</f>
        <v>---</v>
      </c>
      <c r="U11">
        <f t="shared" ca="1" si="0"/>
        <v>1</v>
      </c>
    </row>
    <row r="12" spans="1:21" x14ac:dyDescent="0.25">
      <c r="A12" s="3">
        <v>3</v>
      </c>
      <c r="B12" s="5" t="s">
        <v>11</v>
      </c>
      <c r="C12" s="6">
        <v>78</v>
      </c>
      <c r="D12" s="6">
        <v>94</v>
      </c>
      <c r="G12">
        <v>10</v>
      </c>
      <c r="H12">
        <f t="shared" ca="1" si="1"/>
        <v>-17</v>
      </c>
      <c r="I12">
        <f ca="1">IF(P11=0,L11+B5,L11)</f>
        <v>-17</v>
      </c>
      <c r="J12">
        <v>46</v>
      </c>
      <c r="K12">
        <f>IF(AND(J12&gt;=C9,J12&lt;=D9),A9, IF(AND(J12&gt;=C10,J12&lt;=D10),A10, IF(AND(J12&gt;=C11,J12&lt;=D11),A11, IF(AND(J12&gt;=C12,J12&lt;=D12),A12, IF(AND(J12&gt;=C13,J12&lt;=D13),A13, "INPUTAN SALAH")))))</f>
        <v>2</v>
      </c>
      <c r="L12">
        <f t="shared" ca="1" si="2"/>
        <v>-19</v>
      </c>
      <c r="N12" s="2" t="str">
        <f ca="1">IF(AND(L12&lt;=B6,P11="---"),"YES","---")</f>
        <v>---</v>
      </c>
      <c r="O12" t="str">
        <f t="shared" ca="1" si="3"/>
        <v>---</v>
      </c>
      <c r="P12">
        <f ca="1">IF(AND(O12&gt;=C16,O12&lt;=D16), A16, IF(AND(O12&gt;=C17,O12&lt;=D17), A17, IF(AND(O12&gt;=C18,O12&lt;=D18), A18, IF(AND(O12&gt;=C19,O12&lt;=D19),A19, IF(P11&gt;0,P11-1,"---")))))</f>
        <v>0</v>
      </c>
      <c r="Q12" t="str">
        <f ca="1">IF(NOT(N12="---"),B3,"---")</f>
        <v>---</v>
      </c>
      <c r="U12">
        <f t="shared" ca="1" si="0"/>
        <v>0</v>
      </c>
    </row>
    <row r="13" spans="1:21" x14ac:dyDescent="0.25">
      <c r="A13" s="3">
        <v>4</v>
      </c>
      <c r="B13" s="5" t="s">
        <v>12</v>
      </c>
      <c r="C13" s="6">
        <v>95</v>
      </c>
      <c r="D13" s="6">
        <v>99</v>
      </c>
    </row>
    <row r="15" spans="1:21" x14ac:dyDescent="0.25">
      <c r="A15" s="3" t="s">
        <v>13</v>
      </c>
      <c r="B15" s="4" t="s">
        <v>5</v>
      </c>
      <c r="C15" s="4" t="s">
        <v>6</v>
      </c>
      <c r="D15" s="4" t="s">
        <v>7</v>
      </c>
    </row>
    <row r="16" spans="1:21" x14ac:dyDescent="0.25">
      <c r="A16" s="7">
        <v>0</v>
      </c>
      <c r="B16" s="8" t="s">
        <v>12</v>
      </c>
      <c r="C16" s="6">
        <v>0</v>
      </c>
      <c r="D16" s="6">
        <v>4</v>
      </c>
    </row>
    <row r="17" spans="1:4" x14ac:dyDescent="0.25">
      <c r="A17" s="7">
        <v>1</v>
      </c>
      <c r="B17" s="8" t="s">
        <v>14</v>
      </c>
      <c r="C17" s="6">
        <v>5</v>
      </c>
      <c r="D17" s="6">
        <v>59</v>
      </c>
    </row>
    <row r="18" spans="1:4" x14ac:dyDescent="0.25">
      <c r="A18" s="7">
        <v>2</v>
      </c>
      <c r="B18" s="8" t="s">
        <v>15</v>
      </c>
      <c r="C18" s="6">
        <v>60</v>
      </c>
      <c r="D18" s="6">
        <v>89</v>
      </c>
    </row>
    <row r="19" spans="1:4" x14ac:dyDescent="0.25">
      <c r="A19" s="7">
        <v>3</v>
      </c>
      <c r="B19" s="8" t="s">
        <v>16</v>
      </c>
      <c r="C19" s="6">
        <v>90</v>
      </c>
      <c r="D19" s="6">
        <v>99</v>
      </c>
    </row>
  </sheetData>
  <mergeCells count="10">
    <mergeCell ref="O1:O2"/>
    <mergeCell ref="P1:P2"/>
    <mergeCell ref="Q1:S1"/>
    <mergeCell ref="L1:L2"/>
    <mergeCell ref="G1:G2"/>
    <mergeCell ref="H1:H2"/>
    <mergeCell ref="J1:J2"/>
    <mergeCell ref="K1:K2"/>
    <mergeCell ref="M1:M2"/>
    <mergeCell ref="N1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X450JN</dc:creator>
  <cp:lastModifiedBy>RIZQY FAHMI</cp:lastModifiedBy>
  <dcterms:created xsi:type="dcterms:W3CDTF">2015-02-03T13:39:26Z</dcterms:created>
  <dcterms:modified xsi:type="dcterms:W3CDTF">2015-08-10T08:10:54Z</dcterms:modified>
</cp:coreProperties>
</file>