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45" windowHeight="7800"/>
  </bookViews>
  <sheets>
    <sheet name="Lembar1" sheetId="1" r:id="rId1"/>
  </sheets>
  <calcPr calcId="144525"/>
</workbook>
</file>

<file path=xl/sharedStrings.xml><?xml version="1.0" encoding="utf-8"?>
<sst xmlns="http://schemas.openxmlformats.org/spreadsheetml/2006/main" count="144" uniqueCount="76">
  <si>
    <t>Tabel Daftar Handphone 4-5 Jutaan Terbaik</t>
  </si>
  <si>
    <t>Skala &amp; Poin</t>
  </si>
  <si>
    <t>Nama HP</t>
  </si>
  <si>
    <t>Reputasi Brand</t>
  </si>
  <si>
    <t>Processor (Antutu)</t>
  </si>
  <si>
    <t>Baterai</t>
  </si>
  <si>
    <t>Harga</t>
  </si>
  <si>
    <t>Ukuran Layar</t>
  </si>
  <si>
    <t>Skala Reputasi Brand</t>
  </si>
  <si>
    <t>Poin</t>
  </si>
  <si>
    <t>Realme 10 Pro 5G</t>
  </si>
  <si>
    <t>Lumayan Terkenal</t>
  </si>
  <si>
    <t>5000 mAh</t>
  </si>
  <si>
    <t>4,3 jutaan</t>
  </si>
  <si>
    <t>6.72</t>
  </si>
  <si>
    <t>Kurang Terkenal</t>
  </si>
  <si>
    <t>Samsung Galaxy A34</t>
  </si>
  <si>
    <t>Terkenal</t>
  </si>
  <si>
    <t>5 jutaan</t>
  </si>
  <si>
    <t>6.6</t>
  </si>
  <si>
    <t>Samsung Galaxy A33</t>
  </si>
  <si>
    <t>4,5 jutaan</t>
  </si>
  <si>
    <t>6.4</t>
  </si>
  <si>
    <t>Cukup Terkenal</t>
  </si>
  <si>
    <t>Oppo Reno 8 5G</t>
  </si>
  <si>
    <t>4800 mAh</t>
  </si>
  <si>
    <t>4,4 jutaan</t>
  </si>
  <si>
    <t>6.7</t>
  </si>
  <si>
    <t>Vivo T1 Pro 5G</t>
  </si>
  <si>
    <t>4700 mAh</t>
  </si>
  <si>
    <t>6.44</t>
  </si>
  <si>
    <t>Sangat Terkenal</t>
  </si>
  <si>
    <t>Poco F5</t>
  </si>
  <si>
    <t>6.67</t>
  </si>
  <si>
    <t>iQOO Z7</t>
  </si>
  <si>
    <t>Skala Processor</t>
  </si>
  <si>
    <t>Redmi Note 12 Pro 5G</t>
  </si>
  <si>
    <t>&lt;400000</t>
  </si>
  <si>
    <t>Oppo A78 5G</t>
  </si>
  <si>
    <t>4 jutaan</t>
  </si>
  <si>
    <t>6.56</t>
  </si>
  <si>
    <t>&gt;=400000</t>
  </si>
  <si>
    <t>Realme GT Neo 3T</t>
  </si>
  <si>
    <t>5,5 jutaan</t>
  </si>
  <si>
    <t>6.62</t>
  </si>
  <si>
    <t>&gt;=500000</t>
  </si>
  <si>
    <t>Kategori</t>
  </si>
  <si>
    <t>Benefit</t>
  </si>
  <si>
    <t>Cost</t>
  </si>
  <si>
    <t>&gt;=600000</t>
  </si>
  <si>
    <t>&gt;=900000</t>
  </si>
  <si>
    <t>Tabel Berdasarkan Skala Poin</t>
  </si>
  <si>
    <t>Skala Baterai</t>
  </si>
  <si>
    <t>&lt;4800</t>
  </si>
  <si>
    <t>&lt;5000</t>
  </si>
  <si>
    <t>Skala Harga</t>
  </si>
  <si>
    <t>&lt;=4000000</t>
  </si>
  <si>
    <t>&gt;=4300000</t>
  </si>
  <si>
    <t>&gt;=4500000</t>
  </si>
  <si>
    <t>&gt;=5000000</t>
  </si>
  <si>
    <t>Total</t>
  </si>
  <si>
    <t>Skala Ukuran Layar</t>
  </si>
  <si>
    <t>Bobot Kepentingan</t>
  </si>
  <si>
    <t>&lt;6.5</t>
  </si>
  <si>
    <t>&gt;=6.5</t>
  </si>
  <si>
    <t>&gt;=6.6</t>
  </si>
  <si>
    <t>Perhitungan Bobot</t>
  </si>
  <si>
    <t>&gt;=6.7</t>
  </si>
  <si>
    <t>DIBULATKAN</t>
  </si>
  <si>
    <t>Perhitungan Metode WP (Weighted Product)</t>
  </si>
  <si>
    <t>Menghitung Nilai Vektor (Penentu)</t>
  </si>
  <si>
    <t>Total (S)</t>
  </si>
  <si>
    <t>Nilai Vektor (V)</t>
  </si>
  <si>
    <t>Rank</t>
  </si>
  <si>
    <t>Kesimpulan</t>
  </si>
  <si>
    <t>Berdasarkan Perhitungan Dengan Metode Weighted Product Dalam Menentukan Daftar Handphone 4-5 jutaan terbaik adalah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</si>
</sst>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0" fillId="0" borderId="2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9">
    <cellStyle name="Normal" xfId="0" builtinId="0"/>
    <cellStyle name="Koma" xfId="1" builtinId="3"/>
    <cellStyle name="Mata Uang" xfId="2" builtinId="4"/>
    <cellStyle name="Persen" xfId="3" builtinId="5"/>
    <cellStyle name="Koma [0]" xfId="4" builtinId="6"/>
    <cellStyle name="Mata Uang [0]" xfId="5" builtinId="7"/>
    <cellStyle name="Hyperlink" xfId="6" builtinId="8"/>
    <cellStyle name="Hyperlink yang Diikuti" xfId="7" builtinId="9"/>
    <cellStyle name="Catatan" xfId="8" builtinId="10"/>
    <cellStyle name="Teks Peringatan" xfId="9" builtinId="11"/>
    <cellStyle name="Judul" xfId="10" builtinId="15"/>
    <cellStyle name="Teks CExplanatory" xfId="11" builtinId="53"/>
    <cellStyle name="Kepala 1" xfId="12" builtinId="16"/>
    <cellStyle name="Kepala 2" xfId="13" builtinId="17"/>
    <cellStyle name="Kepala 3" xfId="14" builtinId="18"/>
    <cellStyle name="Kepala 4" xfId="15" builtinId="19"/>
    <cellStyle name="input" xfId="16" builtinId="20"/>
    <cellStyle name="Output" xfId="17" builtinId="21"/>
    <cellStyle name="Perhitungan" xfId="18" builtinId="22"/>
    <cellStyle name="Cek Sel" xfId="19" builtinId="23"/>
    <cellStyle name="Sel Ditautkan" xfId="20" builtinId="24"/>
    <cellStyle name="Total" xfId="21" builtinId="25"/>
    <cellStyle name="Baik" xfId="22" builtinId="26"/>
    <cellStyle name="Buruk" xfId="23" builtinId="27"/>
    <cellStyle name="Netral" xfId="24" builtinId="28"/>
    <cellStyle name="Aksen1" xfId="25" builtinId="29"/>
    <cellStyle name="20% - Aksen1" xfId="26" builtinId="30"/>
    <cellStyle name="40% - Aksen1" xfId="27" builtinId="31"/>
    <cellStyle name="60% - Aksen1" xfId="28" builtinId="32"/>
    <cellStyle name="Aksen2" xfId="29" builtinId="33"/>
    <cellStyle name="20% - Aksen2" xfId="30" builtinId="34"/>
    <cellStyle name="40% - Aksen2" xfId="31" builtinId="35"/>
    <cellStyle name="60% - Aksen2" xfId="32" builtinId="36"/>
    <cellStyle name="Aksen3" xfId="33" builtinId="37"/>
    <cellStyle name="20% - Aksen3" xfId="34" builtinId="38"/>
    <cellStyle name="40% - Aksen3" xfId="35" builtinId="39"/>
    <cellStyle name="60% - Aksen3" xfId="36" builtinId="40"/>
    <cellStyle name="Aksen4" xfId="37" builtinId="41"/>
    <cellStyle name="20% - Aksen4" xfId="38" builtinId="42"/>
    <cellStyle name="40% - Aksen4" xfId="39" builtinId="43"/>
    <cellStyle name="60% - Aksen4" xfId="40" builtinId="44"/>
    <cellStyle name="Aksen5" xfId="41" builtinId="45"/>
    <cellStyle name="20% - Aksen5" xfId="42" builtinId="46"/>
    <cellStyle name="40% - Aksen5" xfId="43" builtinId="47"/>
    <cellStyle name="60% - Aksen5" xfId="44" builtinId="48"/>
    <cellStyle name="Aksen6" xfId="45" builtinId="49"/>
    <cellStyle name="20% - Aksen6" xfId="46" builtinId="50"/>
    <cellStyle name="40% - Aksen6" xfId="47" builtinId="51"/>
    <cellStyle name="60% - Aksen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54"/>
  <sheetViews>
    <sheetView tabSelected="1" workbookViewId="0">
      <selection activeCell="K39" sqref="K39:L39"/>
    </sheetView>
  </sheetViews>
  <sheetFormatPr defaultColWidth="8.72380952380952" defaultRowHeight="15"/>
  <cols>
    <col min="2" max="2" width="19.7238095238095" customWidth="1"/>
    <col min="3" max="3" width="17.6380952380952" customWidth="1"/>
    <col min="4" max="4" width="18" customWidth="1"/>
    <col min="5" max="5" width="9.90476190476191" customWidth="1"/>
    <col min="6" max="6" width="9.72380952380952" customWidth="1"/>
    <col min="7" max="7" width="12.9047619047619" customWidth="1"/>
    <col min="8" max="8" width="12.7142857142857" customWidth="1"/>
    <col min="9" max="9" width="9" customWidth="1"/>
    <col min="11" max="11" width="20.0952380952381" customWidth="1"/>
    <col min="12" max="12" width="12" customWidth="1"/>
  </cols>
  <sheetData>
    <row r="2" spans="2:12">
      <c r="B2" s="1" t="s">
        <v>0</v>
      </c>
      <c r="C2" s="1"/>
      <c r="D2" s="1"/>
      <c r="E2" s="1"/>
      <c r="F2" s="1"/>
      <c r="G2" s="1"/>
      <c r="H2" s="2"/>
      <c r="K2" s="13" t="s">
        <v>1</v>
      </c>
      <c r="L2" s="13"/>
    </row>
    <row r="3" spans="2:12"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2"/>
      <c r="K3" s="3" t="s">
        <v>8</v>
      </c>
      <c r="L3" s="3" t="s">
        <v>9</v>
      </c>
    </row>
    <row r="4" spans="2:12">
      <c r="B4" s="3" t="s">
        <v>10</v>
      </c>
      <c r="C4" s="3" t="s">
        <v>11</v>
      </c>
      <c r="D4" s="3">
        <v>424500</v>
      </c>
      <c r="E4" s="3" t="s">
        <v>12</v>
      </c>
      <c r="F4" s="3" t="s">
        <v>13</v>
      </c>
      <c r="G4" s="3" t="s">
        <v>14</v>
      </c>
      <c r="H4" s="2"/>
      <c r="K4" s="3" t="s">
        <v>15</v>
      </c>
      <c r="L4" s="3">
        <v>1</v>
      </c>
    </row>
    <row r="5" spans="2:12">
      <c r="B5" s="3" t="s">
        <v>16</v>
      </c>
      <c r="C5" s="3" t="s">
        <v>17</v>
      </c>
      <c r="D5" s="3">
        <v>538000</v>
      </c>
      <c r="E5" s="3" t="s">
        <v>12</v>
      </c>
      <c r="F5" s="3" t="s">
        <v>18</v>
      </c>
      <c r="G5" s="3" t="s">
        <v>19</v>
      </c>
      <c r="H5" s="2"/>
      <c r="K5" s="3" t="s">
        <v>11</v>
      </c>
      <c r="L5" s="3">
        <v>2</v>
      </c>
    </row>
    <row r="6" spans="2:12">
      <c r="B6" s="3" t="s">
        <v>20</v>
      </c>
      <c r="C6" s="3" t="s">
        <v>17</v>
      </c>
      <c r="D6" s="3">
        <v>415448</v>
      </c>
      <c r="E6" s="3" t="s">
        <v>12</v>
      </c>
      <c r="F6" s="3" t="s">
        <v>21</v>
      </c>
      <c r="G6" s="3" t="s">
        <v>22</v>
      </c>
      <c r="H6" s="2"/>
      <c r="K6" s="3" t="s">
        <v>23</v>
      </c>
      <c r="L6" s="3">
        <v>3</v>
      </c>
    </row>
    <row r="7" spans="2:12">
      <c r="B7" s="3" t="s">
        <v>24</v>
      </c>
      <c r="C7" s="3" t="s">
        <v>23</v>
      </c>
      <c r="D7" s="3">
        <v>402916</v>
      </c>
      <c r="E7" s="3" t="s">
        <v>25</v>
      </c>
      <c r="F7" s="3" t="s">
        <v>26</v>
      </c>
      <c r="G7" s="3" t="s">
        <v>27</v>
      </c>
      <c r="H7" s="2"/>
      <c r="K7" s="3" t="s">
        <v>17</v>
      </c>
      <c r="L7" s="3">
        <v>4</v>
      </c>
    </row>
    <row r="8" spans="2:12">
      <c r="B8" s="3" t="s">
        <v>28</v>
      </c>
      <c r="C8" s="3" t="s">
        <v>23</v>
      </c>
      <c r="D8" s="3">
        <v>568448</v>
      </c>
      <c r="E8" s="3" t="s">
        <v>29</v>
      </c>
      <c r="F8" s="3" t="s">
        <v>21</v>
      </c>
      <c r="G8" s="3" t="s">
        <v>30</v>
      </c>
      <c r="H8" s="2"/>
      <c r="K8" s="3" t="s">
        <v>31</v>
      </c>
      <c r="L8" s="3">
        <v>5</v>
      </c>
    </row>
    <row r="9" spans="2:8">
      <c r="B9" s="3" t="s">
        <v>32</v>
      </c>
      <c r="C9" s="3" t="s">
        <v>11</v>
      </c>
      <c r="D9" s="3">
        <v>1134558</v>
      </c>
      <c r="E9" s="3" t="s">
        <v>12</v>
      </c>
      <c r="F9" s="3" t="s">
        <v>18</v>
      </c>
      <c r="G9" s="3" t="s">
        <v>33</v>
      </c>
      <c r="H9" s="2"/>
    </row>
    <row r="10" spans="2:12">
      <c r="B10" s="3" t="s">
        <v>34</v>
      </c>
      <c r="C10" s="3" t="s">
        <v>15</v>
      </c>
      <c r="D10" s="3">
        <v>670439</v>
      </c>
      <c r="E10" s="3" t="s">
        <v>12</v>
      </c>
      <c r="F10" s="3" t="s">
        <v>13</v>
      </c>
      <c r="G10" s="3" t="s">
        <v>19</v>
      </c>
      <c r="H10" s="2"/>
      <c r="K10" s="3" t="s">
        <v>35</v>
      </c>
      <c r="L10" s="3" t="s">
        <v>9</v>
      </c>
    </row>
    <row r="11" spans="2:12">
      <c r="B11" s="3" t="s">
        <v>36</v>
      </c>
      <c r="C11" s="3" t="s">
        <v>31</v>
      </c>
      <c r="D11" s="3">
        <v>538000</v>
      </c>
      <c r="E11" s="3" t="s">
        <v>12</v>
      </c>
      <c r="F11" s="3" t="s">
        <v>13</v>
      </c>
      <c r="G11" s="3" t="s">
        <v>33</v>
      </c>
      <c r="H11" s="2"/>
      <c r="K11" s="3" t="s">
        <v>37</v>
      </c>
      <c r="L11" s="3">
        <v>1</v>
      </c>
    </row>
    <row r="12" spans="2:12">
      <c r="B12" s="3" t="s">
        <v>38</v>
      </c>
      <c r="C12" s="3" t="s">
        <v>23</v>
      </c>
      <c r="D12" s="3">
        <v>324000</v>
      </c>
      <c r="E12" s="3" t="s">
        <v>12</v>
      </c>
      <c r="F12" s="3" t="s">
        <v>39</v>
      </c>
      <c r="G12" s="3" t="s">
        <v>40</v>
      </c>
      <c r="H12" s="2"/>
      <c r="K12" s="3" t="s">
        <v>41</v>
      </c>
      <c r="L12" s="3">
        <v>2</v>
      </c>
    </row>
    <row r="13" spans="2:12">
      <c r="B13" s="3" t="s">
        <v>42</v>
      </c>
      <c r="C13" s="3" t="s">
        <v>11</v>
      </c>
      <c r="D13" s="3">
        <v>789376</v>
      </c>
      <c r="E13" s="3" t="s">
        <v>12</v>
      </c>
      <c r="F13" s="3" t="s">
        <v>43</v>
      </c>
      <c r="G13" s="3" t="s">
        <v>44</v>
      </c>
      <c r="H13" s="2"/>
      <c r="K13" s="3" t="s">
        <v>45</v>
      </c>
      <c r="L13" s="3">
        <v>3</v>
      </c>
    </row>
    <row r="14" spans="2:12">
      <c r="B14" s="4" t="s">
        <v>46</v>
      </c>
      <c r="C14" s="4" t="s">
        <v>47</v>
      </c>
      <c r="D14" s="4" t="s">
        <v>47</v>
      </c>
      <c r="E14" s="4" t="s">
        <v>47</v>
      </c>
      <c r="F14" s="4" t="s">
        <v>48</v>
      </c>
      <c r="G14" s="4" t="s">
        <v>47</v>
      </c>
      <c r="K14" s="3" t="s">
        <v>49</v>
      </c>
      <c r="L14" s="3">
        <v>4</v>
      </c>
    </row>
    <row r="15" spans="11:12">
      <c r="K15" s="3" t="s">
        <v>50</v>
      </c>
      <c r="L15" s="3">
        <v>5</v>
      </c>
    </row>
    <row r="17" spans="2:12">
      <c r="B17" s="1" t="s">
        <v>51</v>
      </c>
      <c r="C17" s="1"/>
      <c r="D17" s="1"/>
      <c r="E17" s="1"/>
      <c r="F17" s="1"/>
      <c r="G17" s="1"/>
      <c r="K17" s="3" t="s">
        <v>52</v>
      </c>
      <c r="L17" s="3" t="s">
        <v>9</v>
      </c>
    </row>
    <row r="18" spans="2:12"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2"/>
      <c r="K18" s="3" t="s">
        <v>53</v>
      </c>
      <c r="L18" s="3">
        <v>1</v>
      </c>
    </row>
    <row r="19" spans="2:12">
      <c r="B19" s="3" t="s">
        <v>10</v>
      </c>
      <c r="C19" s="5">
        <v>2</v>
      </c>
      <c r="D19" s="5">
        <v>2</v>
      </c>
      <c r="E19" s="5">
        <v>3</v>
      </c>
      <c r="F19" s="5">
        <v>2</v>
      </c>
      <c r="G19" s="5">
        <v>4</v>
      </c>
      <c r="H19" s="2"/>
      <c r="K19" s="3" t="s">
        <v>54</v>
      </c>
      <c r="L19" s="3">
        <v>2</v>
      </c>
    </row>
    <row r="20" spans="2:12">
      <c r="B20" s="3" t="s">
        <v>16</v>
      </c>
      <c r="C20" s="5">
        <v>4</v>
      </c>
      <c r="D20" s="5">
        <v>3</v>
      </c>
      <c r="E20" s="5">
        <v>3</v>
      </c>
      <c r="F20" s="5">
        <v>4</v>
      </c>
      <c r="G20" s="5">
        <v>3</v>
      </c>
      <c r="K20" s="14">
        <f>5000</f>
        <v>5000</v>
      </c>
      <c r="L20" s="3">
        <v>3</v>
      </c>
    </row>
    <row r="21" spans="2:7">
      <c r="B21" s="3" t="s">
        <v>20</v>
      </c>
      <c r="C21" s="5">
        <v>4</v>
      </c>
      <c r="D21" s="5">
        <v>2</v>
      </c>
      <c r="E21" s="5">
        <v>3</v>
      </c>
      <c r="F21" s="5">
        <v>3</v>
      </c>
      <c r="G21" s="5">
        <v>1</v>
      </c>
    </row>
    <row r="22" spans="2:12">
      <c r="B22" s="3" t="s">
        <v>24</v>
      </c>
      <c r="C22" s="5">
        <v>3</v>
      </c>
      <c r="D22" s="5">
        <v>2</v>
      </c>
      <c r="E22" s="5">
        <v>2</v>
      </c>
      <c r="F22" s="5">
        <v>3</v>
      </c>
      <c r="G22" s="5">
        <v>4</v>
      </c>
      <c r="K22" s="3" t="s">
        <v>55</v>
      </c>
      <c r="L22" s="3" t="s">
        <v>9</v>
      </c>
    </row>
    <row r="23" spans="2:12">
      <c r="B23" s="3" t="s">
        <v>28</v>
      </c>
      <c r="C23" s="5">
        <v>3</v>
      </c>
      <c r="D23" s="5">
        <v>3</v>
      </c>
      <c r="E23" s="5">
        <v>1</v>
      </c>
      <c r="F23" s="5">
        <v>3</v>
      </c>
      <c r="G23" s="5">
        <v>1</v>
      </c>
      <c r="K23" s="3" t="s">
        <v>56</v>
      </c>
      <c r="L23" s="3">
        <v>1</v>
      </c>
    </row>
    <row r="24" spans="2:12">
      <c r="B24" s="3" t="s">
        <v>32</v>
      </c>
      <c r="C24" s="5">
        <v>2</v>
      </c>
      <c r="D24" s="5">
        <v>5</v>
      </c>
      <c r="E24" s="5">
        <v>3</v>
      </c>
      <c r="F24" s="5">
        <v>4</v>
      </c>
      <c r="G24" s="5">
        <v>3</v>
      </c>
      <c r="K24" s="3" t="s">
        <v>57</v>
      </c>
      <c r="L24" s="3">
        <v>2</v>
      </c>
    </row>
    <row r="25" spans="2:12">
      <c r="B25" s="3" t="s">
        <v>34</v>
      </c>
      <c r="C25" s="5">
        <v>1</v>
      </c>
      <c r="D25" s="5">
        <v>4</v>
      </c>
      <c r="E25" s="5">
        <v>3</v>
      </c>
      <c r="F25" s="5">
        <v>2</v>
      </c>
      <c r="G25" s="5">
        <v>3</v>
      </c>
      <c r="K25" s="3" t="s">
        <v>58</v>
      </c>
      <c r="L25" s="3">
        <v>3</v>
      </c>
    </row>
    <row r="26" spans="2:12">
      <c r="B26" s="3" t="s">
        <v>36</v>
      </c>
      <c r="C26" s="5">
        <v>5</v>
      </c>
      <c r="D26" s="5">
        <v>3</v>
      </c>
      <c r="E26" s="5">
        <v>3</v>
      </c>
      <c r="F26" s="5">
        <v>2</v>
      </c>
      <c r="G26" s="5">
        <v>3</v>
      </c>
      <c r="K26" s="3" t="s">
        <v>59</v>
      </c>
      <c r="L26" s="3">
        <v>4</v>
      </c>
    </row>
    <row r="27" spans="2:7">
      <c r="B27" s="3" t="s">
        <v>38</v>
      </c>
      <c r="C27" s="5">
        <v>3</v>
      </c>
      <c r="D27" s="5">
        <v>1</v>
      </c>
      <c r="E27" s="5">
        <v>3</v>
      </c>
      <c r="F27" s="5">
        <v>1</v>
      </c>
      <c r="G27" s="5">
        <v>2</v>
      </c>
    </row>
    <row r="28" spans="2:12">
      <c r="B28" s="3" t="s">
        <v>42</v>
      </c>
      <c r="C28" s="5">
        <v>2</v>
      </c>
      <c r="D28" s="5">
        <v>4</v>
      </c>
      <c r="E28" s="5">
        <v>3</v>
      </c>
      <c r="F28" s="5">
        <v>4</v>
      </c>
      <c r="G28" s="5">
        <v>3</v>
      </c>
      <c r="H28" s="6" t="s">
        <v>60</v>
      </c>
      <c r="K28" s="3" t="s">
        <v>61</v>
      </c>
      <c r="L28" s="3" t="s">
        <v>9</v>
      </c>
    </row>
    <row r="29" spans="2:12">
      <c r="B29" s="4" t="s">
        <v>62</v>
      </c>
      <c r="C29" s="6">
        <v>3</v>
      </c>
      <c r="D29" s="6">
        <v>5</v>
      </c>
      <c r="E29" s="6">
        <v>4</v>
      </c>
      <c r="F29" s="6">
        <v>5</v>
      </c>
      <c r="G29" s="6">
        <v>2</v>
      </c>
      <c r="H29" s="7">
        <f>SUM(C29:G29)</f>
        <v>19</v>
      </c>
      <c r="K29" s="3" t="s">
        <v>63</v>
      </c>
      <c r="L29" s="3">
        <v>1</v>
      </c>
    </row>
    <row r="30" spans="11:12">
      <c r="K30" s="3" t="s">
        <v>64</v>
      </c>
      <c r="L30" s="3">
        <v>2</v>
      </c>
    </row>
    <row r="31" spans="11:12">
      <c r="K31" s="3" t="s">
        <v>65</v>
      </c>
      <c r="L31" s="3">
        <v>3</v>
      </c>
    </row>
    <row r="32" spans="2:12">
      <c r="B32" s="8" t="s">
        <v>66</v>
      </c>
      <c r="C32" s="8"/>
      <c r="D32" s="8"/>
      <c r="E32" s="8"/>
      <c r="K32" s="3" t="s">
        <v>67</v>
      </c>
      <c r="L32" s="3">
        <v>4</v>
      </c>
    </row>
    <row r="33" spans="2:5">
      <c r="B33" s="3" t="s">
        <v>3</v>
      </c>
      <c r="C33" s="3">
        <f>C29/H29</f>
        <v>0.157894736842105</v>
      </c>
      <c r="D33" s="6" t="s">
        <v>68</v>
      </c>
      <c r="E33" s="3">
        <f>ROUND(C33,3)</f>
        <v>0.158</v>
      </c>
    </row>
    <row r="34" spans="2:5">
      <c r="B34" s="3" t="s">
        <v>4</v>
      </c>
      <c r="C34" s="3">
        <f>D29/H29</f>
        <v>0.263157894736842</v>
      </c>
      <c r="D34" s="6"/>
      <c r="E34" s="3">
        <f>ROUND(C34,3)</f>
        <v>0.263</v>
      </c>
    </row>
    <row r="35" spans="2:7">
      <c r="B35" s="3" t="s">
        <v>5</v>
      </c>
      <c r="C35" s="3">
        <f>E29/H29</f>
        <v>0.210526315789474</v>
      </c>
      <c r="D35" s="6"/>
      <c r="E35" s="3">
        <f>ROUND(C35,3)</f>
        <v>0.211</v>
      </c>
      <c r="G35" s="9"/>
    </row>
    <row r="36" spans="2:5">
      <c r="B36" s="3" t="s">
        <v>6</v>
      </c>
      <c r="C36" s="3">
        <f>F29/H29</f>
        <v>0.263157894736842</v>
      </c>
      <c r="D36" s="6"/>
      <c r="E36" s="3">
        <f>ROUND(C36,3)</f>
        <v>0.263</v>
      </c>
    </row>
    <row r="37" spans="2:5">
      <c r="B37" s="3" t="s">
        <v>7</v>
      </c>
      <c r="C37" s="3">
        <f>G29/H29</f>
        <v>0.105263157894737</v>
      </c>
      <c r="D37" s="6"/>
      <c r="E37" s="3">
        <f>ROUND(C37,3)</f>
        <v>0.105</v>
      </c>
    </row>
    <row r="39" spans="2:12">
      <c r="B39" s="8" t="s">
        <v>69</v>
      </c>
      <c r="C39" s="8"/>
      <c r="D39" s="8"/>
      <c r="E39" s="8"/>
      <c r="F39" s="8"/>
      <c r="G39" s="8"/>
      <c r="H39" s="8"/>
      <c r="K39" s="8" t="s">
        <v>70</v>
      </c>
      <c r="L39" s="8"/>
    </row>
    <row r="40" spans="2:12"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10" t="s">
        <v>71</v>
      </c>
      <c r="K40" s="15" t="s">
        <v>72</v>
      </c>
      <c r="L40" s="10" t="s">
        <v>73</v>
      </c>
    </row>
    <row r="41" spans="2:12">
      <c r="B41" s="3" t="s">
        <v>10</v>
      </c>
      <c r="C41" s="3">
        <f>POWER(C19,E33)</f>
        <v>1.11573932232496</v>
      </c>
      <c r="D41" s="3">
        <f>POWER(D19,$E$34)</f>
        <v>1.19997138237322</v>
      </c>
      <c r="E41" s="3">
        <f>POWER(E19,$E$35)</f>
        <v>1.26087659944126</v>
      </c>
      <c r="F41" s="3">
        <f>POWER(F19,-$E$36)</f>
        <v>0.833353207159218</v>
      </c>
      <c r="G41" s="3">
        <f>POWER(G19,$E$37)</f>
        <v>1.15668818390529</v>
      </c>
      <c r="H41" s="11">
        <f>C41*D41*E41*F41*G41</f>
        <v>1.62724004432728</v>
      </c>
      <c r="K41" s="16">
        <f>H41/SUM($H$41:$H$50)</f>
        <v>0.102427702910284</v>
      </c>
      <c r="L41" s="10">
        <f>RANK(K41,$K$41:$K$50,0)</f>
        <v>5</v>
      </c>
    </row>
    <row r="42" spans="2:12">
      <c r="B42" s="3" t="s">
        <v>16</v>
      </c>
      <c r="C42" s="3">
        <f>POWER(C20,$E$33)</f>
        <v>1.24487423538217</v>
      </c>
      <c r="D42" s="3">
        <f t="shared" ref="D42:D50" si="0">POWER(D20,$E$34)</f>
        <v>1.33500499299945</v>
      </c>
      <c r="E42" s="3">
        <f t="shared" ref="E42:E50" si="1">POWER(E20,$E$35)</f>
        <v>1.26087659944126</v>
      </c>
      <c r="F42" s="3">
        <f t="shared" ref="F42:F50" si="2">POWER(F20,-$E$36)</f>
        <v>0.694477567882555</v>
      </c>
      <c r="G42" s="3">
        <f t="shared" ref="G42:G50" si="3">POWER(G20,$E$37)</f>
        <v>1.12227097687809</v>
      </c>
      <c r="H42" s="11">
        <f t="shared" ref="H42:H50" si="4">C42*D42*E42*F42*G42</f>
        <v>1.63319073448738</v>
      </c>
      <c r="K42" s="16">
        <f t="shared" ref="K42:K50" si="5">H42/SUM($H$41:$H$50)</f>
        <v>0.102802273045744</v>
      </c>
      <c r="L42" s="10">
        <f t="shared" ref="L42:L50" si="6">RANK(K42,$K$41:$K$50,0)</f>
        <v>4</v>
      </c>
    </row>
    <row r="43" spans="2:12">
      <c r="B43" s="3" t="s">
        <v>20</v>
      </c>
      <c r="C43" s="3">
        <f t="shared" ref="C43:C50" si="7">POWER(C21,$E$33)</f>
        <v>1.24487423538217</v>
      </c>
      <c r="D43" s="3">
        <f t="shared" si="0"/>
        <v>1.19997138237322</v>
      </c>
      <c r="E43" s="3">
        <f t="shared" si="1"/>
        <v>1.26087659944126</v>
      </c>
      <c r="F43" s="3">
        <f t="shared" si="2"/>
        <v>0.749060868868535</v>
      </c>
      <c r="G43" s="3">
        <f t="shared" si="3"/>
        <v>1</v>
      </c>
      <c r="H43" s="11">
        <f t="shared" si="4"/>
        <v>1.4108669569629</v>
      </c>
      <c r="K43" s="16">
        <f t="shared" si="5"/>
        <v>0.088807955542586</v>
      </c>
      <c r="L43" s="10">
        <f t="shared" si="6"/>
        <v>9</v>
      </c>
    </row>
    <row r="44" spans="2:12">
      <c r="B44" s="3" t="s">
        <v>24</v>
      </c>
      <c r="C44" s="3">
        <f t="shared" si="7"/>
        <v>1.18955672961724</v>
      </c>
      <c r="D44" s="3">
        <f t="shared" si="0"/>
        <v>1.19997138237322</v>
      </c>
      <c r="E44" s="3">
        <f t="shared" si="1"/>
        <v>1.15749021699012</v>
      </c>
      <c r="F44" s="3">
        <f t="shared" si="2"/>
        <v>0.749060868868535</v>
      </c>
      <c r="G44" s="3">
        <f t="shared" si="3"/>
        <v>1.15668818390529</v>
      </c>
      <c r="H44" s="11">
        <f t="shared" si="4"/>
        <v>1.43155087016795</v>
      </c>
      <c r="K44" s="16">
        <f t="shared" si="5"/>
        <v>0.0901099181658477</v>
      </c>
      <c r="L44" s="10">
        <f t="shared" si="6"/>
        <v>8</v>
      </c>
    </row>
    <row r="45" spans="2:12">
      <c r="B45" s="3" t="s">
        <v>28</v>
      </c>
      <c r="C45" s="3">
        <f t="shared" si="7"/>
        <v>1.18955672961724</v>
      </c>
      <c r="D45" s="3">
        <f t="shared" si="0"/>
        <v>1.33500499299945</v>
      </c>
      <c r="E45" s="3">
        <f t="shared" si="1"/>
        <v>1</v>
      </c>
      <c r="F45" s="3">
        <f t="shared" si="2"/>
        <v>0.749060868868535</v>
      </c>
      <c r="G45" s="3">
        <f t="shared" si="3"/>
        <v>1</v>
      </c>
      <c r="H45" s="11">
        <f t="shared" si="4"/>
        <v>1.18955672961724</v>
      </c>
      <c r="K45" s="16">
        <f t="shared" si="5"/>
        <v>0.0748774366270807</v>
      </c>
      <c r="L45" s="10">
        <f t="shared" si="6"/>
        <v>10</v>
      </c>
    </row>
    <row r="46" spans="2:12">
      <c r="B46" s="3" t="s">
        <v>32</v>
      </c>
      <c r="C46" s="3">
        <f t="shared" si="7"/>
        <v>1.11573932232496</v>
      </c>
      <c r="D46" s="3">
        <f t="shared" si="0"/>
        <v>1.52696510040714</v>
      </c>
      <c r="E46" s="3">
        <f t="shared" si="1"/>
        <v>1.26087659944126</v>
      </c>
      <c r="F46" s="3">
        <f t="shared" si="2"/>
        <v>0.694477567882555</v>
      </c>
      <c r="G46" s="3">
        <f t="shared" si="3"/>
        <v>1.12227097687809</v>
      </c>
      <c r="H46" s="11">
        <f t="shared" si="4"/>
        <v>1.67425031465054</v>
      </c>
      <c r="K46" s="16">
        <f t="shared" si="5"/>
        <v>0.105386795527989</v>
      </c>
      <c r="L46" s="10">
        <f t="shared" si="6"/>
        <v>3</v>
      </c>
    </row>
    <row r="47" spans="2:12">
      <c r="B47" s="3" t="s">
        <v>34</v>
      </c>
      <c r="C47" s="3">
        <f t="shared" si="7"/>
        <v>1</v>
      </c>
      <c r="D47" s="3">
        <f t="shared" si="0"/>
        <v>1.43993131851469</v>
      </c>
      <c r="E47" s="3">
        <f t="shared" si="1"/>
        <v>1.26087659944126</v>
      </c>
      <c r="F47" s="3">
        <f t="shared" si="2"/>
        <v>0.833353207159218</v>
      </c>
      <c r="G47" s="3">
        <f t="shared" si="3"/>
        <v>1.12227097687809</v>
      </c>
      <c r="H47" s="11">
        <f t="shared" si="4"/>
        <v>1.69801376033742</v>
      </c>
      <c r="K47" s="16">
        <f t="shared" si="5"/>
        <v>0.106882601364028</v>
      </c>
      <c r="L47" s="10">
        <f t="shared" si="6"/>
        <v>2</v>
      </c>
    </row>
    <row r="48" spans="2:12">
      <c r="B48" s="3" t="s">
        <v>36</v>
      </c>
      <c r="C48" s="3">
        <f t="shared" si="7"/>
        <v>1.28954725307852</v>
      </c>
      <c r="D48" s="3">
        <f t="shared" si="0"/>
        <v>1.33500499299945</v>
      </c>
      <c r="E48" s="3">
        <f t="shared" si="1"/>
        <v>1.26087659944126</v>
      </c>
      <c r="F48" s="3">
        <f t="shared" si="2"/>
        <v>0.833353207159218</v>
      </c>
      <c r="G48" s="3">
        <f t="shared" si="3"/>
        <v>1.12227097687809</v>
      </c>
      <c r="H48" s="11">
        <f t="shared" si="4"/>
        <v>2.03011003661997</v>
      </c>
      <c r="K48" s="16">
        <f t="shared" si="5"/>
        <v>0.127786621544249</v>
      </c>
      <c r="L48" s="10">
        <f t="shared" si="6"/>
        <v>1</v>
      </c>
    </row>
    <row r="49" spans="2:12">
      <c r="B49" s="3" t="s">
        <v>38</v>
      </c>
      <c r="C49" s="3">
        <f t="shared" si="7"/>
        <v>1.18955672961724</v>
      </c>
      <c r="D49" s="3">
        <f t="shared" si="0"/>
        <v>1</v>
      </c>
      <c r="E49" s="3">
        <f t="shared" si="1"/>
        <v>1.26087659944126</v>
      </c>
      <c r="F49" s="3">
        <f t="shared" si="2"/>
        <v>1</v>
      </c>
      <c r="G49" s="3">
        <f t="shared" si="3"/>
        <v>1.07549439045738</v>
      </c>
      <c r="H49" s="11">
        <f t="shared" si="4"/>
        <v>1.61311709084587</v>
      </c>
      <c r="K49" s="16">
        <f>H49/SUM($H$41:$H$50)</f>
        <v>0.101538724244566</v>
      </c>
      <c r="L49" s="10">
        <f t="shared" si="6"/>
        <v>6</v>
      </c>
    </row>
    <row r="50" spans="2:12">
      <c r="B50" s="3" t="s">
        <v>42</v>
      </c>
      <c r="C50" s="3">
        <f t="shared" si="7"/>
        <v>1.11573932232496</v>
      </c>
      <c r="D50" s="3">
        <f t="shared" si="0"/>
        <v>1.43993131851469</v>
      </c>
      <c r="E50" s="3">
        <f t="shared" si="1"/>
        <v>1.26087659944126</v>
      </c>
      <c r="F50" s="3">
        <f t="shared" si="2"/>
        <v>0.694477567882555</v>
      </c>
      <c r="G50" s="3">
        <f t="shared" si="3"/>
        <v>1.12227097687809</v>
      </c>
      <c r="H50" s="11">
        <f t="shared" si="4"/>
        <v>1.57882158698689</v>
      </c>
      <c r="K50" s="16">
        <f t="shared" si="5"/>
        <v>0.0993799710276252</v>
      </c>
      <c r="L50" s="10">
        <f t="shared" si="6"/>
        <v>7</v>
      </c>
    </row>
    <row r="52" spans="2:2">
      <c r="B52" t="s">
        <v>74</v>
      </c>
    </row>
    <row r="53" spans="2:2">
      <c r="B53" t="s">
        <v>75</v>
      </c>
    </row>
    <row r="54" spans="2:3">
      <c r="B54" s="12" t="s">
        <v>36</v>
      </c>
      <c r="C54" s="12">
        <f>MAX(H41:H50)</f>
        <v>2.03011003661997</v>
      </c>
    </row>
  </sheetData>
  <mergeCells count="7">
    <mergeCell ref="B2:G2"/>
    <mergeCell ref="K2:L2"/>
    <mergeCell ref="B17:G17"/>
    <mergeCell ref="B32:E32"/>
    <mergeCell ref="B39:H39"/>
    <mergeCell ref="K39:L39"/>
    <mergeCell ref="D33:D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 WPS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Lembar1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Rizqy</dc:creator>
  <cp:lastModifiedBy>Rizqy</cp:lastModifiedBy>
  <dcterms:created xsi:type="dcterms:W3CDTF">2023-10-16T11:58:00Z</dcterms:created>
  <dcterms:modified xsi:type="dcterms:W3CDTF">2023-10-30T06:57:41Z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DB0B644757134FE0A7F9D38D7860D060_13</vt:lpwstr>
  </property>
  <property fmtid="{D5CDD505-2E9C-101B-9397-08002B2CF9AE}" pid="3" name="KSOProductBuildVer">
    <vt:lpwstr>1057-12.2.0.13266</vt:lpwstr>
  </property>
</Properties>
</file>