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69" name="ID_665489E815DD474C93F022A52F13FF41" descr="PHOTO-2025-12-17-10-28-39"/>
        <xdr:cNvPicPr>
          <a:picLocks noChangeAspect="1"/>
        </xdr:cNvPicPr>
      </xdr:nvPicPr>
      <xdr:blipFill>
        <a:blip r:embed="rId1"/>
        <a:srcRect l="5418" t="9275" r="4229" b="10810"/>
        <a:stretch>
          <a:fillRect/>
        </a:stretch>
      </xdr:blipFill>
      <xdr:spPr>
        <a:xfrm>
          <a:off x="12454890" y="175023780"/>
          <a:ext cx="5109845" cy="8278495"/>
        </a:xfrm>
        <a:prstGeom prst="rect">
          <a:avLst/>
        </a:prstGeom>
      </xdr:spPr>
    </xdr:pic>
  </etc:cellImage>
  <etc:cellImage>
    <xdr:pic>
      <xdr:nvPicPr>
        <xdr:cNvPr id="74" name="ID_CA48C078F66E4D01A43D00DCE7385644" descr="PHOTO-2025-12-19-10-03-57"/>
        <xdr:cNvPicPr>
          <a:picLocks noChangeAspect="1"/>
        </xdr:cNvPicPr>
      </xdr:nvPicPr>
      <xdr:blipFill>
        <a:blip r:embed="rId2"/>
        <a:srcRect l="13109" t="7003" r="9290" b="14041"/>
        <a:stretch>
          <a:fillRect/>
        </a:stretch>
      </xdr:blipFill>
      <xdr:spPr>
        <a:xfrm rot="16200000">
          <a:off x="14020165" y="186850020"/>
          <a:ext cx="3621405" cy="6624955"/>
        </a:xfrm>
        <a:prstGeom prst="rect">
          <a:avLst/>
        </a:prstGeom>
      </xdr:spPr>
    </xdr:pic>
  </etc:cellImage>
  <etc:cellImage>
    <xdr:pic>
      <xdr:nvPicPr>
        <xdr:cNvPr id="71" name="ID_75666115E024464AA7B4EF048DA95807" descr="PHOTO-2025-12-19-09-08-10"/>
        <xdr:cNvPicPr>
          <a:picLocks noChangeAspect="1"/>
        </xdr:cNvPicPr>
      </xdr:nvPicPr>
      <xdr:blipFill>
        <a:blip r:embed="rId3"/>
        <a:srcRect l="3732" t="8237" r="11801" b="24310"/>
        <a:stretch>
          <a:fillRect/>
        </a:stretch>
      </xdr:blipFill>
      <xdr:spPr>
        <a:xfrm>
          <a:off x="12360910" y="181808120"/>
          <a:ext cx="4780915" cy="6985635"/>
        </a:xfrm>
        <a:prstGeom prst="rect">
          <a:avLst/>
        </a:prstGeom>
      </xdr:spPr>
    </xdr:pic>
  </etc:cellImage>
  <etc:cellImage>
    <xdr:pic>
      <xdr:nvPicPr>
        <xdr:cNvPr id="75" name="ID_F21703E4C55848EFA88E1C744CC9F171" descr="PHOTO-2025-12-19-16-51-53"/>
        <xdr:cNvPicPr>
          <a:picLocks noChangeAspect="1"/>
        </xdr:cNvPicPr>
      </xdr:nvPicPr>
      <xdr:blipFill>
        <a:blip r:embed="rId4"/>
        <a:srcRect l="16040" t="8370" r="22184" b="12999"/>
        <a:stretch>
          <a:fillRect/>
        </a:stretch>
      </xdr:blipFill>
      <xdr:spPr>
        <a:xfrm>
          <a:off x="12314555" y="189496065"/>
          <a:ext cx="3487420" cy="8102600"/>
        </a:xfrm>
        <a:prstGeom prst="rect">
          <a:avLst/>
        </a:prstGeom>
      </xdr:spPr>
    </xdr:pic>
  </etc:cellImage>
  <etc:cellImage>
    <xdr:pic>
      <xdr:nvPicPr>
        <xdr:cNvPr id="70" name="ID_3EA57C312C3A4988A886103BACFCC5E2" descr="PHOTO-2025-12-17-11-25-52"/>
        <xdr:cNvPicPr>
          <a:picLocks noChangeAspect="1"/>
        </xdr:cNvPicPr>
      </xdr:nvPicPr>
      <xdr:blipFill>
        <a:blip r:embed="rId5"/>
        <a:srcRect l="2324" t="6930" r="5995" b="19255"/>
        <a:stretch>
          <a:fillRect/>
        </a:stretch>
      </xdr:blipFill>
      <xdr:spPr>
        <a:xfrm>
          <a:off x="12266295" y="178478180"/>
          <a:ext cx="5174615" cy="7678420"/>
        </a:xfrm>
        <a:prstGeom prst="rect">
          <a:avLst/>
        </a:prstGeom>
      </xdr:spPr>
    </xdr:pic>
  </etc:cellImage>
  <etc:cellImage>
    <xdr:pic>
      <xdr:nvPicPr>
        <xdr:cNvPr id="72" name="ID_EA41C605551F448687C1A7AFF9929238" descr="PHOTO-2025-12-19-09-17-40"/>
        <xdr:cNvPicPr>
          <a:picLocks noChangeAspect="1"/>
        </xdr:cNvPicPr>
      </xdr:nvPicPr>
      <xdr:blipFill>
        <a:blip r:embed="rId6"/>
        <a:srcRect l="2292" t="9254" r="13640" b="24368"/>
        <a:stretch>
          <a:fillRect/>
        </a:stretch>
      </xdr:blipFill>
      <xdr:spPr>
        <a:xfrm>
          <a:off x="12207875" y="185170445"/>
          <a:ext cx="4745990" cy="681037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<sst xmlns="http://schemas.openxmlformats.org/spreadsheetml/2006/main" count="165" uniqueCount="133">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</sst>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6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18" applyNumberFormat="0" applyAlignment="0" applyProtection="0">
      <alignment vertical="center"/>
    </xf>
    <xf numFmtId="0" fontId="16" fillId="12" borderId="19" applyNumberFormat="0" applyAlignment="0" applyProtection="0">
      <alignment vertical="center"/>
    </xf>
    <xf numFmtId="0" fontId="17" fillId="12" borderId="18" applyNumberFormat="0" applyAlignment="0" applyProtection="0">
      <alignment vertical="center"/>
    </xf>
    <xf numFmtId="0" fontId="18" fillId="13" borderId="20" applyNumberFormat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70.jpeg"/><Relationship Id="rId5" Type="http://schemas.openxmlformats.org/officeDocument/2006/relationships/image" Target="media/image69.jpeg"/><Relationship Id="rId4" Type="http://schemas.openxmlformats.org/officeDocument/2006/relationships/image" Target="media/image68.jpeg"/><Relationship Id="rId3" Type="http://schemas.openxmlformats.org/officeDocument/2006/relationships/image" Target="media/image67.jpeg"/><Relationship Id="rId2" Type="http://schemas.openxmlformats.org/officeDocument/2006/relationships/image" Target="media/image66.jpeg"/><Relationship Id="rId1" Type="http://schemas.openxmlformats.org/officeDocument/2006/relationships/image" Target="media/image65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67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68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71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72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73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4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75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76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77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78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79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80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81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82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83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84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85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86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87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88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89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90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91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92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93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94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95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96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97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98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99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100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101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102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103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104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105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106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107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108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109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110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111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112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113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11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115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116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117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118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119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120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121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12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123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124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125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126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127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128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129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130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131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132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133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tabSelected="1" zoomScale="70" zoomScaleNormal="70" workbookViewId="0">
      <pane ySplit="1" topLeftCell="A75" activePane="bottomLeft" state="frozen"/>
      <selection/>
      <selection pane="bottomLeft" activeCell="I77" sqref="I77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108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109</v>
      </c>
      <c r="C62" s="26"/>
      <c r="D62" s="26">
        <v>902500</v>
      </c>
      <c r="E62" s="29">
        <f t="shared" si="1"/>
        <v>1725876</v>
      </c>
      <c r="F62" s="60" t="s">
        <v>110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111</v>
      </c>
      <c r="C63" s="26">
        <v>900000</v>
      </c>
      <c r="D63" s="26"/>
      <c r="E63" s="29">
        <f t="shared" si="1"/>
        <v>2625876</v>
      </c>
      <c r="F63" s="30" t="s">
        <v>112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108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113</v>
      </c>
      <c r="C65" s="26"/>
      <c r="D65" s="26">
        <v>20000</v>
      </c>
      <c r="E65" s="29">
        <f t="shared" si="1"/>
        <v>2604876</v>
      </c>
      <c r="F65" s="59" t="s">
        <v>114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115</v>
      </c>
      <c r="C66" s="26"/>
      <c r="D66" s="26">
        <v>208500</v>
      </c>
      <c r="E66" s="29">
        <f t="shared" si="1"/>
        <v>2396376</v>
      </c>
      <c r="F66" s="67" t="s">
        <v>116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117</v>
      </c>
      <c r="C67" s="26"/>
      <c r="D67" s="26">
        <v>60000</v>
      </c>
      <c r="E67" s="29">
        <f t="shared" si="1"/>
        <v>2336376</v>
      </c>
      <c r="F67" s="58" t="s">
        <v>118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7" t="s">
        <v>119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120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61</v>
      </c>
      <c r="C70" s="26"/>
      <c r="D70" s="26">
        <v>42000</v>
      </c>
      <c r="E70" s="29">
        <f t="shared" si="1"/>
        <v>1951376</v>
      </c>
      <c r="F70" s="67" t="s">
        <v>121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31</v>
      </c>
      <c r="C71" s="26"/>
      <c r="D71" s="26">
        <v>70000</v>
      </c>
      <c r="E71" s="29">
        <f t="shared" si="1"/>
        <v>1881376</v>
      </c>
      <c r="F71" s="51" t="s">
        <v>94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spans="1:56">
      <c r="A72" s="22">
        <v>46008</v>
      </c>
      <c r="B72" s="25" t="s">
        <v>122</v>
      </c>
      <c r="C72" s="26"/>
      <c r="D72" s="26">
        <v>155850</v>
      </c>
      <c r="E72" s="29">
        <f t="shared" si="1"/>
        <v>1725526</v>
      </c>
      <c r="F72" s="67" t="s">
        <v>123</v>
      </c>
      <c r="G72" s="52" t="str">
        <f>_xlfn.DISPIMG("ID_665489E815DD474C93F022A52F13FF41",1)</f>
        <v>=DISPIMG("ID_665489E815DD474C93F022A52F13FF41",1)</v>
      </c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spans="1:56">
      <c r="A73" s="22">
        <v>46008</v>
      </c>
      <c r="B73" s="25" t="s">
        <v>61</v>
      </c>
      <c r="C73" s="26"/>
      <c r="D73" s="26">
        <v>80000</v>
      </c>
      <c r="E73" s="29">
        <f t="shared" si="1"/>
        <v>1645526</v>
      </c>
      <c r="F73" s="51" t="s">
        <v>124</v>
      </c>
      <c r="G73" s="52" t="str">
        <f>_xlfn.DISPIMG("ID_3EA57C312C3A4988A886103BACFCC5E2",1)</f>
        <v>=DISPIMG("ID_3EA57C312C3A4988A886103BACFCC5E2",1)</v>
      </c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spans="1:56">
      <c r="A74" s="22">
        <v>46010</v>
      </c>
      <c r="B74" s="25" t="s">
        <v>113</v>
      </c>
      <c r="C74" s="26"/>
      <c r="D74" s="26">
        <v>20000</v>
      </c>
      <c r="E74" s="29">
        <f t="shared" si="1"/>
        <v>1625526</v>
      </c>
      <c r="F74" s="51" t="s">
        <v>125</v>
      </c>
      <c r="G74" s="52" t="str">
        <f>_xlfn.DISPIMG("ID_75666115E024464AA7B4EF048DA95807",1)</f>
        <v>=DISPIMG("ID_75666115E024464AA7B4EF048DA95807",1)</v>
      </c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spans="1:56">
      <c r="A75" s="22">
        <v>46010</v>
      </c>
      <c r="B75" s="25" t="s">
        <v>126</v>
      </c>
      <c r="C75" s="26"/>
      <c r="D75" s="26">
        <v>52000</v>
      </c>
      <c r="E75" s="29">
        <f t="shared" si="1"/>
        <v>1573526</v>
      </c>
      <c r="F75" s="51" t="s">
        <v>127</v>
      </c>
      <c r="G75" s="52" t="str">
        <f>_xlfn.DISPIMG("ID_EA41C605551F448687C1A7AFF9929238",1)</f>
        <v>=DISPIMG("ID_EA41C605551F448687C1A7AFF9929238",1)</v>
      </c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128</v>
      </c>
    </row>
    <row r="76" ht="96" spans="1:56">
      <c r="A76" s="22">
        <v>46010</v>
      </c>
      <c r="B76" s="25" t="s">
        <v>129</v>
      </c>
      <c r="C76" s="26"/>
      <c r="D76" s="26">
        <v>212500</v>
      </c>
      <c r="E76" s="29">
        <f t="shared" si="1"/>
        <v>1361026</v>
      </c>
      <c r="F76" s="67" t="s">
        <v>130</v>
      </c>
      <c r="G76" s="52" t="str">
        <f>_xlfn.DISPIMG("ID_CA48C078F66E4D01A43D00DCE7385644",1)</f>
        <v>=DISPIMG("ID_CA48C078F66E4D01A43D00DCE7385644",1)</v>
      </c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spans="1:56">
      <c r="A77" s="22">
        <v>46010</v>
      </c>
      <c r="B77" s="25" t="s">
        <v>131</v>
      </c>
      <c r="C77" s="26"/>
      <c r="D77" s="26">
        <v>16500</v>
      </c>
      <c r="E77" s="29">
        <f t="shared" si="1"/>
        <v>1344526</v>
      </c>
      <c r="F77" s="51" t="s">
        <v>132</v>
      </c>
      <c r="G77" s="52" t="str">
        <f>_xlfn.DISPIMG("ID_F21703E4C55848EFA88E1C744CC9F171",1)</f>
        <v>=DISPIMG("ID_F21703E4C55848EFA88E1C744CC9F171",1)</v>
      </c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1"/>
        <v>1344526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1"/>
        <v>1344526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1"/>
        <v>1344526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1"/>
        <v>1344526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1"/>
        <v>1344526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1"/>
        <v>1344526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ref="E84:E93" si="2">E83+C84-D84</f>
        <v>1344526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2"/>
        <v>1344526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2"/>
        <v>1344526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2"/>
        <v>1344526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2"/>
        <v>1344526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2"/>
        <v>1344526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2"/>
        <v>1344526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2"/>
        <v>1344526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2"/>
        <v>1344526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2"/>
        <v>1344526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2025-01-22T04:20:00Z</dcterms:created>
  <dcterms:modified xsi:type="dcterms:W3CDTF">2025-12-19T16:56:47Z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