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360" windowHeight="18640" firstSheet="11" activeTab="11"/>
  </bookViews>
  <sheets>
    <sheet name="BUK BUNGA (Groceries)" sheetId="28" r:id="rId1"/>
    <sheet name="WARUNG EKA (Drinks, Etc)" sheetId="10" r:id="rId2"/>
    <sheet name="DEWATA COCONUT (Coconut)" sheetId="29" r:id="rId3"/>
    <sheet name="SEDANA JAYA" sheetId="43" r:id="rId4"/>
    <sheet name="PNB (Alcohol)" sheetId="4" r:id="rId5"/>
    <sheet name="DSP (Alcohol)" sheetId="5" r:id="rId6"/>
    <sheet name="DSP ARYA BIMA (Alcohol)" sheetId="40" r:id="rId7"/>
    <sheet name="SELERA OR STIR UP (Syrup)" sheetId="6" r:id="rId8"/>
    <sheet name="DW BALI (Alcohol)" sheetId="32" r:id="rId9"/>
    <sheet name="DDB (Alcohol)" sheetId="26" r:id="rId10"/>
    <sheet name="NANO DEWATA (Alcohol)" sheetId="42" r:id="rId11"/>
    <sheet name="BALI PERMATA JAYA (Corona Beer)" sheetId="37" r:id="rId12"/>
    <sheet name="BLACK COFFEE ROASTERS (Coffee)" sheetId="13" r:id="rId13"/>
    <sheet name="PT. PRASIDA LANTUR MAJU (Wine)" sheetId="33" r:id="rId14"/>
    <sheet name="PT LOVINA BEACH BREWERY" sheetId="38" r:id="rId15"/>
    <sheet name="CHAI CHITAI (Tea Leaf,etc)" sheetId="15" r:id="rId16"/>
    <sheet name="MULIA JAYA (Passion Fruit)" sheetId="39" r:id="rId17"/>
    <sheet name="Dewata Kencana Distribusi (Vdka" sheetId="41" r:id="rId18"/>
    <sheet name="TOTAL" sheetId="35" r:id="rId19"/>
  </sheets>
  <definedNames>
    <definedName name="_xlnm._FilterDatabase" localSheetId="1" hidden="1">'WARUNG EKA (Drinks, Etc)'!$A$1:$G$93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/>
</file>

<file path=xl/sharedStrings.xml><?xml version="1.0" encoding="utf-8"?>
<sst xmlns="http://schemas.openxmlformats.org/spreadsheetml/2006/main" count="632" uniqueCount="143">
  <si>
    <t>DATE</t>
  </si>
  <si>
    <t>ITEM</t>
  </si>
  <si>
    <t>QYT</t>
  </si>
  <si>
    <t>PRICE</t>
  </si>
  <si>
    <t>SUB TOTAL</t>
  </si>
  <si>
    <t>TOTAL</t>
  </si>
  <si>
    <t>HONEY PINEAPPLE</t>
  </si>
  <si>
    <t>IMPORTED LEMON</t>
  </si>
  <si>
    <t>KINTAMANI ORANGE</t>
  </si>
  <si>
    <t>CUCUMBER</t>
  </si>
  <si>
    <t>GREEN APPLE</t>
  </si>
  <si>
    <t>WATERMELON</t>
  </si>
  <si>
    <t>GREEN MUSTARD</t>
  </si>
  <si>
    <t>LIME</t>
  </si>
  <si>
    <t>MINT LEAVES</t>
  </si>
  <si>
    <t>MANGO</t>
  </si>
  <si>
    <t>STRAWBERRY</t>
  </si>
  <si>
    <t>FRESH MILK (GREENFIELDS)</t>
  </si>
  <si>
    <t>OAT MILK</t>
  </si>
  <si>
    <t>SUGAR</t>
  </si>
  <si>
    <t>CARROT</t>
  </si>
  <si>
    <t>ALMOND MILK</t>
  </si>
  <si>
    <t>SARIWANGI</t>
  </si>
  <si>
    <t>BASIL</t>
  </si>
  <si>
    <t>ROSEMARY</t>
  </si>
  <si>
    <t>ENGLISH SPINACH</t>
  </si>
  <si>
    <t>HONEY BLOSSOM</t>
  </si>
  <si>
    <t>GINGER</t>
  </si>
  <si>
    <t>BANANA</t>
  </si>
  <si>
    <t>SUNKIST</t>
  </si>
  <si>
    <t>LEMON</t>
  </si>
  <si>
    <t>AVOCADO</t>
  </si>
  <si>
    <t>HYDRO COCO 500 ML</t>
  </si>
  <si>
    <t>YAKULT</t>
  </si>
  <si>
    <t>CHILI</t>
  </si>
  <si>
    <t>PINEAPPLE</t>
  </si>
  <si>
    <t>FRESH MILK (DIAMOND)</t>
  </si>
  <si>
    <t>CHERRY CAN</t>
  </si>
  <si>
    <t>PEANUT BUTTER</t>
  </si>
  <si>
    <t>COCOA POWDER</t>
  </si>
  <si>
    <t>MIX BERRY</t>
  </si>
  <si>
    <t>YOGHURT</t>
  </si>
  <si>
    <t>BEETROOT</t>
  </si>
  <si>
    <t>LYCHEE CAN</t>
  </si>
  <si>
    <t>SOY MILK</t>
  </si>
  <si>
    <t>INV NO</t>
  </si>
  <si>
    <t>SUBTOTAL</t>
  </si>
  <si>
    <t>TOTALPRICE</t>
  </si>
  <si>
    <t>CRYSTAL ICE 5KG</t>
  </si>
  <si>
    <t>CLEO GALLOON 19 LTR</t>
  </si>
  <si>
    <t>COCA-COLA CAN 330 ML</t>
  </si>
  <si>
    <t>AQUA GALLOON 19 LTR</t>
  </si>
  <si>
    <t>AQUA REFLECTIONS STILL 750 ML</t>
  </si>
  <si>
    <t>AQUA REFLECTIONS STILL 380 ML</t>
  </si>
  <si>
    <t>AQUA REFLECTIONS SPARKLING 750 ML</t>
  </si>
  <si>
    <t>BINTANG PINT 330 ML</t>
  </si>
  <si>
    <t>COKE ZERO CAN 330 ML</t>
  </si>
  <si>
    <t>POLARIS SODA WATER CAN 330 ML</t>
  </si>
  <si>
    <t>AQUA REFLECTIONS SPARKLING 380 ML</t>
  </si>
  <si>
    <t>SPRITE CAN 330 ML</t>
  </si>
  <si>
    <t>RADLER PINT 330 ML</t>
  </si>
  <si>
    <t>GRAND TOTAL</t>
  </si>
  <si>
    <t>INV NO.</t>
  </si>
  <si>
    <t>DESCRIPTIONS</t>
  </si>
  <si>
    <t>AMOUNT</t>
  </si>
  <si>
    <t>BILLS</t>
  </si>
  <si>
    <t>COCONUT LOGO</t>
  </si>
  <si>
    <t>TOTAL PRICE</t>
  </si>
  <si>
    <t>QTY</t>
  </si>
  <si>
    <t>UNIT PRICE</t>
  </si>
  <si>
    <t>SPNB2602345</t>
  </si>
  <si>
    <t>MANCINO BIANCO 750 ML</t>
  </si>
  <si>
    <t>DISCOUNT</t>
  </si>
  <si>
    <t>BILL</t>
  </si>
  <si>
    <t>SOMDG/DSP/26/02/0030</t>
  </si>
  <si>
    <t>MDG - F VODKA</t>
  </si>
  <si>
    <t>SO/DSP/26/02/0284</t>
  </si>
  <si>
    <t>DA VINCI LEONARDO PROSECCO DOC</t>
  </si>
  <si>
    <t>SO/DSP/26/02/1236</t>
  </si>
  <si>
    <t>HUNTER'S RIESLING</t>
  </si>
  <si>
    <t>SOPR/ABC/26/02/0071</t>
  </si>
  <si>
    <t>HAVANA CLUB 3 YO</t>
  </si>
  <si>
    <t>SO.03-260055</t>
  </si>
  <si>
    <t>CRIMINAL CARAMEL PET</t>
  </si>
  <si>
    <t>HANDSOME HAZELNUT PET</t>
  </si>
  <si>
    <t>BESPOKE BUTTERSCOTCH</t>
  </si>
  <si>
    <t>ELEGANT ELDERFLOWER PET</t>
  </si>
  <si>
    <t>BLISFUL BLUEBERRY PET</t>
  </si>
  <si>
    <t>GROOVY GRAPE</t>
  </si>
  <si>
    <t>MARVELOUS MANGO PET</t>
  </si>
  <si>
    <t>PPN (11%)</t>
  </si>
  <si>
    <t>SO.03-260075</t>
  </si>
  <si>
    <t>LOYAL LYCHEE PET</t>
  </si>
  <si>
    <t>CHEERFUL AMARENA CHERRY</t>
  </si>
  <si>
    <t>BLISSFUL BLUEBERRY PET</t>
  </si>
  <si>
    <t>CRIMINIAL CARAMEL PET</t>
  </si>
  <si>
    <t>VOILA VANILLA</t>
  </si>
  <si>
    <t>DW/71/873</t>
  </si>
  <si>
    <t>JIM BEAM BLACK 700 ML</t>
  </si>
  <si>
    <t>DW/72/553</t>
  </si>
  <si>
    <t>APEROL 700 ML</t>
  </si>
  <si>
    <t>DW/72/717</t>
  </si>
  <si>
    <t>GREY GOOSE VODKA 750 ML</t>
  </si>
  <si>
    <t>GORDON GIN PREMIUM DRY 750 ML</t>
  </si>
  <si>
    <t>PPN</t>
  </si>
  <si>
    <t>STATUS</t>
  </si>
  <si>
    <t>INV/PERMAQ/26/02/0771</t>
  </si>
  <si>
    <t>CORONA BEER</t>
  </si>
  <si>
    <t>DUE DATE</t>
  </si>
  <si>
    <t>BL2-10-2613</t>
  </si>
  <si>
    <t>CANGGU BLEND 1 KG</t>
  </si>
  <si>
    <t>Total</t>
  </si>
  <si>
    <t>PLM-INV0351/2026</t>
  </si>
  <si>
    <t>ISOLA RISERVA SYRAH 750 ML</t>
  </si>
  <si>
    <t>PLM-INV0415/2026</t>
  </si>
  <si>
    <t>ISOLA BIANCO 750 ML</t>
  </si>
  <si>
    <t>PLM-INV0602/2026</t>
  </si>
  <si>
    <t>TAX</t>
  </si>
  <si>
    <t>#1</t>
  </si>
  <si>
    <t>MILK OOLONG</t>
  </si>
  <si>
    <t>MANGO OOLONG</t>
  </si>
  <si>
    <t>TIE GUAN YIN</t>
  </si>
  <si>
    <t>CHAMOMILE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</si>
  <si>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</si>
  <si>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</si>
  <si>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</si>
  <si>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</si>
  <si>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</si>
  <si>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</si>
  <si>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</si>
  <si>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</si>
  <si>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</si>
  <si>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</si>
  <si>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</si>
  <si>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</si>
  <si>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</si>
  <si>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</si>
  <si>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</si>
  <si>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</si>
  <si>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</si>
  <si>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</si>
  <si>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</si>
  <si>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DEWATA KENCANA DISTRIBUSI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</si>
</sst>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_ [$IDR]\ * #,##0_ ;_ [$IDR]\ * \-#,##0_ ;_ [$IDR]\ * &quot;-&quot;_ ;_ @_ "/>
    <numFmt numFmtId="183" formatCode="[$Rp-421]#,##0.00;[Red][$Rp-421]#,##0.00"/>
    <numFmt numFmtId="184" formatCode="dd\-mmm"/>
    <numFmt numFmtId="185" formatCode="_-[$Rp-421]* #,##0_-;\-[$Rp-421]* #,##0_-;_-[$Rp-421]* &quot;-&quot;_-;_-@_-"/>
    <numFmt numFmtId="186" formatCode="[$-809]dd\ mmmm\ yyyy;@"/>
    <numFmt numFmtId="187" formatCode="[$Rp-421]#,##0;[Red][$Rp-421]#,##0"/>
  </numFmts>
  <fonts count="50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26"/>
      <color theme="1"/>
      <name val="Calibri"/>
      <charset val="134"/>
      <scheme val="minor"/>
    </font>
    <font>
      <sz val="18"/>
      <color theme="1"/>
      <name val="Cambria Math"/>
      <charset val="134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0" fillId="12" borderId="14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15" applyNumberFormat="0" applyFill="0" applyAlignment="0" applyProtection="0">
      <alignment vertical="center"/>
    </xf>
    <xf numFmtId="0" fontId="37" fillId="0" borderId="15" applyNumberFormat="0" applyFill="0" applyAlignment="0" applyProtection="0">
      <alignment vertical="center"/>
    </xf>
    <xf numFmtId="0" fontId="38" fillId="0" borderId="16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13" borderId="17" applyNumberFormat="0" applyAlignment="0" applyProtection="0">
      <alignment vertical="center"/>
    </xf>
    <xf numFmtId="0" fontId="40" fillId="14" borderId="18" applyNumberFormat="0" applyAlignment="0" applyProtection="0">
      <alignment vertical="center"/>
    </xf>
    <xf numFmtId="0" fontId="41" fillId="14" borderId="17" applyNumberFormat="0" applyAlignment="0" applyProtection="0">
      <alignment vertical="center"/>
    </xf>
    <xf numFmtId="0" fontId="42" fillId="15" borderId="19" applyNumberFormat="0" applyAlignment="0" applyProtection="0">
      <alignment vertical="center"/>
    </xf>
    <xf numFmtId="0" fontId="43" fillId="0" borderId="20" applyNumberFormat="0" applyFill="0" applyAlignment="0" applyProtection="0">
      <alignment vertical="center"/>
    </xf>
    <xf numFmtId="0" fontId="44" fillId="0" borderId="21" applyNumberFormat="0" applyFill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6" fillId="17" borderId="0" applyNumberFormat="0" applyBorder="0" applyAlignment="0" applyProtection="0">
      <alignment vertical="center"/>
    </xf>
    <xf numFmtId="0" fontId="47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9" fillId="20" borderId="0" applyNumberFormat="0" applyBorder="0" applyAlignment="0" applyProtection="0">
      <alignment vertical="center"/>
    </xf>
    <xf numFmtId="0" fontId="49" fillId="21" borderId="0" applyNumberFormat="0" applyBorder="0" applyAlignment="0" applyProtection="0">
      <alignment vertical="center"/>
    </xf>
    <xf numFmtId="0" fontId="48" fillId="22" borderId="0" applyNumberFormat="0" applyBorder="0" applyAlignment="0" applyProtection="0">
      <alignment vertical="center"/>
    </xf>
    <xf numFmtId="0" fontId="48" fillId="7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9" fillId="24" borderId="0" applyNumberFormat="0" applyBorder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48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9" fillId="28" borderId="0" applyNumberFormat="0" applyBorder="0" applyAlignment="0" applyProtection="0">
      <alignment vertical="center"/>
    </xf>
    <xf numFmtId="0" fontId="48" fillId="29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49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8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9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8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9" fillId="39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</cellStyleXfs>
  <cellXfs count="340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80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80" fontId="0" fillId="4" borderId="2" xfId="0" applyNumberFormat="1" applyFill="1" applyBorder="1" applyAlignment="1">
      <alignment horizontal="center" vertical="center"/>
    </xf>
    <xf numFmtId="180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80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81" fontId="2" fillId="4" borderId="2" xfId="0" applyNumberFormat="1" applyFont="1" applyFill="1" applyBorder="1">
      <alignment vertical="center"/>
    </xf>
    <xf numFmtId="180" fontId="2" fillId="4" borderId="2" xfId="0" applyNumberFormat="1" applyFont="1" applyFill="1" applyBorder="1" applyAlignment="1">
      <alignment horizontal="left" vertical="center" wrapText="1"/>
    </xf>
    <xf numFmtId="0" fontId="2" fillId="4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>
      <alignment vertical="center"/>
    </xf>
    <xf numFmtId="0" fontId="0" fillId="4" borderId="3" xfId="0" applyNumberForma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/>
    </xf>
    <xf numFmtId="182" fontId="0" fillId="4" borderId="2" xfId="0" applyNumberFormat="1" applyFill="1" applyBorder="1">
      <alignment vertical="center"/>
    </xf>
    <xf numFmtId="180" fontId="0" fillId="4" borderId="3" xfId="0" applyNumberFormat="1" applyFill="1" applyBorder="1" applyAlignment="1">
      <alignment horizontal="center" vertical="center"/>
    </xf>
    <xf numFmtId="180" fontId="0" fillId="4" borderId="4" xfId="0" applyNumberFormat="1" applyFill="1" applyBorder="1" applyAlignment="1">
      <alignment horizontal="center" vertical="center"/>
    </xf>
    <xf numFmtId="180" fontId="0" fillId="4" borderId="5" xfId="0" applyNumberFormat="1" applyFill="1" applyBorder="1" applyAlignment="1">
      <alignment horizontal="center" vertical="center"/>
    </xf>
    <xf numFmtId="181" fontId="0" fillId="4" borderId="2" xfId="0" applyNumberFormat="1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NumberFormat="1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180" fontId="5" fillId="4" borderId="4" xfId="0" applyNumberFormat="1" applyFont="1" applyFill="1" applyBorder="1" applyAlignment="1">
      <alignment horizontal="center" vertical="center"/>
    </xf>
    <xf numFmtId="180" fontId="5" fillId="4" borderId="5" xfId="0" applyNumberFormat="1" applyFont="1" applyFill="1" applyBorder="1" applyAlignment="1">
      <alignment horizontal="center" vertical="center"/>
    </xf>
    <xf numFmtId="183" fontId="0" fillId="0" borderId="0" xfId="0" applyNumberFormat="1">
      <alignment vertical="center"/>
    </xf>
    <xf numFmtId="183" fontId="0" fillId="0" borderId="0" xfId="0" applyNumberFormat="1" applyAlignment="1">
      <alignment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 wrapText="1"/>
    </xf>
    <xf numFmtId="0" fontId="0" fillId="4" borderId="2" xfId="0" applyNumberFormat="1" applyFill="1" applyBorder="1" applyAlignment="1">
      <alignment horizontal="center" vertical="center" wrapText="1"/>
    </xf>
    <xf numFmtId="181" fontId="0" fillId="4" borderId="6" xfId="0" applyNumberFormat="1" applyFill="1" applyBorder="1" applyAlignment="1">
      <alignment horizontal="center" vertical="center"/>
    </xf>
    <xf numFmtId="0" fontId="0" fillId="4" borderId="6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 wrapText="1"/>
    </xf>
    <xf numFmtId="181" fontId="7" fillId="4" borderId="2" xfId="0" applyNumberFormat="1" applyFon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/>
    </xf>
    <xf numFmtId="181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1" fontId="0" fillId="4" borderId="1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83" fontId="6" fillId="5" borderId="2" xfId="0" applyNumberFormat="1" applyFont="1" applyFill="1" applyBorder="1" applyAlignment="1">
      <alignment horizontal="center" vertical="center"/>
    </xf>
    <xf numFmtId="183" fontId="6" fillId="5" borderId="2" xfId="0" applyNumberFormat="1" applyFont="1" applyFill="1" applyBorder="1" applyAlignment="1">
      <alignment vertical="center"/>
    </xf>
    <xf numFmtId="0" fontId="0" fillId="7" borderId="7" xfId="0" applyFill="1" applyBorder="1" applyAlignment="1">
      <alignment horizontal="center" vertical="center"/>
    </xf>
    <xf numFmtId="183" fontId="0" fillId="4" borderId="2" xfId="0" applyNumberFormat="1" applyFill="1" applyBorder="1" applyAlignment="1">
      <alignment horizontal="center" vertical="center"/>
    </xf>
    <xf numFmtId="183" fontId="0" fillId="4" borderId="2" xfId="0" applyNumberFormat="1" applyFill="1" applyBorder="1" applyAlignment="1">
      <alignment vertical="center"/>
    </xf>
    <xf numFmtId="183" fontId="0" fillId="4" borderId="1" xfId="0" applyNumberFormat="1" applyFill="1" applyBorder="1" applyAlignment="1">
      <alignment vertical="center"/>
    </xf>
    <xf numFmtId="0" fontId="0" fillId="7" borderId="8" xfId="0" applyFill="1" applyBorder="1" applyAlignment="1">
      <alignment horizontal="center" vertical="center"/>
    </xf>
    <xf numFmtId="183" fontId="0" fillId="4" borderId="6" xfId="0" applyNumberFormat="1" applyFill="1" applyBorder="1" applyAlignment="1">
      <alignment vertical="center"/>
    </xf>
    <xf numFmtId="0" fontId="0" fillId="7" borderId="9" xfId="0" applyFill="1" applyBorder="1" applyAlignment="1">
      <alignment horizontal="center" vertical="center"/>
    </xf>
    <xf numFmtId="183" fontId="0" fillId="4" borderId="10" xfId="0" applyNumberFormat="1" applyFill="1" applyBorder="1" applyAlignment="1">
      <alignment vertical="center"/>
    </xf>
    <xf numFmtId="0" fontId="0" fillId="4" borderId="2" xfId="0" applyFill="1" applyBorder="1" applyAlignment="1">
      <alignment horizontal="center" vertical="center"/>
    </xf>
    <xf numFmtId="183" fontId="8" fillId="4" borderId="2" xfId="0" applyNumberFormat="1" applyFont="1" applyFill="1" applyBorder="1" applyAlignment="1">
      <alignment horizontal="center" vertical="center"/>
    </xf>
    <xf numFmtId="183" fontId="8" fillId="4" borderId="2" xfId="0" applyNumberFormat="1" applyFont="1" applyFill="1" applyBorder="1" applyAlignment="1">
      <alignment vertical="center"/>
    </xf>
    <xf numFmtId="183" fontId="9" fillId="4" borderId="1" xfId="0" applyNumberFormat="1" applyFont="1" applyFill="1" applyBorder="1" applyAlignment="1">
      <alignment vertical="center"/>
    </xf>
    <xf numFmtId="0" fontId="0" fillId="4" borderId="8" xfId="0" applyFill="1" applyBorder="1" applyAlignment="1">
      <alignment horizontal="center" vertical="center"/>
    </xf>
    <xf numFmtId="183" fontId="0" fillId="4" borderId="1" xfId="0" applyNumberFormat="1" applyFont="1" applyFill="1" applyBorder="1" applyAlignment="1">
      <alignment vertical="center"/>
    </xf>
    <xf numFmtId="0" fontId="0" fillId="4" borderId="9" xfId="0" applyFill="1" applyBorder="1" applyAlignment="1">
      <alignment horizontal="center" vertical="center"/>
    </xf>
    <xf numFmtId="183" fontId="0" fillId="4" borderId="10" xfId="0" applyNumberFormat="1" applyFont="1" applyFill="1" applyBorder="1" applyAlignment="1">
      <alignment vertical="center"/>
    </xf>
    <xf numFmtId="180" fontId="5" fillId="4" borderId="3" xfId="0" applyNumberFormat="1" applyFont="1" applyFill="1" applyBorder="1" applyAlignment="1">
      <alignment vertical="center"/>
    </xf>
    <xf numFmtId="183" fontId="5" fillId="4" borderId="4" xfId="0" applyNumberFormat="1" applyFont="1" applyFill="1" applyBorder="1" applyAlignment="1">
      <alignment vertical="center"/>
    </xf>
    <xf numFmtId="183" fontId="9" fillId="4" borderId="4" xfId="0" applyNumberFormat="1" applyFont="1" applyFill="1" applyBorder="1" applyAlignment="1">
      <alignment vertical="center"/>
    </xf>
    <xf numFmtId="182" fontId="5" fillId="4" borderId="3" xfId="0" applyNumberFormat="1" applyFont="1" applyFill="1" applyBorder="1" applyAlignment="1">
      <alignment horizontal="center" vertical="center"/>
    </xf>
    <xf numFmtId="183" fontId="5" fillId="4" borderId="4" xfId="0" applyNumberFormat="1" applyFont="1" applyFill="1" applyBorder="1" applyAlignment="1">
      <alignment horizontal="center" vertical="center"/>
    </xf>
    <xf numFmtId="183" fontId="9" fillId="4" borderId="2" xfId="0" applyNumberFormat="1" applyFont="1" applyFill="1" applyBorder="1" applyAlignment="1">
      <alignment vertical="center"/>
    </xf>
    <xf numFmtId="183" fontId="5" fillId="4" borderId="5" xfId="0" applyNumberFormat="1" applyFont="1" applyFill="1" applyBorder="1" applyAlignment="1">
      <alignment vertical="center"/>
    </xf>
    <xf numFmtId="181" fontId="0" fillId="4" borderId="2" xfId="0" applyNumberFormat="1" applyFill="1" applyBorder="1">
      <alignment vertical="center"/>
    </xf>
    <xf numFmtId="181" fontId="0" fillId="4" borderId="1" xfId="0" applyNumberFormat="1" applyFill="1" applyBorder="1" applyAlignment="1">
      <alignment vertical="center"/>
    </xf>
    <xf numFmtId="180" fontId="0" fillId="4" borderId="2" xfId="0" applyNumberFormat="1" applyFill="1" applyBorder="1" applyAlignment="1">
      <alignment horizontal="left" vertical="center" wrapText="1"/>
    </xf>
    <xf numFmtId="0" fontId="4" fillId="8" borderId="3" xfId="0" applyNumberFormat="1" applyFont="1" applyFill="1" applyBorder="1" applyAlignment="1">
      <alignment horizontal="center" vertical="center"/>
    </xf>
    <xf numFmtId="184" fontId="4" fillId="8" borderId="4" xfId="0" applyNumberFormat="1" applyFont="1" applyFill="1" applyBorder="1" applyAlignment="1">
      <alignment horizontal="center" vertical="center"/>
    </xf>
    <xf numFmtId="184" fontId="4" fillId="8" borderId="5" xfId="0" applyNumberFormat="1" applyFont="1" applyFill="1" applyBorder="1" applyAlignment="1">
      <alignment horizontal="center" vertical="center"/>
    </xf>
    <xf numFmtId="180" fontId="5" fillId="8" borderId="3" xfId="0" applyNumberFormat="1" applyFont="1" applyFill="1" applyBorder="1" applyAlignment="1">
      <alignment horizontal="center" vertical="center"/>
    </xf>
    <xf numFmtId="180" fontId="5" fillId="8" borderId="4" xfId="0" applyNumberFormat="1" applyFont="1" applyFill="1" applyBorder="1" applyAlignment="1">
      <alignment horizontal="center" vertical="center"/>
    </xf>
    <xf numFmtId="180" fontId="5" fillId="8" borderId="5" xfId="0" applyNumberFormat="1" applyFont="1" applyFill="1" applyBorder="1" applyAlignment="1">
      <alignment horizontal="center" vertical="center"/>
    </xf>
    <xf numFmtId="181" fontId="3" fillId="4" borderId="2" xfId="0" applyNumberFormat="1" applyFont="1" applyFill="1" applyBorder="1" applyAlignment="1">
      <alignment horizontal="center" vertical="center"/>
    </xf>
    <xf numFmtId="184" fontId="3" fillId="4" borderId="2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2" fillId="4" borderId="4" xfId="0" applyNumberFormat="1" applyFont="1" applyFill="1" applyBorder="1" applyAlignment="1">
      <alignment horizontal="center" vertical="center"/>
    </xf>
    <xf numFmtId="0" fontId="7" fillId="9" borderId="3" xfId="0" applyFont="1" applyFill="1" applyBorder="1" applyAlignment="1">
      <alignment horizontal="center" vertical="center"/>
    </xf>
    <xf numFmtId="0" fontId="7" fillId="9" borderId="4" xfId="0" applyFont="1" applyFill="1" applyBorder="1" applyAlignment="1">
      <alignment horizontal="center" vertical="center"/>
    </xf>
    <xf numFmtId="0" fontId="7" fillId="9" borderId="5" xfId="0" applyFont="1" applyFill="1" applyBorder="1" applyAlignment="1">
      <alignment horizontal="center" vertical="center"/>
    </xf>
    <xf numFmtId="182" fontId="3" fillId="4" borderId="2" xfId="0" applyNumberFormat="1" applyFont="1" applyFill="1" applyBorder="1">
      <alignment vertical="center"/>
    </xf>
    <xf numFmtId="180" fontId="4" fillId="4" borderId="2" xfId="0" applyNumberFormat="1" applyFont="1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center" vertical="center"/>
    </xf>
    <xf numFmtId="180" fontId="4" fillId="4" borderId="3" xfId="0" applyNumberFormat="1" applyFont="1" applyFill="1" applyBorder="1" applyAlignment="1">
      <alignment horizontal="center" vertical="center"/>
    </xf>
    <xf numFmtId="180" fontId="4" fillId="4" borderId="4" xfId="0" applyNumberFormat="1" applyFont="1" applyFill="1" applyBorder="1" applyAlignment="1">
      <alignment horizontal="center" vertical="center"/>
    </xf>
    <xf numFmtId="180" fontId="4" fillId="4" borderId="5" xfId="0" applyNumberFormat="1" applyFont="1" applyFill="1" applyBorder="1" applyAlignment="1">
      <alignment horizontal="center" vertical="center"/>
    </xf>
    <xf numFmtId="180" fontId="5" fillId="9" borderId="3" xfId="0" applyNumberFormat="1" applyFont="1" applyFill="1" applyBorder="1" applyAlignment="1">
      <alignment horizontal="center" vertical="center"/>
    </xf>
    <xf numFmtId="0" fontId="5" fillId="9" borderId="4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184" fontId="0" fillId="4" borderId="2" xfId="0" applyNumberFormat="1" applyFill="1" applyBorder="1" applyAlignment="1">
      <alignment horizontal="center" vertical="center"/>
    </xf>
    <xf numFmtId="0" fontId="10" fillId="8" borderId="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center" vertical="center"/>
    </xf>
    <xf numFmtId="181" fontId="0" fillId="0" borderId="2" xfId="0" applyNumberFormat="1" applyBorder="1" applyAlignment="1">
      <alignment horizontal="center" vertical="center"/>
    </xf>
    <xf numFmtId="180" fontId="11" fillId="8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0" fontId="3" fillId="4" borderId="4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4" xfId="0" applyNumberFormat="1" applyFont="1" applyFill="1" applyBorder="1" applyAlignment="1">
      <alignment horizontal="center" vertical="center"/>
    </xf>
    <xf numFmtId="58" fontId="0" fillId="4" borderId="2" xfId="0" applyNumberFormat="1" applyFont="1" applyFill="1" applyBorder="1" applyAlignment="1">
      <alignment horizontal="center" vertical="center"/>
    </xf>
    <xf numFmtId="183" fontId="0" fillId="4" borderId="2" xfId="0" applyNumberFormat="1" applyFill="1" applyBorder="1">
      <alignment vertical="center"/>
    </xf>
    <xf numFmtId="180" fontId="3" fillId="4" borderId="0" xfId="0" applyNumberFormat="1" applyFont="1" applyFill="1" applyBorder="1" applyAlignment="1">
      <alignment horizontal="center" vertical="center"/>
    </xf>
    <xf numFmtId="183" fontId="3" fillId="4" borderId="2" xfId="0" applyNumberFormat="1" applyFont="1" applyFill="1" applyBorder="1" applyAlignment="1">
      <alignment horizontal="center" vertical="center"/>
    </xf>
    <xf numFmtId="183" fontId="0" fillId="4" borderId="2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80" fontId="12" fillId="4" borderId="2" xfId="0" applyNumberFormat="1" applyFont="1" applyFill="1" applyBorder="1" applyAlignment="1">
      <alignment horizontal="center" vertical="center"/>
    </xf>
    <xf numFmtId="183" fontId="12" fillId="4" borderId="2" xfId="0" applyNumberFormat="1" applyFont="1" applyFill="1" applyBorder="1" applyAlignment="1">
      <alignment horizontal="center" vertical="center"/>
    </xf>
    <xf numFmtId="180" fontId="4" fillId="4" borderId="10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183" fontId="4" fillId="4" borderId="2" xfId="0" applyNumberFormat="1" applyFont="1" applyFill="1" applyBorder="1" applyAlignment="1">
      <alignment horizontal="center" vertical="center"/>
    </xf>
    <xf numFmtId="180" fontId="0" fillId="9" borderId="3" xfId="0" applyNumberFormat="1" applyFill="1" applyBorder="1" applyAlignment="1">
      <alignment horizontal="center" vertical="center"/>
    </xf>
    <xf numFmtId="183" fontId="0" fillId="9" borderId="4" xfId="0" applyNumberFormat="1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81" fontId="9" fillId="4" borderId="3" xfId="0" applyNumberFormat="1" applyFont="1" applyFill="1" applyBorder="1" applyAlignment="1">
      <alignment horizontal="center" vertical="center"/>
    </xf>
    <xf numFmtId="181" fontId="9" fillId="4" borderId="4" xfId="0" applyNumberFormat="1" applyFont="1" applyFill="1" applyBorder="1" applyAlignment="1">
      <alignment horizontal="center" vertical="center"/>
    </xf>
    <xf numFmtId="181" fontId="9" fillId="4" borderId="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82" fontId="13" fillId="4" borderId="2" xfId="0" applyNumberFormat="1" applyFont="1" applyFill="1" applyBorder="1" applyAlignment="1">
      <alignment horizontal="center" vertical="center"/>
    </xf>
    <xf numFmtId="182" fontId="0" fillId="4" borderId="2" xfId="0" applyNumberFormat="1" applyFill="1" applyBorder="1" applyAlignment="1">
      <alignment horizontal="center" vertical="center"/>
    </xf>
    <xf numFmtId="182" fontId="11" fillId="4" borderId="3" xfId="0" applyNumberFormat="1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2" fontId="5" fillId="9" borderId="3" xfId="0" applyNumberFormat="1" applyFont="1" applyFill="1" applyBorder="1" applyAlignment="1">
      <alignment horizontal="center" vertical="center"/>
    </xf>
    <xf numFmtId="182" fontId="0" fillId="0" borderId="0" xfId="0" applyNumberFormat="1">
      <alignment vertical="center"/>
    </xf>
    <xf numFmtId="0" fontId="7" fillId="9" borderId="5" xfId="0" applyNumberFormat="1" applyFont="1" applyFill="1" applyBorder="1" applyAlignment="1">
      <alignment horizontal="center" vertical="center"/>
    </xf>
    <xf numFmtId="180" fontId="0" fillId="9" borderId="4" xfId="0" applyNumberFormat="1" applyFill="1" applyBorder="1" applyAlignment="1">
      <alignment horizontal="center" vertical="center"/>
    </xf>
    <xf numFmtId="180" fontId="0" fillId="9" borderId="5" xfId="0" applyNumberFormat="1" applyFill="1" applyBorder="1" applyAlignment="1">
      <alignment horizontal="center"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181" fontId="14" fillId="4" borderId="1" xfId="0" applyNumberFormat="1" applyFont="1" applyFill="1" applyBorder="1" applyAlignment="1">
      <alignment horizontal="center" vertical="center"/>
    </xf>
    <xf numFmtId="180" fontId="14" fillId="4" borderId="2" xfId="0" applyNumberFormat="1" applyFont="1" applyFill="1" applyBorder="1" applyAlignment="1">
      <alignment horizontal="left" vertical="center"/>
    </xf>
    <xf numFmtId="0" fontId="14" fillId="4" borderId="2" xfId="0" applyNumberFormat="1" applyFont="1" applyFill="1" applyBorder="1" applyAlignment="1">
      <alignment horizontal="center" vertical="center" wrapText="1"/>
    </xf>
    <xf numFmtId="181" fontId="14" fillId="4" borderId="6" xfId="0" applyNumberFormat="1" applyFont="1" applyFill="1" applyBorder="1" applyAlignment="1">
      <alignment horizontal="center" vertical="center"/>
    </xf>
    <xf numFmtId="180" fontId="14" fillId="4" borderId="1" xfId="0" applyNumberFormat="1" applyFont="1" applyFill="1" applyBorder="1" applyAlignment="1">
      <alignment horizontal="left" vertical="center"/>
    </xf>
    <xf numFmtId="181" fontId="15" fillId="4" borderId="2" xfId="0" applyNumberFormat="1" applyFont="1" applyFill="1" applyBorder="1" applyAlignment="1">
      <alignment horizontal="center" vertical="center"/>
    </xf>
    <xf numFmtId="0" fontId="14" fillId="8" borderId="3" xfId="0" applyNumberFormat="1" applyFont="1" applyFill="1" applyBorder="1" applyAlignment="1">
      <alignment horizontal="center" vertical="center"/>
    </xf>
    <xf numFmtId="184" fontId="14" fillId="8" borderId="4" xfId="0" applyNumberFormat="1" applyFont="1" applyFill="1" applyBorder="1" applyAlignment="1">
      <alignment horizontal="center" vertical="center"/>
    </xf>
    <xf numFmtId="184" fontId="14" fillId="8" borderId="5" xfId="0" applyNumberFormat="1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0" fontId="14" fillId="4" borderId="2" xfId="0" applyFont="1" applyFill="1" applyBorder="1" applyAlignment="1">
      <alignment horizontal="center" vertical="center"/>
    </xf>
    <xf numFmtId="182" fontId="14" fillId="4" borderId="2" xfId="0" applyNumberFormat="1" applyFont="1" applyFill="1" applyBorder="1" applyAlignment="1">
      <alignment horizontal="center" vertical="center"/>
    </xf>
    <xf numFmtId="182" fontId="14" fillId="4" borderId="2" xfId="0" applyNumberFormat="1" applyFont="1" applyFill="1" applyBorder="1" applyAlignment="1">
      <alignment vertical="center"/>
    </xf>
    <xf numFmtId="182" fontId="14" fillId="0" borderId="1" xfId="0" applyNumberFormat="1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182" fontId="15" fillId="4" borderId="2" xfId="0" applyNumberFormat="1" applyFont="1" applyFill="1" applyBorder="1" applyAlignment="1">
      <alignment horizontal="center" vertical="center"/>
    </xf>
    <xf numFmtId="183" fontId="16" fillId="4" borderId="3" xfId="0" applyNumberFormat="1" applyFont="1" applyFill="1" applyBorder="1" applyAlignment="1">
      <alignment horizontal="center" vertical="center"/>
    </xf>
    <xf numFmtId="183" fontId="16" fillId="4" borderId="13" xfId="0" applyNumberFormat="1" applyFont="1" applyFill="1" applyBorder="1" applyAlignment="1">
      <alignment horizontal="center" vertical="center"/>
    </xf>
    <xf numFmtId="183" fontId="16" fillId="4" borderId="5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180" fontId="15" fillId="8" borderId="2" xfId="0" applyNumberFormat="1" applyFont="1" applyFill="1" applyBorder="1" applyAlignment="1">
      <alignment horizontal="left" vertical="center"/>
    </xf>
    <xf numFmtId="180" fontId="16" fillId="8" borderId="3" xfId="0" applyNumberFormat="1" applyFont="1" applyFill="1" applyBorder="1" applyAlignment="1">
      <alignment horizontal="center" vertical="center"/>
    </xf>
    <xf numFmtId="180" fontId="16" fillId="8" borderId="4" xfId="0" applyNumberFormat="1" applyFont="1" applyFill="1" applyBorder="1" applyAlignment="1">
      <alignment horizontal="center" vertical="center"/>
    </xf>
    <xf numFmtId="180" fontId="16" fillId="8" borderId="5" xfId="0" applyNumberFormat="1" applyFont="1" applyFill="1" applyBorder="1" applyAlignment="1">
      <alignment horizontal="center" vertical="center"/>
    </xf>
    <xf numFmtId="180" fontId="14" fillId="0" borderId="0" xfId="0" applyNumberFormat="1" applyFont="1">
      <alignment vertical="center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0" fontId="17" fillId="5" borderId="2" xfId="0" applyNumberFormat="1" applyFont="1" applyFill="1" applyBorder="1" applyAlignment="1">
      <alignment horizontal="center" vertical="center"/>
    </xf>
    <xf numFmtId="181" fontId="18" fillId="4" borderId="2" xfId="0" applyNumberFormat="1" applyFont="1" applyFill="1" applyBorder="1" applyAlignment="1">
      <alignment horizontal="center" vertical="center"/>
    </xf>
    <xf numFmtId="181" fontId="12" fillId="4" borderId="2" xfId="0" applyNumberFormat="1" applyFont="1" applyFill="1" applyBorder="1" applyAlignment="1">
      <alignment vertical="center"/>
    </xf>
    <xf numFmtId="180" fontId="19" fillId="4" borderId="2" xfId="0" applyNumberFormat="1" applyFont="1" applyFill="1" applyBorder="1" applyAlignment="1">
      <alignment horizontal="left" vertical="center" wrapText="1"/>
    </xf>
    <xf numFmtId="0" fontId="19" fillId="4" borderId="2" xfId="0" applyNumberFormat="1" applyFont="1" applyFill="1" applyBorder="1" applyAlignment="1">
      <alignment horizontal="center" vertical="center" wrapText="1"/>
    </xf>
    <xf numFmtId="184" fontId="20" fillId="4" borderId="4" xfId="0" applyNumberFormat="1" applyFont="1" applyFill="1" applyBorder="1" applyAlignment="1">
      <alignment horizontal="center" vertical="center"/>
    </xf>
    <xf numFmtId="184" fontId="20" fillId="4" borderId="5" xfId="0" applyNumberFormat="1" applyFont="1" applyFill="1" applyBorder="1" applyAlignment="1">
      <alignment horizontal="center" vertical="center"/>
    </xf>
    <xf numFmtId="0" fontId="20" fillId="4" borderId="4" xfId="0" applyNumberFormat="1" applyFont="1" applyFill="1" applyBorder="1" applyAlignment="1">
      <alignment horizontal="center" vertical="center"/>
    </xf>
    <xf numFmtId="182" fontId="4" fillId="4" borderId="2" xfId="0" applyNumberFormat="1" applyFont="1" applyFill="1" applyBorder="1">
      <alignment vertical="center"/>
    </xf>
    <xf numFmtId="0" fontId="21" fillId="0" borderId="0" xfId="0" applyFont="1">
      <alignment vertical="center"/>
    </xf>
    <xf numFmtId="0" fontId="0" fillId="0" borderId="0" xfId="0" applyAlignment="1">
      <alignment vertical="center"/>
    </xf>
    <xf numFmtId="0" fontId="22" fillId="5" borderId="1" xfId="0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180" fontId="19" fillId="4" borderId="5" xfId="0" applyNumberFormat="1" applyFont="1" applyFill="1" applyBorder="1" applyAlignment="1">
      <alignment horizontal="left" vertical="center" wrapText="1"/>
    </xf>
    <xf numFmtId="181" fontId="18" fillId="4" borderId="6" xfId="0" applyNumberFormat="1" applyFont="1" applyFill="1" applyBorder="1" applyAlignment="1">
      <alignment horizontal="center" vertical="center"/>
    </xf>
    <xf numFmtId="181" fontId="12" fillId="4" borderId="6" xfId="0" applyNumberFormat="1" applyFont="1" applyFill="1" applyBorder="1" applyAlignment="1">
      <alignment horizontal="center" vertical="center"/>
    </xf>
    <xf numFmtId="180" fontId="19" fillId="4" borderId="10" xfId="0" applyNumberFormat="1" applyFont="1" applyFill="1" applyBorder="1" applyAlignment="1">
      <alignment horizontal="left" vertical="center" wrapText="1"/>
    </xf>
    <xf numFmtId="0" fontId="19" fillId="4" borderId="10" xfId="0" applyNumberFormat="1" applyFont="1" applyFill="1" applyBorder="1" applyAlignment="1">
      <alignment horizontal="center" vertical="center" wrapText="1"/>
    </xf>
    <xf numFmtId="181" fontId="12" fillId="4" borderId="2" xfId="0" applyNumberFormat="1" applyFont="1" applyFill="1" applyBorder="1" applyAlignment="1">
      <alignment horizontal="center" vertical="center"/>
    </xf>
    <xf numFmtId="181" fontId="18" fillId="4" borderId="1" xfId="0" applyNumberFormat="1" applyFont="1" applyFill="1" applyBorder="1" applyAlignment="1">
      <alignment horizontal="center" vertical="center"/>
    </xf>
    <xf numFmtId="181" fontId="12" fillId="4" borderId="1" xfId="0" applyNumberFormat="1" applyFont="1" applyFill="1" applyBorder="1" applyAlignment="1">
      <alignment horizontal="center" vertical="center"/>
    </xf>
    <xf numFmtId="181" fontId="18" fillId="4" borderId="10" xfId="0" applyNumberFormat="1" applyFont="1" applyFill="1" applyBorder="1" applyAlignment="1">
      <alignment horizontal="center" vertical="center"/>
    </xf>
    <xf numFmtId="181" fontId="12" fillId="4" borderId="10" xfId="0" applyNumberFormat="1" applyFont="1" applyFill="1" applyBorder="1" applyAlignment="1">
      <alignment horizontal="center" vertical="center"/>
    </xf>
    <xf numFmtId="184" fontId="12" fillId="4" borderId="2" xfId="0" applyNumberFormat="1" applyFont="1" applyFill="1" applyBorder="1" applyAlignment="1">
      <alignment horizontal="center" vertical="center"/>
    </xf>
    <xf numFmtId="184" fontId="19" fillId="4" borderId="2" xfId="0" applyNumberFormat="1" applyFont="1" applyFill="1" applyBorder="1" applyAlignment="1">
      <alignment horizontal="center" vertical="center" wrapText="1"/>
    </xf>
    <xf numFmtId="181" fontId="12" fillId="4" borderId="2" xfId="0" applyNumberFormat="1" applyFont="1" applyFill="1" applyBorder="1" applyAlignment="1">
      <alignment horizontal="center" vertical="center" wrapText="1"/>
    </xf>
    <xf numFmtId="0" fontId="23" fillId="10" borderId="0" xfId="0" applyFont="1" applyFill="1" applyAlignment="1">
      <alignment horizontal="center" vertical="center"/>
    </xf>
    <xf numFmtId="182" fontId="24" fillId="4" borderId="2" xfId="0" applyNumberFormat="1" applyFont="1" applyFill="1" applyBorder="1">
      <alignment vertical="center"/>
    </xf>
    <xf numFmtId="182" fontId="24" fillId="4" borderId="2" xfId="0" applyNumberFormat="1" applyFont="1" applyFill="1" applyBorder="1" applyAlignment="1">
      <alignment vertical="center"/>
    </xf>
    <xf numFmtId="182" fontId="24" fillId="4" borderId="10" xfId="0" applyNumberFormat="1" applyFont="1" applyFill="1" applyBorder="1">
      <alignment vertical="center"/>
    </xf>
    <xf numFmtId="182" fontId="24" fillId="4" borderId="2" xfId="0" applyNumberFormat="1" applyFont="1" applyFill="1" applyBorder="1" applyAlignment="1">
      <alignment horizontal="center" vertical="center"/>
    </xf>
    <xf numFmtId="182" fontId="24" fillId="4" borderId="10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horizontal="center" vertical="center" wrapText="1"/>
    </xf>
    <xf numFmtId="185" fontId="23" fillId="10" borderId="0" xfId="0" applyNumberFormat="1" applyFont="1" applyFill="1" applyAlignment="1">
      <alignment horizontal="center" vertical="center"/>
    </xf>
    <xf numFmtId="0" fontId="0" fillId="4" borderId="2" xfId="0" applyFill="1" applyBorder="1" applyAlignment="1">
      <alignment vertical="center"/>
    </xf>
    <xf numFmtId="182" fontId="24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82" fontId="24" fillId="4" borderId="6" xfId="0" applyNumberFormat="1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182" fontId="24" fillId="4" borderId="10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vertical="center"/>
    </xf>
    <xf numFmtId="180" fontId="24" fillId="4" borderId="2" xfId="0" applyNumberFormat="1" applyFont="1" applyFill="1" applyBorder="1" applyAlignment="1">
      <alignment horizontal="center" vertical="center"/>
    </xf>
    <xf numFmtId="0" fontId="0" fillId="4" borderId="10" xfId="0" applyFill="1" applyBorder="1">
      <alignment vertical="center"/>
    </xf>
    <xf numFmtId="0" fontId="19" fillId="4" borderId="2" xfId="0" applyNumberFormat="1" applyFont="1" applyFill="1" applyBorder="1" applyAlignment="1">
      <alignment horizontal="center" vertical="center"/>
    </xf>
    <xf numFmtId="180" fontId="19" fillId="4" borderId="2" xfId="0" applyNumberFormat="1" applyFont="1" applyFill="1" applyBorder="1" applyAlignment="1">
      <alignment horizontal="center" vertical="center" wrapText="1"/>
    </xf>
    <xf numFmtId="181" fontId="2" fillId="4" borderId="2" xfId="0" applyNumberFormat="1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0" fontId="2" fillId="4" borderId="5" xfId="0" applyNumberFormat="1" applyFont="1" applyFill="1" applyBorder="1" applyAlignment="1">
      <alignment horizontal="left" vertical="center" wrapText="1"/>
    </xf>
    <xf numFmtId="184" fontId="0" fillId="4" borderId="4" xfId="0" applyNumberFormat="1" applyFill="1" applyBorder="1" applyAlignment="1">
      <alignment horizontal="center" vertical="center"/>
    </xf>
    <xf numFmtId="184" fontId="0" fillId="4" borderId="5" xfId="0" applyNumberFormat="1" applyFill="1" applyBorder="1" applyAlignment="1">
      <alignment horizontal="center" vertical="center"/>
    </xf>
    <xf numFmtId="182" fontId="0" fillId="4" borderId="1" xfId="0" applyNumberFormat="1" applyFill="1" applyBorder="1" applyAlignment="1">
      <alignment horizontal="center" vertical="center"/>
    </xf>
    <xf numFmtId="0" fontId="3" fillId="0" borderId="0" xfId="0" applyFont="1">
      <alignment vertical="center"/>
    </xf>
    <xf numFmtId="18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181" fontId="25" fillId="5" borderId="2" xfId="0" applyNumberFormat="1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0" fontId="25" fillId="5" borderId="2" xfId="0" applyNumberFormat="1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/>
    </xf>
    <xf numFmtId="181" fontId="3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180" fontId="3" fillId="4" borderId="2" xfId="0" applyNumberFormat="1" applyFont="1" applyFill="1" applyBorder="1" applyAlignment="1">
      <alignment vertical="center"/>
    </xf>
    <xf numFmtId="181" fontId="3" fillId="0" borderId="6" xfId="0" applyNumberFormat="1" applyFont="1" applyBorder="1" applyAlignment="1">
      <alignment horizontal="center" vertical="center"/>
    </xf>
    <xf numFmtId="181" fontId="3" fillId="0" borderId="10" xfId="0" applyNumberFormat="1" applyFont="1" applyBorder="1" applyAlignment="1">
      <alignment horizontal="center" vertical="center"/>
    </xf>
    <xf numFmtId="181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>
      <alignment vertical="center"/>
    </xf>
    <xf numFmtId="180" fontId="3" fillId="0" borderId="1" xfId="0" applyNumberFormat="1" applyFont="1" applyBorder="1" applyAlignment="1">
      <alignment horizontal="center" vertical="center"/>
    </xf>
    <xf numFmtId="180" fontId="3" fillId="0" borderId="6" xfId="0" applyNumberFormat="1" applyFont="1" applyBorder="1" applyAlignment="1">
      <alignment horizontal="center" vertical="center"/>
    </xf>
    <xf numFmtId="180" fontId="3" fillId="0" borderId="0" xfId="0" applyNumberFormat="1" applyFont="1">
      <alignment vertical="center"/>
    </xf>
    <xf numFmtId="180" fontId="3" fillId="0" borderId="10" xfId="0" applyNumberFormat="1" applyFont="1" applyBorder="1" applyAlignment="1">
      <alignment horizontal="center" vertical="center"/>
    </xf>
    <xf numFmtId="180" fontId="3" fillId="0" borderId="2" xfId="0" applyNumberFormat="1" applyFont="1" applyBorder="1" applyAlignment="1">
      <alignment vertical="center"/>
    </xf>
    <xf numFmtId="180" fontId="3" fillId="0" borderId="2" xfId="0" applyNumberFormat="1" applyFont="1" applyBorder="1">
      <alignment vertical="center"/>
    </xf>
    <xf numFmtId="186" fontId="0" fillId="0" borderId="0" xfId="0" applyNumberFormat="1">
      <alignment vertical="center"/>
    </xf>
    <xf numFmtId="186" fontId="1" fillId="5" borderId="2" xfId="0" applyNumberFormat="1" applyFont="1" applyFill="1" applyBorder="1" applyAlignment="1">
      <alignment horizontal="center" vertical="center"/>
    </xf>
    <xf numFmtId="186" fontId="0" fillId="4" borderId="2" xfId="0" applyNumberFormat="1" applyFill="1" applyBorder="1" applyAlignment="1">
      <alignment horizontal="center" vertical="center"/>
    </xf>
    <xf numFmtId="186" fontId="4" fillId="8" borderId="4" xfId="0" applyNumberFormat="1" applyFont="1" applyFill="1" applyBorder="1" applyAlignment="1">
      <alignment horizontal="center" vertical="center"/>
    </xf>
    <xf numFmtId="180" fontId="4" fillId="8" borderId="4" xfId="0" applyNumberFormat="1" applyFont="1" applyFill="1" applyBorder="1" applyAlignment="1">
      <alignment horizontal="center" vertical="center"/>
    </xf>
    <xf numFmtId="182" fontId="0" fillId="0" borderId="2" xfId="0" applyNumberFormat="1" applyBorder="1">
      <alignment vertical="center"/>
    </xf>
    <xf numFmtId="180" fontId="5" fillId="8" borderId="2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81" fontId="0" fillId="0" borderId="0" xfId="0" applyNumberFormat="1" applyFill="1" applyAlignment="1">
      <alignment horizontal="center" vertical="center"/>
    </xf>
    <xf numFmtId="0" fontId="27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80" fontId="0" fillId="0" borderId="0" xfId="0" applyNumberFormat="1" applyFill="1" applyAlignment="1">
      <alignment horizontal="center" vertical="center"/>
    </xf>
    <xf numFmtId="0" fontId="28" fillId="5" borderId="2" xfId="0" applyFont="1" applyFill="1" applyBorder="1" applyAlignment="1">
      <alignment horizontal="center" vertical="center"/>
    </xf>
    <xf numFmtId="181" fontId="29" fillId="5" borderId="2" xfId="0" applyNumberFormat="1" applyFont="1" applyFill="1" applyBorder="1" applyAlignment="1">
      <alignment horizontal="center" vertical="center"/>
    </xf>
    <xf numFmtId="0" fontId="29" fillId="5" borderId="2" xfId="0" applyFont="1" applyFill="1" applyBorder="1" applyAlignment="1">
      <alignment horizontal="center" vertical="center"/>
    </xf>
    <xf numFmtId="0" fontId="29" fillId="5" borderId="2" xfId="0" applyNumberFormat="1" applyFont="1" applyFill="1" applyBorder="1" applyAlignment="1">
      <alignment horizontal="center" vertical="center"/>
    </xf>
    <xf numFmtId="0" fontId="27" fillId="4" borderId="2" xfId="0" applyFont="1" applyFill="1" applyBorder="1" applyAlignment="1">
      <alignment vertical="center"/>
    </xf>
    <xf numFmtId="0" fontId="0" fillId="4" borderId="10" xfId="0" applyNumberFormat="1" applyFill="1" applyBorder="1" applyAlignment="1">
      <alignment horizontal="center" vertical="center"/>
    </xf>
    <xf numFmtId="181" fontId="0" fillId="4" borderId="10" xfId="0" applyNumberForma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80" fontId="27" fillId="4" borderId="2" xfId="0" applyNumberFormat="1" applyFont="1" applyFill="1" applyBorder="1" applyAlignment="1">
      <alignment vertical="center"/>
    </xf>
    <xf numFmtId="180" fontId="29" fillId="5" borderId="2" xfId="0" applyNumberFormat="1" applyFont="1" applyFill="1" applyBorder="1" applyAlignment="1">
      <alignment horizontal="center" vertical="center"/>
    </xf>
    <xf numFmtId="187" fontId="9" fillId="4" borderId="0" xfId="0" applyNumberFormat="1" applyFont="1" applyFill="1" applyAlignment="1">
      <alignment vertical="center"/>
    </xf>
    <xf numFmtId="180" fontId="0" fillId="4" borderId="2" xfId="0" applyNumberFormat="1" applyFill="1" applyBorder="1" applyAlignment="1">
      <alignment vertical="center"/>
    </xf>
    <xf numFmtId="180" fontId="9" fillId="11" borderId="1" xfId="0" applyNumberFormat="1" applyFont="1" applyFill="1" applyBorder="1" applyAlignment="1">
      <alignment horizontal="center" vertical="center"/>
    </xf>
    <xf numFmtId="180" fontId="9" fillId="11" borderId="6" xfId="0" applyNumberFormat="1" applyFont="1" applyFill="1" applyBorder="1" applyAlignment="1">
      <alignment horizontal="center" vertical="center"/>
    </xf>
    <xf numFmtId="180" fontId="9" fillId="11" borderId="10" xfId="0" applyNumberFormat="1" applyFont="1" applyFill="1" applyBorder="1" applyAlignment="1">
      <alignment horizontal="center" vertical="center"/>
    </xf>
    <xf numFmtId="180" fontId="9" fillId="11" borderId="2" xfId="0" applyNumberFormat="1" applyFont="1" applyFill="1" applyBorder="1" applyAlignment="1">
      <alignment vertical="center"/>
    </xf>
    <xf numFmtId="180" fontId="9" fillId="4" borderId="1" xfId="0" applyNumberFormat="1" applyFont="1" applyFill="1" applyBorder="1" applyAlignment="1">
      <alignment horizontal="center" vertical="center"/>
    </xf>
    <xf numFmtId="180" fontId="9" fillId="4" borderId="6" xfId="0" applyNumberFormat="1" applyFont="1" applyFill="1" applyBorder="1" applyAlignment="1">
      <alignment horizontal="center" vertical="center"/>
    </xf>
    <xf numFmtId="180" fontId="9" fillId="4" borderId="10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181" fontId="0" fillId="4" borderId="6" xfId="0" applyNumberForma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81" fontId="0" fillId="4" borderId="10" xfId="0" applyNumberForma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180" fontId="0" fillId="0" borderId="0" xfId="0" applyNumberFormat="1" applyFill="1" applyAlignment="1">
      <alignment vertical="center"/>
    </xf>
    <xf numFmtId="180" fontId="9" fillId="4" borderId="1" xfId="0" applyNumberFormat="1" applyFont="1" applyFill="1" applyBorder="1" applyAlignment="1">
      <alignment horizontal="center" vertical="center"/>
    </xf>
    <xf numFmtId="180" fontId="9" fillId="4" borderId="6" xfId="0" applyNumberFormat="1" applyFont="1" applyFill="1" applyBorder="1" applyAlignment="1">
      <alignment horizontal="center" vertical="center"/>
    </xf>
    <xf numFmtId="180" fontId="9" fillId="4" borderId="10" xfId="0" applyNumberFormat="1" applyFont="1" applyFill="1" applyBorder="1" applyAlignment="1">
      <alignment horizontal="center" vertical="center"/>
    </xf>
    <xf numFmtId="180" fontId="9" fillId="4" borderId="2" xfId="0" applyNumberFormat="1" applyFont="1" applyFill="1" applyBorder="1" applyAlignment="1">
      <alignment vertical="center"/>
    </xf>
    <xf numFmtId="180" fontId="0" fillId="4" borderId="1" xfId="0" applyNumberFormat="1" applyFill="1" applyBorder="1" applyAlignment="1">
      <alignment vertical="center"/>
    </xf>
    <xf numFmtId="180" fontId="9" fillId="4" borderId="1" xfId="0" applyNumberFormat="1" applyFont="1" applyFill="1" applyBorder="1" applyAlignment="1">
      <alignment vertical="center"/>
    </xf>
    <xf numFmtId="180" fontId="9" fillId="4" borderId="2" xfId="0" applyNumberFormat="1" applyFont="1" applyFill="1" applyBorder="1" applyAlignment="1">
      <alignment horizontal="center" vertical="center"/>
    </xf>
    <xf numFmtId="181" fontId="30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80" fontId="0" fillId="0" borderId="0" xfId="0" applyNumberFormat="1" applyFill="1" applyBorder="1" applyAlignment="1">
      <alignment horizontal="center" vertical="center"/>
    </xf>
    <xf numFmtId="181" fontId="30" fillId="0" borderId="0" xfId="0" applyNumberFormat="1" applyFont="1" applyFill="1" applyBorder="1" applyAlignment="1">
      <alignment vertical="center"/>
    </xf>
    <xf numFmtId="180" fontId="0" fillId="0" borderId="0" xfId="0" applyNumberFormat="1" applyFill="1" applyBorder="1" applyAlignment="1">
      <alignment vertical="center"/>
    </xf>
    <xf numFmtId="181" fontId="30" fillId="4" borderId="1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0" fontId="0" fillId="0" borderId="2" xfId="0" applyNumberFormat="1" applyFill="1" applyBorder="1" applyAlignment="1">
      <alignment horizontal="center" vertical="center"/>
    </xf>
    <xf numFmtId="181" fontId="30" fillId="4" borderId="6" xfId="0" applyNumberFormat="1" applyFont="1" applyFill="1" applyBorder="1" applyAlignment="1">
      <alignment horizontal="center" vertical="center"/>
    </xf>
    <xf numFmtId="181" fontId="30" fillId="4" borderId="10" xfId="0" applyNumberFormat="1" applyFont="1" applyFill="1" applyBorder="1" applyAlignment="1">
      <alignment horizontal="center" vertical="center"/>
    </xf>
    <xf numFmtId="181" fontId="30" fillId="4" borderId="2" xfId="0" applyNumberFormat="1" applyFont="1" applyFill="1" applyBorder="1" applyAlignment="1">
      <alignment horizontal="center" vertical="center"/>
    </xf>
    <xf numFmtId="0" fontId="27" fillId="5" borderId="2" xfId="0" applyFont="1" applyFill="1" applyBorder="1" applyAlignment="1">
      <alignment horizontal="center" vertical="center"/>
    </xf>
    <xf numFmtId="187" fontId="9" fillId="8" borderId="0" xfId="0" applyNumberFormat="1" applyFont="1" applyFill="1" applyAlignment="1">
      <alignment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6" xfId="0" applyNumberFormat="1" applyFill="1" applyBorder="1" applyAlignment="1">
      <alignment horizontal="center" vertical="center"/>
    </xf>
    <xf numFmtId="180" fontId="0" fillId="4" borderId="10" xfId="0" applyNumberFormat="1" applyFill="1" applyBorder="1" applyAlignment="1">
      <alignment horizontal="center" vertical="center"/>
    </xf>
    <xf numFmtId="0" fontId="0" fillId="0" borderId="4" xfId="0" applyFill="1" applyBorder="1" applyAlignment="1">
      <alignment vertical="center"/>
    </xf>
    <xf numFmtId="180" fontId="0" fillId="4" borderId="5" xfId="0" applyNumberFormat="1" applyFill="1" applyBorder="1" applyAlignment="1">
      <alignment vertical="center"/>
    </xf>
    <xf numFmtId="0" fontId="0" fillId="0" borderId="2" xfId="0" applyFill="1" applyBorder="1" applyAlignment="1">
      <alignment horizontal="center" vertical="center"/>
    </xf>
    <xf numFmtId="181" fontId="30" fillId="4" borderId="1" xfId="0" applyNumberFormat="1" applyFont="1" applyFill="1" applyBorder="1" applyAlignment="1">
      <alignment horizontal="center" vertical="center"/>
    </xf>
    <xf numFmtId="181" fontId="30" fillId="4" borderId="6" xfId="0" applyNumberFormat="1" applyFont="1" applyFill="1" applyBorder="1" applyAlignment="1">
      <alignment horizontal="center" vertical="center"/>
    </xf>
    <xf numFmtId="181" fontId="30" fillId="4" borderId="10" xfId="0" applyNumberFormat="1" applyFon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6" xfId="0" applyNumberFormat="1" applyFill="1" applyBorder="1" applyAlignment="1">
      <alignment horizontal="center" vertical="center"/>
    </xf>
    <xf numFmtId="180" fontId="0" fillId="4" borderId="10" xfId="0" applyNumberFormat="1" applyFill="1" applyBorder="1" applyAlignment="1">
      <alignment horizontal="center" vertical="center"/>
    </xf>
    <xf numFmtId="181" fontId="30" fillId="4" borderId="6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/>
    </xf>
    <xf numFmtId="180" fontId="0" fillId="4" borderId="8" xfId="0" applyNumberFormat="1" applyFill="1" applyBorder="1" applyAlignment="1">
      <alignment horizontal="center" vertical="center"/>
    </xf>
    <xf numFmtId="180" fontId="0" fillId="4" borderId="0" xfId="0" applyNumberFormat="1" applyFill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www.wps.cn/officeDocument/2020/cellImage" Target="cellimag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jpeg"/><Relationship Id="rId2" Type="http://schemas.openxmlformats.org/officeDocument/2006/relationships/image" Target="../media/image13.jpeg"/><Relationship Id="rId1" Type="http://schemas.openxmlformats.org/officeDocument/2006/relationships/image" Target="../media/image12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jpe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7.jpeg"/><Relationship Id="rId1" Type="http://schemas.openxmlformats.org/officeDocument/2006/relationships/image" Target="../media/image16.jpe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0.jpeg"/><Relationship Id="rId2" Type="http://schemas.openxmlformats.org/officeDocument/2006/relationships/image" Target="../media/image19.jpeg"/><Relationship Id="rId1" Type="http://schemas.openxmlformats.org/officeDocument/2006/relationships/image" Target="../media/image18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2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jpe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6.jpeg"/><Relationship Id="rId2" Type="http://schemas.openxmlformats.org/officeDocument/2006/relationships/image" Target="../media/image25.jpeg"/><Relationship Id="rId1" Type="http://schemas.openxmlformats.org/officeDocument/2006/relationships/image" Target="../media/image24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34607</xdr:colOff>
      <xdr:row>1</xdr:row>
      <xdr:rowOff>25082</xdr:rowOff>
    </xdr:from>
    <xdr:to>
      <xdr:col>4</xdr:col>
      <xdr:colOff>3153092</xdr:colOff>
      <xdr:row>1</xdr:row>
      <xdr:rowOff>1792922</xdr:rowOff>
    </xdr:to>
    <xdr:pic>
      <xdr:nvPicPr>
        <xdr:cNvPr id="3" name="ID_EB6D469F10584D88BB84B01437053670" descr="PHOTO-2026-02-01-20-10-06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5995035" y="-294640"/>
          <a:ext cx="1767840" cy="3117850"/>
        </a:xfrm>
        <a:prstGeom prst="rect">
          <a:avLst/>
        </a:prstGeom>
      </xdr:spPr>
    </xdr:pic>
    <xdr:clientData/>
  </xdr:twoCellAnchor>
  <xdr:twoCellAnchor editAs="oneCell">
    <xdr:from>
      <xdr:col>4</xdr:col>
      <xdr:colOff>34290</xdr:colOff>
      <xdr:row>2</xdr:row>
      <xdr:rowOff>24765</xdr:rowOff>
    </xdr:from>
    <xdr:to>
      <xdr:col>4</xdr:col>
      <xdr:colOff>3152140</xdr:colOff>
      <xdr:row>2</xdr:row>
      <xdr:rowOff>1792605</xdr:rowOff>
    </xdr:to>
    <xdr:pic>
      <xdr:nvPicPr>
        <xdr:cNvPr id="4" name="ID_33A8A3BC97E147238E87E135DF908BC9" descr="PHOTO-2026-02-03-18-23-48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 rot="16200000">
          <a:off x="5995035" y="1508760"/>
          <a:ext cx="1767840" cy="3117850"/>
        </a:xfrm>
        <a:prstGeom prst="rect">
          <a:avLst/>
        </a:prstGeom>
      </xdr:spPr>
    </xdr:pic>
    <xdr:clientData/>
  </xdr:twoCellAnchor>
  <xdr:twoCellAnchor editAs="oneCell">
    <xdr:from>
      <xdr:col>4</xdr:col>
      <xdr:colOff>34607</xdr:colOff>
      <xdr:row>3</xdr:row>
      <xdr:rowOff>25082</xdr:rowOff>
    </xdr:from>
    <xdr:to>
      <xdr:col>4</xdr:col>
      <xdr:colOff>3152457</xdr:colOff>
      <xdr:row>3</xdr:row>
      <xdr:rowOff>1792287</xdr:rowOff>
    </xdr:to>
    <xdr:pic>
      <xdr:nvPicPr>
        <xdr:cNvPr id="5" name="ID_02E0DEA4BFFA4DDD946AA59BF3A8FC7D" descr="PHOTO-2026-02-06-18-14-01"/>
        <xdr:cNvPicPr>
          <a:picLocks noChangeAspect="1"/>
        </xdr:cNvPicPr>
      </xdr:nvPicPr>
      <xdr:blipFill>
        <a:blip r:embed="rId3"/>
        <a:srcRect l="3967" t="3958"/>
        <a:stretch>
          <a:fillRect/>
        </a:stretch>
      </xdr:blipFill>
      <xdr:spPr>
        <a:xfrm rot="16200000">
          <a:off x="5995035" y="3312160"/>
          <a:ext cx="1767205" cy="3117850"/>
        </a:xfrm>
        <a:prstGeom prst="rect">
          <a:avLst/>
        </a:prstGeom>
      </xdr:spPr>
    </xdr:pic>
    <xdr:clientData/>
  </xdr:twoCellAnchor>
  <xdr:twoCellAnchor editAs="oneCell">
    <xdr:from>
      <xdr:col>4</xdr:col>
      <xdr:colOff>45085</xdr:colOff>
      <xdr:row>4</xdr:row>
      <xdr:rowOff>24765</xdr:rowOff>
    </xdr:from>
    <xdr:to>
      <xdr:col>4</xdr:col>
      <xdr:colOff>3141980</xdr:colOff>
      <xdr:row>4</xdr:row>
      <xdr:rowOff>1779270</xdr:rowOff>
    </xdr:to>
    <xdr:pic>
      <xdr:nvPicPr>
        <xdr:cNvPr id="9" name="ID_3BF1196B15944C09B8D28D50101835A5" descr="PHOTO-2026-02-10-13-06-4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 rot="16200000">
          <a:off x="6002020" y="5120005"/>
          <a:ext cx="1754505" cy="3096895"/>
        </a:xfrm>
        <a:prstGeom prst="rect">
          <a:avLst/>
        </a:prstGeom>
      </xdr:spPr>
    </xdr:pic>
    <xdr:clientData/>
  </xdr:twoCellAnchor>
  <xdr:twoCellAnchor editAs="oneCell">
    <xdr:from>
      <xdr:col>4</xdr:col>
      <xdr:colOff>40640</xdr:colOff>
      <xdr:row>5</xdr:row>
      <xdr:rowOff>24765</xdr:rowOff>
    </xdr:from>
    <xdr:to>
      <xdr:col>4</xdr:col>
      <xdr:colOff>3145790</xdr:colOff>
      <xdr:row>5</xdr:row>
      <xdr:rowOff>1779905</xdr:rowOff>
    </xdr:to>
    <xdr:pic>
      <xdr:nvPicPr>
        <xdr:cNvPr id="10" name="ID_9835D80B0A2641BBBFE9C64342E1DC6F" descr="PHOTO-2026-02-10-13-08-04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 rot="16200000">
          <a:off x="6001385" y="6918325"/>
          <a:ext cx="1755140" cy="3105150"/>
        </a:xfrm>
        <a:prstGeom prst="rect">
          <a:avLst/>
        </a:prstGeom>
      </xdr:spPr>
    </xdr:pic>
    <xdr:clientData/>
  </xdr:twoCellAnchor>
  <xdr:twoCellAnchor editAs="oneCell">
    <xdr:from>
      <xdr:col>4</xdr:col>
      <xdr:colOff>37782</xdr:colOff>
      <xdr:row>6</xdr:row>
      <xdr:rowOff>24447</xdr:rowOff>
    </xdr:from>
    <xdr:to>
      <xdr:col>4</xdr:col>
      <xdr:colOff>3149282</xdr:colOff>
      <xdr:row>6</xdr:row>
      <xdr:rowOff>1778952</xdr:rowOff>
    </xdr:to>
    <xdr:pic>
      <xdr:nvPicPr>
        <xdr:cNvPr id="11" name="ID_F3EC8A26AE0848BEB2EC60906970D6C1" descr="PHOTO-2026-02-14-11-54-54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 rot="16200000">
          <a:off x="6001385" y="8712200"/>
          <a:ext cx="1754505" cy="3111500"/>
        </a:xfrm>
        <a:prstGeom prst="rect">
          <a:avLst/>
        </a:prstGeom>
      </xdr:spPr>
    </xdr:pic>
    <xdr:clientData/>
  </xdr:twoCellAnchor>
  <xdr:twoCellAnchor editAs="oneCell">
    <xdr:from>
      <xdr:col>4</xdr:col>
      <xdr:colOff>44767</xdr:colOff>
      <xdr:row>7</xdr:row>
      <xdr:rowOff>24447</xdr:rowOff>
    </xdr:from>
    <xdr:to>
      <xdr:col>4</xdr:col>
      <xdr:colOff>3141662</xdr:colOff>
      <xdr:row>7</xdr:row>
      <xdr:rowOff>1766887</xdr:rowOff>
    </xdr:to>
    <xdr:pic>
      <xdr:nvPicPr>
        <xdr:cNvPr id="6" name="ID_16D7190FA9C9401AB3899BA20631B84A" descr="PHOTO-2026-02-15-14-49-53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 rot="16200000">
          <a:off x="6007100" y="10507345"/>
          <a:ext cx="1742440" cy="3096895"/>
        </a:xfrm>
        <a:prstGeom prst="rect">
          <a:avLst/>
        </a:prstGeom>
      </xdr:spPr>
    </xdr:pic>
    <xdr:clientData/>
  </xdr:twoCellAnchor>
  <xdr:twoCellAnchor editAs="oneCell">
    <xdr:from>
      <xdr:col>4</xdr:col>
      <xdr:colOff>34607</xdr:colOff>
      <xdr:row>8</xdr:row>
      <xdr:rowOff>24447</xdr:rowOff>
    </xdr:from>
    <xdr:to>
      <xdr:col>4</xdr:col>
      <xdr:colOff>3151822</xdr:colOff>
      <xdr:row>8</xdr:row>
      <xdr:rowOff>1779587</xdr:rowOff>
    </xdr:to>
    <xdr:pic>
      <xdr:nvPicPr>
        <xdr:cNvPr id="7" name="ID_901BAEB54BEB4F45ADAE8AF09388A5D4" descr="PHOTO-2026-02-18-16-49-39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 rot="16200000">
          <a:off x="6000750" y="12293600"/>
          <a:ext cx="1755140" cy="3117215"/>
        </a:xfrm>
        <a:prstGeom prst="rect">
          <a:avLst/>
        </a:prstGeom>
      </xdr:spPr>
    </xdr:pic>
    <xdr:clientData/>
  </xdr:twoCellAnchor>
  <xdr:twoCellAnchor editAs="oneCell">
    <xdr:from>
      <xdr:col>4</xdr:col>
      <xdr:colOff>43180</xdr:colOff>
      <xdr:row>9</xdr:row>
      <xdr:rowOff>24765</xdr:rowOff>
    </xdr:from>
    <xdr:to>
      <xdr:col>4</xdr:col>
      <xdr:colOff>3143885</xdr:colOff>
      <xdr:row>9</xdr:row>
      <xdr:rowOff>1779905</xdr:rowOff>
    </xdr:to>
    <xdr:pic>
      <xdr:nvPicPr>
        <xdr:cNvPr id="13" name="ID_B68E3B613DB84A1C826440DBE607D3BB" descr="PHOTO-2026-02-25-21-15-00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5328920" y="14766925"/>
          <a:ext cx="3100705" cy="1755140"/>
        </a:xfrm>
        <a:prstGeom prst="rect">
          <a:avLst/>
        </a:prstGeom>
      </xdr:spPr>
    </xdr:pic>
    <xdr:clientData/>
  </xdr:twoCellAnchor>
  <xdr:twoCellAnchor editAs="oneCell">
    <xdr:from>
      <xdr:col>4</xdr:col>
      <xdr:colOff>44450</xdr:colOff>
      <xdr:row>10</xdr:row>
      <xdr:rowOff>24765</xdr:rowOff>
    </xdr:from>
    <xdr:to>
      <xdr:col>4</xdr:col>
      <xdr:colOff>3143250</xdr:colOff>
      <xdr:row>10</xdr:row>
      <xdr:rowOff>1780540</xdr:rowOff>
    </xdr:to>
    <xdr:pic>
      <xdr:nvPicPr>
        <xdr:cNvPr id="14" name="ID_AF69EFDAC862404FB001179F2B7364E4" descr="PHOTO-2026-02-25-21-15-32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5330190" y="16567150"/>
          <a:ext cx="3098800" cy="17557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43815</xdr:colOff>
      <xdr:row>1</xdr:row>
      <xdr:rowOff>26670</xdr:rowOff>
    </xdr:from>
    <xdr:to>
      <xdr:col>4</xdr:col>
      <xdr:colOff>4051300</xdr:colOff>
      <xdr:row>1</xdr:row>
      <xdr:rowOff>2291715</xdr:rowOff>
    </xdr:to>
    <xdr:pic>
      <xdr:nvPicPr>
        <xdr:cNvPr id="3" name="ID_CCE8CCF6CB934EC0917AFA736A8BFEE9" descr="PHOTO-2026-02-06-18-13-28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6778625" y="-641350"/>
          <a:ext cx="2265045" cy="400748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325755</xdr:colOff>
      <xdr:row>1</xdr:row>
      <xdr:rowOff>31750</xdr:rowOff>
    </xdr:from>
    <xdr:to>
      <xdr:col>9</xdr:col>
      <xdr:colOff>4413250</xdr:colOff>
      <xdr:row>1</xdr:row>
      <xdr:rowOff>5169535</xdr:rowOff>
    </xdr:to>
    <xdr:pic>
      <xdr:nvPicPr>
        <xdr:cNvPr id="5" name="ID_526AD5818F044446A0D4A4FF77C53EE4" descr="PHOTO-2026-02-06-18-16-00"/>
        <xdr:cNvPicPr>
          <a:picLocks noChangeAspect="1"/>
        </xdr:cNvPicPr>
      </xdr:nvPicPr>
      <xdr:blipFill>
        <a:blip r:embed="rId1"/>
        <a:srcRect b="29264"/>
        <a:stretch>
          <a:fillRect/>
        </a:stretch>
      </xdr:blipFill>
      <xdr:spPr>
        <a:xfrm>
          <a:off x="21605240" y="463550"/>
          <a:ext cx="4087495" cy="5137785"/>
        </a:xfrm>
        <a:prstGeom prst="rect">
          <a:avLst/>
        </a:prstGeom>
      </xdr:spPr>
    </xdr:pic>
    <xdr:clientData/>
  </xdr:twoCellAnchor>
  <xdr:twoCellAnchor editAs="oneCell">
    <xdr:from>
      <xdr:col>9</xdr:col>
      <xdr:colOff>339090</xdr:colOff>
      <xdr:row>2</xdr:row>
      <xdr:rowOff>31750</xdr:rowOff>
    </xdr:from>
    <xdr:to>
      <xdr:col>9</xdr:col>
      <xdr:colOff>4399280</xdr:colOff>
      <xdr:row>2</xdr:row>
      <xdr:rowOff>5169535</xdr:rowOff>
    </xdr:to>
    <xdr:pic>
      <xdr:nvPicPr>
        <xdr:cNvPr id="6" name="ID_243DDF3EC6A2436B934FBDA7565819A9" descr="PHOTO-2026-02-06-18-15-22"/>
        <xdr:cNvPicPr>
          <a:picLocks noChangeAspect="1"/>
        </xdr:cNvPicPr>
      </xdr:nvPicPr>
      <xdr:blipFill>
        <a:blip r:embed="rId2"/>
        <a:srcRect b="28641"/>
        <a:stretch>
          <a:fillRect/>
        </a:stretch>
      </xdr:blipFill>
      <xdr:spPr>
        <a:xfrm>
          <a:off x="21618575" y="5664200"/>
          <a:ext cx="4060190" cy="5137785"/>
        </a:xfrm>
        <a:prstGeom prst="rect">
          <a:avLst/>
        </a:prstGeom>
      </xdr:spPr>
    </xdr:pic>
    <xdr:clientData/>
  </xdr:twoCellAnchor>
  <xdr:twoCellAnchor editAs="oneCell">
    <xdr:from>
      <xdr:col>9</xdr:col>
      <xdr:colOff>347980</xdr:colOff>
      <xdr:row>3</xdr:row>
      <xdr:rowOff>31750</xdr:rowOff>
    </xdr:from>
    <xdr:to>
      <xdr:col>9</xdr:col>
      <xdr:colOff>4391025</xdr:colOff>
      <xdr:row>3</xdr:row>
      <xdr:rowOff>5169535</xdr:rowOff>
    </xdr:to>
    <xdr:pic>
      <xdr:nvPicPr>
        <xdr:cNvPr id="10" name="ID_7389103D9AC842A3A9365AE816D9AC18" descr="PHOTO-2026-02-25-21-19-56"/>
        <xdr:cNvPicPr>
          <a:picLocks noChangeAspect="1"/>
        </xdr:cNvPicPr>
      </xdr:nvPicPr>
      <xdr:blipFill>
        <a:blip r:embed="rId3"/>
        <a:srcRect b="29030"/>
        <a:stretch>
          <a:fillRect/>
        </a:stretch>
      </xdr:blipFill>
      <xdr:spPr>
        <a:xfrm>
          <a:off x="21627465" y="10864850"/>
          <a:ext cx="4043045" cy="513778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525145</xdr:colOff>
      <xdr:row>1</xdr:row>
      <xdr:rowOff>29210</xdr:rowOff>
    </xdr:from>
    <xdr:to>
      <xdr:col>4</xdr:col>
      <xdr:colOff>4382135</xdr:colOff>
      <xdr:row>1</xdr:row>
      <xdr:rowOff>5166995</xdr:rowOff>
    </xdr:to>
    <xdr:pic>
      <xdr:nvPicPr>
        <xdr:cNvPr id="7" name="ID_F1AB6C0B27B44FDBBD5C0BFA2D5550E7" descr="PHOTO-2026-02-06-19-51-26"/>
        <xdr:cNvPicPr>
          <a:picLocks noChangeAspect="1"/>
        </xdr:cNvPicPr>
      </xdr:nvPicPr>
      <xdr:blipFill>
        <a:blip r:embed="rId1"/>
        <a:srcRect b="28213"/>
        <a:stretch>
          <a:fillRect/>
        </a:stretch>
      </xdr:blipFill>
      <xdr:spPr>
        <a:xfrm>
          <a:off x="9191625" y="461010"/>
          <a:ext cx="3856990" cy="513778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38735</xdr:colOff>
      <xdr:row>1</xdr:row>
      <xdr:rowOff>31750</xdr:rowOff>
    </xdr:from>
    <xdr:to>
      <xdr:col>4</xdr:col>
      <xdr:colOff>3642360</xdr:colOff>
      <xdr:row>7</xdr:row>
      <xdr:rowOff>705485</xdr:rowOff>
    </xdr:to>
    <xdr:pic>
      <xdr:nvPicPr>
        <xdr:cNvPr id="2" name="ID_F74A17FFD92347DBBA4785707FAC6771" descr="PHOTO-2026-02-04-00-00-07"/>
        <xdr:cNvPicPr>
          <a:picLocks noChangeAspect="1"/>
        </xdr:cNvPicPr>
      </xdr:nvPicPr>
      <xdr:blipFill>
        <a:blip r:embed="rId1"/>
        <a:srcRect b="21181"/>
        <a:stretch>
          <a:fillRect/>
        </a:stretch>
      </xdr:blipFill>
      <xdr:spPr>
        <a:xfrm>
          <a:off x="7067550" y="463550"/>
          <a:ext cx="3603625" cy="5093335"/>
        </a:xfrm>
        <a:prstGeom prst="rect">
          <a:avLst/>
        </a:prstGeom>
      </xdr:spPr>
    </xdr:pic>
    <xdr:clientData/>
  </xdr:twoCellAnchor>
  <xdr:twoCellAnchor editAs="oneCell">
    <xdr:from>
      <xdr:col>4</xdr:col>
      <xdr:colOff>31750</xdr:colOff>
      <xdr:row>10</xdr:row>
      <xdr:rowOff>67945</xdr:rowOff>
    </xdr:from>
    <xdr:to>
      <xdr:col>4</xdr:col>
      <xdr:colOff>3649345</xdr:colOff>
      <xdr:row>18</xdr:row>
      <xdr:rowOff>514350</xdr:rowOff>
    </xdr:to>
    <xdr:pic>
      <xdr:nvPicPr>
        <xdr:cNvPr id="11" name="ID_B339A833EDE849EAA6410274ECE198BF" descr="PHOTO-2026-02-25-21-19-01"/>
        <xdr:cNvPicPr>
          <a:picLocks noChangeAspect="1"/>
        </xdr:cNvPicPr>
      </xdr:nvPicPr>
      <xdr:blipFill>
        <a:blip r:embed="rId2"/>
        <a:srcRect b="22567"/>
        <a:stretch>
          <a:fillRect/>
        </a:stretch>
      </xdr:blipFill>
      <xdr:spPr>
        <a:xfrm>
          <a:off x="7060565" y="6544945"/>
          <a:ext cx="3617595" cy="501840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35877</xdr:colOff>
      <xdr:row>1</xdr:row>
      <xdr:rowOff>24447</xdr:rowOff>
    </xdr:from>
    <xdr:to>
      <xdr:col>4</xdr:col>
      <xdr:colOff>3756977</xdr:colOff>
      <xdr:row>1</xdr:row>
      <xdr:rowOff>2438082</xdr:rowOff>
    </xdr:to>
    <xdr:pic>
      <xdr:nvPicPr>
        <xdr:cNvPr id="8" name="ID_6BEC050E1BF14F60BC98535C8F1A7036" descr="PHOTO-2026-02-07-13-40-25"/>
        <xdr:cNvPicPr>
          <a:picLocks noChangeAspect="1"/>
        </xdr:cNvPicPr>
      </xdr:nvPicPr>
      <xdr:blipFill>
        <a:blip r:embed="rId1"/>
        <a:srcRect t="2361" b="6750"/>
        <a:stretch>
          <a:fillRect/>
        </a:stretch>
      </xdr:blipFill>
      <xdr:spPr>
        <a:xfrm rot="16200000">
          <a:off x="5704205" y="-426085"/>
          <a:ext cx="2413635" cy="3720465"/>
        </a:xfrm>
        <a:prstGeom prst="rect">
          <a:avLst/>
        </a:prstGeom>
      </xdr:spPr>
    </xdr:pic>
    <xdr:clientData/>
  </xdr:twoCellAnchor>
  <xdr:twoCellAnchor editAs="oneCell">
    <xdr:from>
      <xdr:col>4</xdr:col>
      <xdr:colOff>37147</xdr:colOff>
      <xdr:row>2</xdr:row>
      <xdr:rowOff>23812</xdr:rowOff>
    </xdr:from>
    <xdr:to>
      <xdr:col>4</xdr:col>
      <xdr:colOff>3756342</xdr:colOff>
      <xdr:row>2</xdr:row>
      <xdr:rowOff>2210752</xdr:rowOff>
    </xdr:to>
    <xdr:pic>
      <xdr:nvPicPr>
        <xdr:cNvPr id="3" name="ID_B54E9E75F8ED4D9B98D95E11A1E6C24D" descr="PHOTO-2026-02-18-16-52-2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 rot="16200000">
          <a:off x="5817870" y="1920875"/>
          <a:ext cx="2186940" cy="3719195"/>
        </a:xfrm>
        <a:prstGeom prst="rect">
          <a:avLst/>
        </a:prstGeom>
      </xdr:spPr>
    </xdr:pic>
    <xdr:clientData/>
  </xdr:twoCellAnchor>
  <xdr:twoCellAnchor editAs="oneCell">
    <xdr:from>
      <xdr:col>4</xdr:col>
      <xdr:colOff>381952</xdr:colOff>
      <xdr:row>3</xdr:row>
      <xdr:rowOff>24447</xdr:rowOff>
    </xdr:from>
    <xdr:to>
      <xdr:col>4</xdr:col>
      <xdr:colOff>3411537</xdr:colOff>
      <xdr:row>3</xdr:row>
      <xdr:rowOff>1938337</xdr:rowOff>
    </xdr:to>
    <xdr:pic>
      <xdr:nvPicPr>
        <xdr:cNvPr id="9" name="ID_FE33417ECC5E4C5BBCAF3962DAD8C565" descr="PHOTO-2026-02-21-15-34-50"/>
        <xdr:cNvPicPr>
          <a:picLocks noChangeAspect="1"/>
        </xdr:cNvPicPr>
      </xdr:nvPicPr>
      <xdr:blipFill>
        <a:blip r:embed="rId3"/>
        <a:srcRect b="10483"/>
        <a:stretch>
          <a:fillRect/>
        </a:stretch>
      </xdr:blipFill>
      <xdr:spPr>
        <a:xfrm rot="16200000">
          <a:off x="5954395" y="4361180"/>
          <a:ext cx="1913890" cy="302958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132080</xdr:colOff>
      <xdr:row>1</xdr:row>
      <xdr:rowOff>25400</xdr:rowOff>
    </xdr:from>
    <xdr:to>
      <xdr:col>4</xdr:col>
      <xdr:colOff>3439795</xdr:colOff>
      <xdr:row>1</xdr:row>
      <xdr:rowOff>2116455</xdr:rowOff>
    </xdr:to>
    <xdr:pic>
      <xdr:nvPicPr>
        <xdr:cNvPr id="8" name="ID_6F25DB51F1644169B51BEC0C4933BDF8" descr="PHOTO-2026-02-21-15-34-19"/>
        <xdr:cNvPicPr>
          <a:picLocks noChangeAspect="1"/>
        </xdr:cNvPicPr>
      </xdr:nvPicPr>
      <xdr:blipFill>
        <a:blip r:embed="rId1"/>
        <a:srcRect b="10004"/>
        <a:stretch>
          <a:fillRect/>
        </a:stretch>
      </xdr:blipFill>
      <xdr:spPr>
        <a:xfrm rot="16200000">
          <a:off x="5755640" y="-379730"/>
          <a:ext cx="2091055" cy="330771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58102</xdr:colOff>
      <xdr:row>1</xdr:row>
      <xdr:rowOff>30797</xdr:rowOff>
    </xdr:from>
    <xdr:to>
      <xdr:col>4</xdr:col>
      <xdr:colOff>3652202</xdr:colOff>
      <xdr:row>1</xdr:row>
      <xdr:rowOff>2256472</xdr:rowOff>
    </xdr:to>
    <xdr:pic>
      <xdr:nvPicPr>
        <xdr:cNvPr id="15" name="ID_2677AF8603394823A39ABC079EEEC25D" descr="PHOTO-2026-02-26-13-42-49"/>
        <xdr:cNvPicPr>
          <a:picLocks noChangeAspect="1"/>
        </xdr:cNvPicPr>
      </xdr:nvPicPr>
      <xdr:blipFill>
        <a:blip r:embed="rId1"/>
        <a:srcRect b="8964"/>
        <a:stretch>
          <a:fillRect/>
        </a:stretch>
      </xdr:blipFill>
      <xdr:spPr>
        <a:xfrm rot="16200000">
          <a:off x="6538595" y="-450215"/>
          <a:ext cx="2225675" cy="359346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26987</xdr:colOff>
      <xdr:row>1</xdr:row>
      <xdr:rowOff>23812</xdr:rowOff>
    </xdr:from>
    <xdr:to>
      <xdr:col>5</xdr:col>
      <xdr:colOff>3683952</xdr:colOff>
      <xdr:row>1</xdr:row>
      <xdr:rowOff>2139632</xdr:rowOff>
    </xdr:to>
    <xdr:pic>
      <xdr:nvPicPr>
        <xdr:cNvPr id="3" name="ID_1E2B4F3BDC4D4FE1B79CC6498AD7FE8E" descr="PHOTO-2026-02-04-14-19-56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6842760" y="-543560"/>
          <a:ext cx="2115820" cy="365633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44132</xdr:colOff>
      <xdr:row>1</xdr:row>
      <xdr:rowOff>26352</xdr:rowOff>
    </xdr:from>
    <xdr:to>
      <xdr:col>4</xdr:col>
      <xdr:colOff>2279967</xdr:colOff>
      <xdr:row>1</xdr:row>
      <xdr:rowOff>1324292</xdr:rowOff>
    </xdr:to>
    <xdr:pic>
      <xdr:nvPicPr>
        <xdr:cNvPr id="3" name="ID_196B8F66A7BE492A97F43F63ED46691C" descr="PHOTO-2026-02-03-22-12-3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6094095" y="-239395"/>
          <a:ext cx="1297940" cy="2235200"/>
        </a:xfrm>
        <a:prstGeom prst="rect">
          <a:avLst/>
        </a:prstGeom>
      </xdr:spPr>
    </xdr:pic>
    <xdr:clientData/>
  </xdr:twoCellAnchor>
  <xdr:twoCellAnchor editAs="oneCell">
    <xdr:from>
      <xdr:col>4</xdr:col>
      <xdr:colOff>28575</xdr:colOff>
      <xdr:row>4</xdr:row>
      <xdr:rowOff>26670</xdr:rowOff>
    </xdr:from>
    <xdr:to>
      <xdr:col>4</xdr:col>
      <xdr:colOff>2296795</xdr:colOff>
      <xdr:row>4</xdr:row>
      <xdr:rowOff>3088640</xdr:rowOff>
    </xdr:to>
    <xdr:pic>
      <xdr:nvPicPr>
        <xdr:cNvPr id="2" name="ID_3BC2409208B746588761AA2CAF8F81BA" descr="PHOTO-2026-02-06-18-16-35"/>
        <xdr:cNvPicPr>
          <a:picLocks noChangeAspect="1"/>
        </xdr:cNvPicPr>
      </xdr:nvPicPr>
      <xdr:blipFill>
        <a:blip r:embed="rId2"/>
        <a:srcRect b="28870"/>
        <a:stretch>
          <a:fillRect/>
        </a:stretch>
      </xdr:blipFill>
      <xdr:spPr>
        <a:xfrm>
          <a:off x="5610225" y="2238375"/>
          <a:ext cx="2268220" cy="3061970"/>
        </a:xfrm>
        <a:prstGeom prst="rect">
          <a:avLst/>
        </a:prstGeom>
      </xdr:spPr>
    </xdr:pic>
    <xdr:clientData/>
  </xdr:twoCellAnchor>
  <xdr:twoCellAnchor editAs="oneCell">
    <xdr:from>
      <xdr:col>4</xdr:col>
      <xdr:colOff>44450</xdr:colOff>
      <xdr:row>7</xdr:row>
      <xdr:rowOff>26670</xdr:rowOff>
    </xdr:from>
    <xdr:to>
      <xdr:col>4</xdr:col>
      <xdr:colOff>2280285</xdr:colOff>
      <xdr:row>7</xdr:row>
      <xdr:rowOff>1338580</xdr:rowOff>
    </xdr:to>
    <xdr:pic>
      <xdr:nvPicPr>
        <xdr:cNvPr id="12" name="ID_339489583A724A1E9D47455A4B84E8BD" descr="PHOTO-2026-02-25-21-16-12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5626100" y="6012180"/>
          <a:ext cx="2235835" cy="131191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24130</xdr:colOff>
      <xdr:row>1</xdr:row>
      <xdr:rowOff>67310</xdr:rowOff>
    </xdr:from>
    <xdr:to>
      <xdr:col>4</xdr:col>
      <xdr:colOff>3693160</xdr:colOff>
      <xdr:row>4</xdr:row>
      <xdr:rowOff>756920</xdr:rowOff>
    </xdr:to>
    <xdr:pic>
      <xdr:nvPicPr>
        <xdr:cNvPr id="8" name="ID_BF6CC3CD91544791ADB985CF5CA328E4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4820285" y="270510"/>
          <a:ext cx="3669030" cy="312801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13"/>
  <sheetViews>
    <sheetView zoomScale="90" zoomScaleNormal="90" topLeftCell="E1" workbookViewId="0">
      <pane ySplit="1" topLeftCell="A220" activePane="bottomLeft" state="frozen"/>
      <selection/>
      <selection pane="bottomLeft" activeCell="A256" sqref="A256"/>
    </sheetView>
  </sheetViews>
  <sheetFormatPr defaultColWidth="9.140625" defaultRowHeight="16.8" outlineLevelCol="7"/>
  <cols>
    <col min="1" max="1" width="17.5703125" style="270" customWidth="1"/>
    <col min="2" max="2" width="30.5703125" style="268" customWidth="1"/>
    <col min="3" max="3" width="9.140625" style="269"/>
    <col min="4" max="4" width="15.859375" style="268" customWidth="1"/>
    <col min="5" max="5" width="13.7109375" style="268" customWidth="1"/>
    <col min="6" max="6" width="25.8671875" style="268" customWidth="1"/>
    <col min="7" max="8" width="13.140625" style="268"/>
    <col min="9" max="16384" width="9.140625" style="268"/>
  </cols>
  <sheetData>
    <row r="1" s="268" customFormat="1" ht="20" customHeight="1" spans="1:7">
      <c r="A1" s="275" t="s">
        <v>0</v>
      </c>
      <c r="B1" s="276" t="s">
        <v>1</v>
      </c>
      <c r="C1" s="277" t="s">
        <v>2</v>
      </c>
      <c r="D1" s="276" t="s">
        <v>3</v>
      </c>
      <c r="E1" s="276" t="s">
        <v>4</v>
      </c>
      <c r="F1" s="320" t="s">
        <v>5</v>
      </c>
      <c r="G1" s="321">
        <f>SUM(F:F)</f>
        <v>15931000</v>
      </c>
    </row>
    <row r="2" s="268" customFormat="1" ht="14" customHeight="1" spans="1:6">
      <c r="A2" s="314">
        <v>46054</v>
      </c>
      <c r="B2" s="315" t="s">
        <v>6</v>
      </c>
      <c r="C2" s="316">
        <v>15</v>
      </c>
      <c r="D2" s="285">
        <v>10000</v>
      </c>
      <c r="E2" s="285">
        <f t="shared" ref="E2:E7" si="0">SUM(C2*D2)</f>
        <v>150000</v>
      </c>
      <c r="F2" s="322">
        <f>SUM(E2:E15)</f>
        <v>974000</v>
      </c>
    </row>
    <row r="3" s="268" customFormat="1" ht="14" customHeight="1" spans="1:6">
      <c r="A3" s="317"/>
      <c r="B3" s="315" t="s">
        <v>7</v>
      </c>
      <c r="C3" s="316">
        <v>3</v>
      </c>
      <c r="D3" s="285">
        <v>70000</v>
      </c>
      <c r="E3" s="285">
        <f t="shared" si="0"/>
        <v>210000</v>
      </c>
      <c r="F3" s="323"/>
    </row>
    <row r="4" s="268" customFormat="1" ht="14" customHeight="1" spans="1:6">
      <c r="A4" s="317"/>
      <c r="B4" s="315" t="s">
        <v>8</v>
      </c>
      <c r="C4" s="316">
        <v>5</v>
      </c>
      <c r="D4" s="285">
        <v>25000</v>
      </c>
      <c r="E4" s="285">
        <f t="shared" si="0"/>
        <v>125000</v>
      </c>
      <c r="F4" s="323"/>
    </row>
    <row r="5" s="268" customFormat="1" ht="14" customHeight="1" spans="1:6">
      <c r="A5" s="317"/>
      <c r="B5" s="315" t="s">
        <v>9</v>
      </c>
      <c r="C5" s="316">
        <v>1</v>
      </c>
      <c r="D5" s="285">
        <v>15000</v>
      </c>
      <c r="E5" s="285">
        <f t="shared" si="0"/>
        <v>15000</v>
      </c>
      <c r="F5" s="323"/>
    </row>
    <row r="6" s="268" customFormat="1" ht="14" customHeight="1" spans="1:6">
      <c r="A6" s="317"/>
      <c r="B6" s="315" t="s">
        <v>10</v>
      </c>
      <c r="C6" s="316">
        <v>1</v>
      </c>
      <c r="D6" s="285">
        <v>48000</v>
      </c>
      <c r="E6" s="285">
        <f t="shared" si="0"/>
        <v>48000</v>
      </c>
      <c r="F6" s="323"/>
    </row>
    <row r="7" s="268" customFormat="1" ht="14" customHeight="1" spans="1:6">
      <c r="A7" s="317"/>
      <c r="B7" s="315" t="s">
        <v>11</v>
      </c>
      <c r="C7" s="316">
        <v>7.74</v>
      </c>
      <c r="D7" s="285">
        <v>15000</v>
      </c>
      <c r="E7" s="285">
        <v>116000</v>
      </c>
      <c r="F7" s="323"/>
    </row>
    <row r="8" s="268" customFormat="1" ht="14" customHeight="1" spans="1:6">
      <c r="A8" s="317"/>
      <c r="B8" s="315" t="s">
        <v>12</v>
      </c>
      <c r="C8" s="316">
        <v>0.5</v>
      </c>
      <c r="D8" s="285">
        <v>20000</v>
      </c>
      <c r="E8" s="285">
        <f t="shared" ref="E8:E15" si="1">SUM(C8*D8)</f>
        <v>10000</v>
      </c>
      <c r="F8" s="323"/>
    </row>
    <row r="9" s="268" customFormat="1" ht="14" customHeight="1" spans="1:6">
      <c r="A9" s="317"/>
      <c r="B9" s="315" t="s">
        <v>13</v>
      </c>
      <c r="C9" s="316">
        <v>0.5</v>
      </c>
      <c r="D9" s="285">
        <v>30000</v>
      </c>
      <c r="E9" s="285">
        <f t="shared" si="1"/>
        <v>15000</v>
      </c>
      <c r="F9" s="323"/>
    </row>
    <row r="10" s="268" customFormat="1" ht="14" customHeight="1" spans="1:6">
      <c r="A10" s="317"/>
      <c r="B10" s="315" t="s">
        <v>14</v>
      </c>
      <c r="C10" s="316">
        <v>0.3</v>
      </c>
      <c r="D10" s="285">
        <v>80000</v>
      </c>
      <c r="E10" s="285">
        <f t="shared" si="1"/>
        <v>24000</v>
      </c>
      <c r="F10" s="323"/>
    </row>
    <row r="11" s="268" customFormat="1" ht="14" customHeight="1" spans="1:6">
      <c r="A11" s="317"/>
      <c r="B11" s="315" t="s">
        <v>15</v>
      </c>
      <c r="C11" s="316">
        <v>1</v>
      </c>
      <c r="D11" s="285">
        <v>40000</v>
      </c>
      <c r="E11" s="285">
        <f t="shared" si="1"/>
        <v>40000</v>
      </c>
      <c r="F11" s="323"/>
    </row>
    <row r="12" s="268" customFormat="1" ht="14" customHeight="1" spans="1:6">
      <c r="A12" s="317"/>
      <c r="B12" s="315" t="s">
        <v>16</v>
      </c>
      <c r="C12" s="316">
        <v>0.25</v>
      </c>
      <c r="D12" s="285">
        <v>100000</v>
      </c>
      <c r="E12" s="285">
        <f t="shared" si="1"/>
        <v>25000</v>
      </c>
      <c r="F12" s="323"/>
    </row>
    <row r="13" s="268" customFormat="1" ht="14" customHeight="1" spans="1:6">
      <c r="A13" s="317"/>
      <c r="B13" s="315" t="s">
        <v>17</v>
      </c>
      <c r="C13" s="316">
        <v>4</v>
      </c>
      <c r="D13" s="285">
        <v>24000</v>
      </c>
      <c r="E13" s="285">
        <f t="shared" si="1"/>
        <v>96000</v>
      </c>
      <c r="F13" s="323"/>
    </row>
    <row r="14" s="268" customFormat="1" ht="14" customHeight="1" spans="1:6">
      <c r="A14" s="317"/>
      <c r="B14" s="315" t="s">
        <v>18</v>
      </c>
      <c r="C14" s="316">
        <v>1</v>
      </c>
      <c r="D14" s="285">
        <v>40000</v>
      </c>
      <c r="E14" s="285">
        <f t="shared" si="1"/>
        <v>40000</v>
      </c>
      <c r="F14" s="323"/>
    </row>
    <row r="15" s="268" customFormat="1" ht="14" customHeight="1" spans="1:6">
      <c r="A15" s="318"/>
      <c r="B15" s="315" t="s">
        <v>19</v>
      </c>
      <c r="C15" s="316">
        <v>3</v>
      </c>
      <c r="D15" s="285">
        <v>20000</v>
      </c>
      <c r="E15" s="285">
        <f t="shared" si="1"/>
        <v>60000</v>
      </c>
      <c r="F15" s="324"/>
    </row>
    <row r="16" s="268" customFormat="1" ht="14" customHeight="1" spans="1:6">
      <c r="A16" s="314">
        <v>46055</v>
      </c>
      <c r="B16" s="315" t="s">
        <v>6</v>
      </c>
      <c r="C16" s="316">
        <v>3</v>
      </c>
      <c r="D16" s="285">
        <v>10000</v>
      </c>
      <c r="E16" s="285">
        <f t="shared" ref="E16:E24" si="2">SUM(C16*D16)</f>
        <v>30000</v>
      </c>
      <c r="F16" s="322">
        <f>SUM(E16:E24)</f>
        <v>524000</v>
      </c>
    </row>
    <row r="17" s="268" customFormat="1" ht="14" customHeight="1" spans="1:6">
      <c r="A17" s="317"/>
      <c r="B17" s="315" t="s">
        <v>8</v>
      </c>
      <c r="C17" s="316">
        <v>4</v>
      </c>
      <c r="D17" s="285">
        <v>25000</v>
      </c>
      <c r="E17" s="285">
        <f t="shared" si="2"/>
        <v>100000</v>
      </c>
      <c r="F17" s="323"/>
    </row>
    <row r="18" s="268" customFormat="1" ht="14" customHeight="1" spans="1:6">
      <c r="A18" s="317"/>
      <c r="B18" s="315" t="s">
        <v>7</v>
      </c>
      <c r="C18" s="316">
        <v>2</v>
      </c>
      <c r="D18" s="285">
        <v>70000</v>
      </c>
      <c r="E18" s="285">
        <f t="shared" si="2"/>
        <v>140000</v>
      </c>
      <c r="F18" s="323"/>
    </row>
    <row r="19" s="268" customFormat="1" ht="14" customHeight="1" spans="1:6">
      <c r="A19" s="317"/>
      <c r="B19" s="315" t="s">
        <v>20</v>
      </c>
      <c r="C19" s="316">
        <v>1</v>
      </c>
      <c r="D19" s="285">
        <v>30000</v>
      </c>
      <c r="E19" s="285">
        <f t="shared" si="2"/>
        <v>30000</v>
      </c>
      <c r="F19" s="323"/>
    </row>
    <row r="20" s="268" customFormat="1" ht="14" customHeight="1" spans="1:6">
      <c r="A20" s="317"/>
      <c r="B20" s="315" t="s">
        <v>13</v>
      </c>
      <c r="C20" s="316">
        <v>0.5</v>
      </c>
      <c r="D20" s="285">
        <v>30000</v>
      </c>
      <c r="E20" s="285">
        <f t="shared" si="2"/>
        <v>15000</v>
      </c>
      <c r="F20" s="323"/>
    </row>
    <row r="21" s="268" customFormat="1" ht="14" customHeight="1" spans="1:6">
      <c r="A21" s="317"/>
      <c r="B21" s="315" t="s">
        <v>17</v>
      </c>
      <c r="C21" s="316">
        <v>4</v>
      </c>
      <c r="D21" s="285">
        <v>24000</v>
      </c>
      <c r="E21" s="285">
        <f t="shared" si="2"/>
        <v>96000</v>
      </c>
      <c r="F21" s="323"/>
    </row>
    <row r="22" s="268" customFormat="1" ht="14" customHeight="1" spans="1:6">
      <c r="A22" s="317"/>
      <c r="B22" s="315" t="s">
        <v>21</v>
      </c>
      <c r="C22" s="316">
        <v>1</v>
      </c>
      <c r="D22" s="285">
        <v>48000</v>
      </c>
      <c r="E22" s="285">
        <f t="shared" si="2"/>
        <v>48000</v>
      </c>
      <c r="F22" s="323"/>
    </row>
    <row r="23" s="268" customFormat="1" ht="14" customHeight="1" spans="1:6">
      <c r="A23" s="317"/>
      <c r="B23" s="315" t="s">
        <v>18</v>
      </c>
      <c r="C23" s="316">
        <v>1</v>
      </c>
      <c r="D23" s="285">
        <v>40000</v>
      </c>
      <c r="E23" s="285">
        <f t="shared" si="2"/>
        <v>40000</v>
      </c>
      <c r="F23" s="323"/>
    </row>
    <row r="24" s="268" customFormat="1" ht="14" customHeight="1" spans="1:6">
      <c r="A24" s="318"/>
      <c r="B24" s="315" t="s">
        <v>22</v>
      </c>
      <c r="C24" s="316">
        <v>1</v>
      </c>
      <c r="D24" s="285">
        <v>25000</v>
      </c>
      <c r="E24" s="285">
        <f t="shared" si="2"/>
        <v>25000</v>
      </c>
      <c r="F24" s="324"/>
    </row>
    <row r="25" s="268" customFormat="1" ht="14" customHeight="1" spans="1:6">
      <c r="A25" s="314">
        <v>46056</v>
      </c>
      <c r="B25" s="315" t="s">
        <v>7</v>
      </c>
      <c r="C25" s="316">
        <v>1</v>
      </c>
      <c r="D25" s="285">
        <v>70000</v>
      </c>
      <c r="E25" s="285">
        <f t="shared" ref="E25:E41" si="3">SUM(C25*D25)</f>
        <v>70000</v>
      </c>
      <c r="F25" s="322">
        <f>SUM(E25:E41)</f>
        <v>918000</v>
      </c>
    </row>
    <row r="26" s="268" customFormat="1" ht="14" customHeight="1" spans="1:6">
      <c r="A26" s="317"/>
      <c r="B26" s="315" t="s">
        <v>8</v>
      </c>
      <c r="C26" s="316">
        <v>3</v>
      </c>
      <c r="D26" s="285">
        <v>25000</v>
      </c>
      <c r="E26" s="285">
        <f t="shared" si="3"/>
        <v>75000</v>
      </c>
      <c r="F26" s="323"/>
    </row>
    <row r="27" s="268" customFormat="1" ht="14" customHeight="1" spans="1:6">
      <c r="A27" s="317"/>
      <c r="B27" s="315" t="s">
        <v>23</v>
      </c>
      <c r="C27" s="316">
        <v>0.3</v>
      </c>
      <c r="D27" s="285">
        <v>80000</v>
      </c>
      <c r="E27" s="285">
        <f t="shared" si="3"/>
        <v>24000</v>
      </c>
      <c r="F27" s="323"/>
    </row>
    <row r="28" s="268" customFormat="1" ht="14" customHeight="1" spans="1:6">
      <c r="A28" s="317"/>
      <c r="B28" s="315" t="s">
        <v>11</v>
      </c>
      <c r="C28" s="316">
        <v>3.415</v>
      </c>
      <c r="D28" s="285">
        <v>15000</v>
      </c>
      <c r="E28" s="285">
        <v>51000</v>
      </c>
      <c r="F28" s="323"/>
    </row>
    <row r="29" s="268" customFormat="1" ht="14" customHeight="1" spans="1:6">
      <c r="A29" s="317"/>
      <c r="B29" s="315" t="s">
        <v>9</v>
      </c>
      <c r="C29" s="316">
        <v>1</v>
      </c>
      <c r="D29" s="285">
        <v>15000</v>
      </c>
      <c r="E29" s="285">
        <f t="shared" si="3"/>
        <v>15000</v>
      </c>
      <c r="F29" s="323"/>
    </row>
    <row r="30" s="268" customFormat="1" ht="14" customHeight="1" spans="1:6">
      <c r="A30" s="317"/>
      <c r="B30" s="315" t="s">
        <v>20</v>
      </c>
      <c r="C30" s="316">
        <v>1</v>
      </c>
      <c r="D30" s="285">
        <v>30000</v>
      </c>
      <c r="E30" s="285">
        <f t="shared" si="3"/>
        <v>30000</v>
      </c>
      <c r="F30" s="323"/>
    </row>
    <row r="31" s="268" customFormat="1" ht="14" customHeight="1" spans="1:6">
      <c r="A31" s="317"/>
      <c r="B31" s="315" t="s">
        <v>10</v>
      </c>
      <c r="C31" s="316">
        <v>2</v>
      </c>
      <c r="D31" s="285">
        <v>48000</v>
      </c>
      <c r="E31" s="285">
        <f t="shared" si="3"/>
        <v>96000</v>
      </c>
      <c r="F31" s="323"/>
    </row>
    <row r="32" s="268" customFormat="1" ht="14" customHeight="1" spans="1:6">
      <c r="A32" s="317"/>
      <c r="B32" s="315" t="s">
        <v>6</v>
      </c>
      <c r="C32" s="316">
        <v>8</v>
      </c>
      <c r="D32" s="285">
        <v>10000</v>
      </c>
      <c r="E32" s="285">
        <f t="shared" si="3"/>
        <v>80000</v>
      </c>
      <c r="F32" s="323"/>
    </row>
    <row r="33" s="268" customFormat="1" ht="14" customHeight="1" spans="1:6">
      <c r="A33" s="317"/>
      <c r="B33" s="315" t="s">
        <v>16</v>
      </c>
      <c r="C33" s="316">
        <v>0.75</v>
      </c>
      <c r="D33" s="285">
        <v>100000</v>
      </c>
      <c r="E33" s="285">
        <f t="shared" si="3"/>
        <v>75000</v>
      </c>
      <c r="F33" s="323"/>
    </row>
    <row r="34" s="268" customFormat="1" ht="14" customHeight="1" spans="1:6">
      <c r="A34" s="317"/>
      <c r="B34" s="315" t="s">
        <v>24</v>
      </c>
      <c r="C34" s="316">
        <v>0.05</v>
      </c>
      <c r="D34" s="285">
        <v>150000</v>
      </c>
      <c r="E34" s="285">
        <v>8000</v>
      </c>
      <c r="F34" s="323"/>
    </row>
    <row r="35" s="268" customFormat="1" ht="14" customHeight="1" spans="1:6">
      <c r="A35" s="317"/>
      <c r="B35" s="315" t="s">
        <v>17</v>
      </c>
      <c r="C35" s="316">
        <v>6</v>
      </c>
      <c r="D35" s="285">
        <v>24000</v>
      </c>
      <c r="E35" s="285">
        <f t="shared" si="3"/>
        <v>144000</v>
      </c>
      <c r="F35" s="323"/>
    </row>
    <row r="36" s="268" customFormat="1" ht="14" customHeight="1" spans="1:6">
      <c r="A36" s="317"/>
      <c r="B36" s="315" t="s">
        <v>18</v>
      </c>
      <c r="C36" s="316">
        <v>2</v>
      </c>
      <c r="D36" s="285">
        <v>40000</v>
      </c>
      <c r="E36" s="285">
        <f t="shared" si="3"/>
        <v>80000</v>
      </c>
      <c r="F36" s="323"/>
    </row>
    <row r="37" s="268" customFormat="1" ht="14" customHeight="1" spans="1:6">
      <c r="A37" s="317"/>
      <c r="B37" s="315" t="s">
        <v>21</v>
      </c>
      <c r="C37" s="316">
        <v>1</v>
      </c>
      <c r="D37" s="285">
        <v>49000</v>
      </c>
      <c r="E37" s="285">
        <f t="shared" si="3"/>
        <v>49000</v>
      </c>
      <c r="F37" s="323"/>
    </row>
    <row r="38" s="268" customFormat="1" ht="14" customHeight="1" spans="1:6">
      <c r="A38" s="317"/>
      <c r="B38" s="315" t="s">
        <v>12</v>
      </c>
      <c r="C38" s="316">
        <v>0.5</v>
      </c>
      <c r="D38" s="285">
        <v>20000</v>
      </c>
      <c r="E38" s="285">
        <f t="shared" si="3"/>
        <v>10000</v>
      </c>
      <c r="F38" s="323"/>
    </row>
    <row r="39" s="268" customFormat="1" ht="14" customHeight="1" spans="1:6">
      <c r="A39" s="317"/>
      <c r="B39" s="315" t="s">
        <v>15</v>
      </c>
      <c r="C39" s="316">
        <v>1</v>
      </c>
      <c r="D39" s="285">
        <v>40000</v>
      </c>
      <c r="E39" s="285">
        <f t="shared" si="3"/>
        <v>40000</v>
      </c>
      <c r="F39" s="323"/>
    </row>
    <row r="40" s="268" customFormat="1" ht="14" customHeight="1" spans="1:6">
      <c r="A40" s="317"/>
      <c r="B40" s="315" t="s">
        <v>25</v>
      </c>
      <c r="C40" s="316">
        <v>0.3</v>
      </c>
      <c r="D40" s="285">
        <v>35000</v>
      </c>
      <c r="E40" s="285">
        <v>11000</v>
      </c>
      <c r="F40" s="323"/>
    </row>
    <row r="41" s="268" customFormat="1" ht="14" customHeight="1" spans="1:6">
      <c r="A41" s="318"/>
      <c r="B41" s="315" t="s">
        <v>20</v>
      </c>
      <c r="C41" s="316">
        <v>2</v>
      </c>
      <c r="D41" s="285">
        <v>30000</v>
      </c>
      <c r="E41" s="285">
        <f t="shared" si="3"/>
        <v>60000</v>
      </c>
      <c r="F41" s="324"/>
    </row>
    <row r="42" s="268" customFormat="1" ht="14" customHeight="1" spans="1:6">
      <c r="A42" s="314">
        <v>46057</v>
      </c>
      <c r="B42" s="315" t="s">
        <v>26</v>
      </c>
      <c r="C42" s="316">
        <v>1</v>
      </c>
      <c r="D42" s="285">
        <v>35000</v>
      </c>
      <c r="E42" s="285">
        <f t="shared" ref="E42:E51" si="4">SUM(C42*D42)</f>
        <v>35000</v>
      </c>
      <c r="F42" s="322">
        <f>SUM(E42:E51)</f>
        <v>594000</v>
      </c>
    </row>
    <row r="43" s="268" customFormat="1" ht="14" customHeight="1" spans="1:6">
      <c r="A43" s="317"/>
      <c r="B43" s="315" t="s">
        <v>17</v>
      </c>
      <c r="C43" s="316">
        <v>5</v>
      </c>
      <c r="D43" s="285">
        <v>24000</v>
      </c>
      <c r="E43" s="285">
        <f t="shared" si="4"/>
        <v>120000</v>
      </c>
      <c r="F43" s="323"/>
    </row>
    <row r="44" s="268" customFormat="1" ht="14" customHeight="1" spans="1:6">
      <c r="A44" s="317"/>
      <c r="B44" s="315" t="s">
        <v>18</v>
      </c>
      <c r="C44" s="316">
        <v>3</v>
      </c>
      <c r="D44" s="285">
        <v>40000</v>
      </c>
      <c r="E44" s="285">
        <f t="shared" si="4"/>
        <v>120000</v>
      </c>
      <c r="F44" s="323"/>
    </row>
    <row r="45" s="268" customFormat="1" ht="14" customHeight="1" spans="1:6">
      <c r="A45" s="317"/>
      <c r="B45" s="315" t="s">
        <v>21</v>
      </c>
      <c r="C45" s="316">
        <v>1</v>
      </c>
      <c r="D45" s="285">
        <v>49000</v>
      </c>
      <c r="E45" s="285">
        <f t="shared" si="4"/>
        <v>49000</v>
      </c>
      <c r="F45" s="323"/>
    </row>
    <row r="46" s="268" customFormat="1" ht="14" customHeight="1" spans="1:6">
      <c r="A46" s="317"/>
      <c r="B46" s="315" t="s">
        <v>13</v>
      </c>
      <c r="C46" s="316">
        <v>0.5</v>
      </c>
      <c r="D46" s="285">
        <v>30000</v>
      </c>
      <c r="E46" s="285">
        <f t="shared" si="4"/>
        <v>15000</v>
      </c>
      <c r="F46" s="323"/>
    </row>
    <row r="47" s="268" customFormat="1" ht="14" customHeight="1" spans="1:6">
      <c r="A47" s="317"/>
      <c r="B47" s="315" t="s">
        <v>27</v>
      </c>
      <c r="C47" s="316">
        <v>0.5</v>
      </c>
      <c r="D47" s="285">
        <v>35000</v>
      </c>
      <c r="E47" s="285">
        <v>18000</v>
      </c>
      <c r="F47" s="323"/>
    </row>
    <row r="48" s="268" customFormat="1" ht="14" customHeight="1" spans="1:6">
      <c r="A48" s="317"/>
      <c r="B48" s="315" t="s">
        <v>28</v>
      </c>
      <c r="C48" s="316">
        <v>16</v>
      </c>
      <c r="D48" s="285">
        <v>2000</v>
      </c>
      <c r="E48" s="285">
        <f t="shared" si="4"/>
        <v>32000</v>
      </c>
      <c r="F48" s="323"/>
    </row>
    <row r="49" s="268" customFormat="1" ht="14" customHeight="1" spans="1:6">
      <c r="A49" s="317"/>
      <c r="B49" s="315" t="s">
        <v>8</v>
      </c>
      <c r="C49" s="316">
        <v>5</v>
      </c>
      <c r="D49" s="285">
        <v>25000</v>
      </c>
      <c r="E49" s="285">
        <f t="shared" si="4"/>
        <v>125000</v>
      </c>
      <c r="F49" s="323"/>
    </row>
    <row r="50" s="268" customFormat="1" ht="14" customHeight="1" spans="1:6">
      <c r="A50" s="317"/>
      <c r="B50" s="315" t="s">
        <v>29</v>
      </c>
      <c r="C50" s="316">
        <v>0.65</v>
      </c>
      <c r="D50" s="285">
        <v>38000</v>
      </c>
      <c r="E50" s="285">
        <v>25000</v>
      </c>
      <c r="F50" s="323"/>
    </row>
    <row r="51" s="268" customFormat="1" ht="14" customHeight="1" spans="1:6">
      <c r="A51" s="318"/>
      <c r="B51" s="315" t="s">
        <v>30</v>
      </c>
      <c r="C51" s="316">
        <v>1</v>
      </c>
      <c r="D51" s="285">
        <v>55000</v>
      </c>
      <c r="E51" s="285">
        <f t="shared" si="4"/>
        <v>55000</v>
      </c>
      <c r="F51" s="324"/>
    </row>
    <row r="52" s="268" customFormat="1" ht="14" customHeight="1" spans="1:6">
      <c r="A52" s="314">
        <v>46058</v>
      </c>
      <c r="B52" s="315" t="s">
        <v>7</v>
      </c>
      <c r="C52" s="316">
        <v>1.09</v>
      </c>
      <c r="D52" s="285">
        <v>70000</v>
      </c>
      <c r="E52" s="285">
        <v>76000</v>
      </c>
      <c r="F52" s="322">
        <f>SUM(E52:E63)</f>
        <v>538000</v>
      </c>
    </row>
    <row r="53" s="268" customFormat="1" ht="14" customHeight="1" spans="1:6">
      <c r="A53" s="317"/>
      <c r="B53" s="315" t="s">
        <v>8</v>
      </c>
      <c r="C53" s="316">
        <v>3</v>
      </c>
      <c r="D53" s="285">
        <v>25000</v>
      </c>
      <c r="E53" s="285">
        <f t="shared" ref="E52:E64" si="5">SUM(C53*D53)</f>
        <v>75000</v>
      </c>
      <c r="F53" s="323"/>
    </row>
    <row r="54" s="268" customFormat="1" ht="14" customHeight="1" spans="1:6">
      <c r="A54" s="317"/>
      <c r="B54" s="315" t="s">
        <v>9</v>
      </c>
      <c r="C54" s="316">
        <v>1</v>
      </c>
      <c r="D54" s="285">
        <v>15000</v>
      </c>
      <c r="E54" s="285">
        <f t="shared" si="5"/>
        <v>15000</v>
      </c>
      <c r="F54" s="323"/>
    </row>
    <row r="55" s="268" customFormat="1" ht="14" customHeight="1" spans="1:6">
      <c r="A55" s="317"/>
      <c r="B55" s="315" t="s">
        <v>20</v>
      </c>
      <c r="C55" s="316">
        <v>1</v>
      </c>
      <c r="D55" s="285">
        <v>30000</v>
      </c>
      <c r="E55" s="285">
        <f t="shared" si="5"/>
        <v>30000</v>
      </c>
      <c r="F55" s="323"/>
    </row>
    <row r="56" s="268" customFormat="1" ht="14" customHeight="1" spans="1:6">
      <c r="A56" s="317"/>
      <c r="B56" s="315" t="s">
        <v>10</v>
      </c>
      <c r="C56" s="316">
        <v>1</v>
      </c>
      <c r="D56" s="285">
        <v>48000</v>
      </c>
      <c r="E56" s="285">
        <f t="shared" si="5"/>
        <v>48000</v>
      </c>
      <c r="F56" s="323"/>
    </row>
    <row r="57" s="268" customFormat="1" ht="14" customHeight="1" spans="1:6">
      <c r="A57" s="317"/>
      <c r="B57" s="315" t="s">
        <v>13</v>
      </c>
      <c r="C57" s="316">
        <v>0.5</v>
      </c>
      <c r="D57" s="285">
        <v>30000</v>
      </c>
      <c r="E57" s="285">
        <f t="shared" si="5"/>
        <v>15000</v>
      </c>
      <c r="F57" s="323"/>
    </row>
    <row r="58" s="268" customFormat="1" ht="14" customHeight="1" spans="1:6">
      <c r="A58" s="317"/>
      <c r="B58" s="315" t="s">
        <v>16</v>
      </c>
      <c r="C58" s="316">
        <v>0.75</v>
      </c>
      <c r="D58" s="285">
        <v>100000</v>
      </c>
      <c r="E58" s="285">
        <f t="shared" si="5"/>
        <v>75000</v>
      </c>
      <c r="F58" s="323"/>
    </row>
    <row r="59" s="268" customFormat="1" ht="14" customHeight="1" spans="1:6">
      <c r="A59" s="317"/>
      <c r="B59" s="315" t="s">
        <v>15</v>
      </c>
      <c r="C59" s="316">
        <v>1</v>
      </c>
      <c r="D59" s="285">
        <v>40000</v>
      </c>
      <c r="E59" s="285">
        <f t="shared" si="5"/>
        <v>40000</v>
      </c>
      <c r="F59" s="323"/>
    </row>
    <row r="60" s="268" customFormat="1" ht="14" customHeight="1" spans="1:6">
      <c r="A60" s="317"/>
      <c r="B60" s="315" t="s">
        <v>31</v>
      </c>
      <c r="C60" s="316">
        <v>1</v>
      </c>
      <c r="D60" s="285">
        <v>40000</v>
      </c>
      <c r="E60" s="285">
        <f t="shared" si="5"/>
        <v>40000</v>
      </c>
      <c r="F60" s="323"/>
    </row>
    <row r="61" s="268" customFormat="1" ht="14" customHeight="1" spans="1:6">
      <c r="A61" s="317"/>
      <c r="B61" s="315" t="s">
        <v>32</v>
      </c>
      <c r="C61" s="316">
        <v>4</v>
      </c>
      <c r="D61" s="285">
        <v>17000</v>
      </c>
      <c r="E61" s="285">
        <f t="shared" si="5"/>
        <v>68000</v>
      </c>
      <c r="F61" s="323"/>
    </row>
    <row r="62" s="268" customFormat="1" ht="14" customHeight="1" spans="1:6">
      <c r="A62" s="317"/>
      <c r="B62" s="315" t="s">
        <v>33</v>
      </c>
      <c r="C62" s="316">
        <v>1</v>
      </c>
      <c r="D62" s="285">
        <v>20000</v>
      </c>
      <c r="E62" s="285">
        <f t="shared" si="5"/>
        <v>20000</v>
      </c>
      <c r="F62" s="323"/>
    </row>
    <row r="63" s="268" customFormat="1" ht="14" customHeight="1" spans="1:6">
      <c r="A63" s="318"/>
      <c r="B63" s="315" t="s">
        <v>34</v>
      </c>
      <c r="C63" s="316">
        <v>0.4</v>
      </c>
      <c r="D63" s="285">
        <v>90000</v>
      </c>
      <c r="E63" s="285">
        <f t="shared" si="5"/>
        <v>36000</v>
      </c>
      <c r="F63" s="324"/>
    </row>
    <row r="64" s="268" customFormat="1" ht="14" customHeight="1" spans="1:6">
      <c r="A64" s="319">
        <v>46058</v>
      </c>
      <c r="B64" s="315" t="s">
        <v>12</v>
      </c>
      <c r="C64" s="316">
        <v>0.5</v>
      </c>
      <c r="D64" s="285">
        <v>20000</v>
      </c>
      <c r="E64" s="285">
        <f t="shared" si="5"/>
        <v>10000</v>
      </c>
      <c r="F64" s="285">
        <f>SUM(E64)</f>
        <v>10000</v>
      </c>
    </row>
    <row r="65" s="268" customFormat="1" ht="14" customHeight="1" spans="1:6">
      <c r="A65" s="314">
        <v>46059</v>
      </c>
      <c r="B65" s="315" t="s">
        <v>6</v>
      </c>
      <c r="C65" s="316">
        <v>15</v>
      </c>
      <c r="D65" s="285">
        <v>10000</v>
      </c>
      <c r="E65" s="285">
        <f t="shared" ref="E65:E79" si="6">SUM(C65*D65)</f>
        <v>150000</v>
      </c>
      <c r="F65" s="322">
        <f>SUM(E65:E79)</f>
        <v>979000</v>
      </c>
    </row>
    <row r="66" s="268" customFormat="1" ht="14" customHeight="1" spans="1:6">
      <c r="A66" s="317"/>
      <c r="B66" s="315" t="s">
        <v>8</v>
      </c>
      <c r="C66" s="316">
        <v>4</v>
      </c>
      <c r="D66" s="285">
        <v>25000</v>
      </c>
      <c r="E66" s="285">
        <f t="shared" si="6"/>
        <v>100000</v>
      </c>
      <c r="F66" s="323"/>
    </row>
    <row r="67" s="268" customFormat="1" ht="14" customHeight="1" spans="1:6">
      <c r="A67" s="317"/>
      <c r="B67" s="315" t="s">
        <v>29</v>
      </c>
      <c r="C67" s="316">
        <v>0.89</v>
      </c>
      <c r="D67" s="285">
        <v>38000</v>
      </c>
      <c r="E67" s="285">
        <v>34000</v>
      </c>
      <c r="F67" s="323"/>
    </row>
    <row r="68" s="268" customFormat="1" ht="14" customHeight="1" spans="1:6">
      <c r="A68" s="317"/>
      <c r="B68" s="315" t="s">
        <v>9</v>
      </c>
      <c r="C68" s="316">
        <v>2</v>
      </c>
      <c r="D68" s="285">
        <v>15000</v>
      </c>
      <c r="E68" s="285">
        <f t="shared" si="6"/>
        <v>30000</v>
      </c>
      <c r="F68" s="323"/>
    </row>
    <row r="69" s="268" customFormat="1" ht="14" customHeight="1" spans="1:6">
      <c r="A69" s="317"/>
      <c r="B69" s="315" t="s">
        <v>7</v>
      </c>
      <c r="C69" s="316">
        <v>2</v>
      </c>
      <c r="D69" s="285">
        <v>70000</v>
      </c>
      <c r="E69" s="285">
        <f t="shared" si="6"/>
        <v>140000</v>
      </c>
      <c r="F69" s="323"/>
    </row>
    <row r="70" s="268" customFormat="1" ht="14" customHeight="1" spans="1:6">
      <c r="A70" s="317"/>
      <c r="B70" s="315" t="s">
        <v>11</v>
      </c>
      <c r="C70" s="316">
        <v>3.19</v>
      </c>
      <c r="D70" s="285">
        <v>15000</v>
      </c>
      <c r="E70" s="285">
        <v>48000</v>
      </c>
      <c r="F70" s="323"/>
    </row>
    <row r="71" s="268" customFormat="1" ht="14" customHeight="1" spans="1:6">
      <c r="A71" s="317"/>
      <c r="B71" s="315" t="s">
        <v>14</v>
      </c>
      <c r="C71" s="316">
        <v>0.5</v>
      </c>
      <c r="D71" s="285">
        <v>70000</v>
      </c>
      <c r="E71" s="285">
        <f t="shared" si="6"/>
        <v>35000</v>
      </c>
      <c r="F71" s="323"/>
    </row>
    <row r="72" s="268" customFormat="1" ht="14" customHeight="1" spans="1:6">
      <c r="A72" s="317"/>
      <c r="B72" s="315" t="s">
        <v>13</v>
      </c>
      <c r="C72" s="316">
        <v>0.5</v>
      </c>
      <c r="D72" s="285">
        <v>30000</v>
      </c>
      <c r="E72" s="285">
        <f t="shared" si="6"/>
        <v>15000</v>
      </c>
      <c r="F72" s="323"/>
    </row>
    <row r="73" s="268" customFormat="1" ht="14" customHeight="1" spans="1:6">
      <c r="A73" s="317"/>
      <c r="B73" s="315" t="s">
        <v>10</v>
      </c>
      <c r="C73" s="316">
        <v>1</v>
      </c>
      <c r="D73" s="285">
        <v>48000</v>
      </c>
      <c r="E73" s="285">
        <f t="shared" si="6"/>
        <v>48000</v>
      </c>
      <c r="F73" s="323"/>
    </row>
    <row r="74" s="268" customFormat="1" ht="14" customHeight="1" spans="1:8">
      <c r="A74" s="317"/>
      <c r="B74" s="315" t="s">
        <v>17</v>
      </c>
      <c r="C74" s="316">
        <v>7</v>
      </c>
      <c r="D74" s="285">
        <v>24000</v>
      </c>
      <c r="E74" s="285">
        <f t="shared" si="6"/>
        <v>168000</v>
      </c>
      <c r="F74" s="323"/>
      <c r="H74" s="300"/>
    </row>
    <row r="75" s="268" customFormat="1" ht="14" customHeight="1" spans="1:6">
      <c r="A75" s="317"/>
      <c r="B75" s="315" t="s">
        <v>18</v>
      </c>
      <c r="C75" s="316">
        <v>2</v>
      </c>
      <c r="D75" s="285">
        <v>40000</v>
      </c>
      <c r="E75" s="285">
        <f t="shared" si="6"/>
        <v>80000</v>
      </c>
      <c r="F75" s="323"/>
    </row>
    <row r="76" s="268" customFormat="1" ht="14" customHeight="1" spans="1:6">
      <c r="A76" s="317"/>
      <c r="B76" s="315" t="s">
        <v>16</v>
      </c>
      <c r="C76" s="316">
        <v>0.5</v>
      </c>
      <c r="D76" s="285">
        <v>100000</v>
      </c>
      <c r="E76" s="285">
        <f t="shared" si="6"/>
        <v>50000</v>
      </c>
      <c r="F76" s="323"/>
    </row>
    <row r="77" s="268" customFormat="1" ht="14" customHeight="1" spans="1:6">
      <c r="A77" s="317"/>
      <c r="B77" s="315" t="s">
        <v>12</v>
      </c>
      <c r="C77" s="316">
        <v>0.5</v>
      </c>
      <c r="D77" s="285">
        <v>20000</v>
      </c>
      <c r="E77" s="285">
        <f t="shared" si="6"/>
        <v>10000</v>
      </c>
      <c r="F77" s="323"/>
    </row>
    <row r="78" s="268" customFormat="1" ht="14" customHeight="1" spans="1:6">
      <c r="A78" s="317"/>
      <c r="B78" s="315" t="s">
        <v>27</v>
      </c>
      <c r="C78" s="316">
        <v>0.3</v>
      </c>
      <c r="D78" s="285">
        <v>35000</v>
      </c>
      <c r="E78" s="285">
        <v>11000</v>
      </c>
      <c r="F78" s="323"/>
    </row>
    <row r="79" s="268" customFormat="1" ht="14" customHeight="1" spans="1:6">
      <c r="A79" s="317"/>
      <c r="B79" s="315" t="s">
        <v>19</v>
      </c>
      <c r="C79" s="316">
        <v>3</v>
      </c>
      <c r="D79" s="285">
        <v>20000</v>
      </c>
      <c r="E79" s="285">
        <f t="shared" si="6"/>
        <v>60000</v>
      </c>
      <c r="F79" s="324"/>
    </row>
    <row r="80" s="268" customFormat="1" ht="14" customHeight="1" spans="1:6">
      <c r="A80" s="319">
        <v>46060</v>
      </c>
      <c r="B80" s="325" t="s">
        <v>35</v>
      </c>
      <c r="C80" s="316">
        <v>10</v>
      </c>
      <c r="D80" s="326">
        <v>10000</v>
      </c>
      <c r="E80" s="285">
        <f t="shared" ref="E80:E86" si="7">D80*C80</f>
        <v>100000</v>
      </c>
      <c r="F80" s="322">
        <f>SUM(E80:E86)</f>
        <v>618000</v>
      </c>
    </row>
    <row r="81" s="268" customFormat="1" ht="14" customHeight="1" spans="1:6">
      <c r="A81" s="319"/>
      <c r="B81" s="325" t="s">
        <v>8</v>
      </c>
      <c r="C81" s="316">
        <v>4</v>
      </c>
      <c r="D81" s="326">
        <v>25000</v>
      </c>
      <c r="E81" s="285">
        <f t="shared" si="7"/>
        <v>100000</v>
      </c>
      <c r="F81" s="323"/>
    </row>
    <row r="82" s="268" customFormat="1" ht="14" customHeight="1" spans="1:6">
      <c r="A82" s="319"/>
      <c r="B82" s="325" t="s">
        <v>7</v>
      </c>
      <c r="C82" s="316">
        <v>2</v>
      </c>
      <c r="D82" s="326">
        <v>70000</v>
      </c>
      <c r="E82" s="285">
        <f t="shared" si="7"/>
        <v>140000</v>
      </c>
      <c r="F82" s="323"/>
    </row>
    <row r="83" s="268" customFormat="1" ht="14" customHeight="1" spans="1:6">
      <c r="A83" s="319"/>
      <c r="B83" s="325" t="s">
        <v>10</v>
      </c>
      <c r="C83" s="316">
        <v>1</v>
      </c>
      <c r="D83" s="326">
        <v>48000</v>
      </c>
      <c r="E83" s="285">
        <f t="shared" si="7"/>
        <v>48000</v>
      </c>
      <c r="F83" s="323"/>
    </row>
    <row r="84" s="268" customFormat="1" ht="14" customHeight="1" spans="1:6">
      <c r="A84" s="319"/>
      <c r="B84" s="325" t="s">
        <v>12</v>
      </c>
      <c r="C84" s="316">
        <v>0.3</v>
      </c>
      <c r="D84" s="326">
        <v>20000</v>
      </c>
      <c r="E84" s="285">
        <f t="shared" si="7"/>
        <v>6000</v>
      </c>
      <c r="F84" s="323"/>
    </row>
    <row r="85" s="268" customFormat="1" ht="14" customHeight="1" spans="1:6">
      <c r="A85" s="319"/>
      <c r="B85" s="325" t="s">
        <v>36</v>
      </c>
      <c r="C85" s="316">
        <v>6</v>
      </c>
      <c r="D85" s="326">
        <v>24000</v>
      </c>
      <c r="E85" s="285">
        <f t="shared" si="7"/>
        <v>144000</v>
      </c>
      <c r="F85" s="323"/>
    </row>
    <row r="86" s="268" customFormat="1" ht="14" customHeight="1" spans="1:6">
      <c r="A86" s="319"/>
      <c r="B86" s="325" t="s">
        <v>18</v>
      </c>
      <c r="C86" s="316">
        <v>2</v>
      </c>
      <c r="D86" s="326">
        <v>40000</v>
      </c>
      <c r="E86" s="285">
        <f t="shared" si="7"/>
        <v>80000</v>
      </c>
      <c r="F86" s="324"/>
    </row>
    <row r="87" s="268" customFormat="1" ht="14" customHeight="1" spans="1:6">
      <c r="A87" s="317">
        <v>46061</v>
      </c>
      <c r="B87" s="315" t="s">
        <v>6</v>
      </c>
      <c r="C87" s="327">
        <v>5</v>
      </c>
      <c r="D87" s="285">
        <v>10000</v>
      </c>
      <c r="E87" s="285">
        <f t="shared" ref="E87:E105" si="8">D87*C87</f>
        <v>50000</v>
      </c>
      <c r="F87" s="322">
        <f>SUM(E87:E103)</f>
        <v>1349000</v>
      </c>
    </row>
    <row r="88" s="268" customFormat="1" ht="14" customHeight="1" spans="1:6">
      <c r="A88" s="317"/>
      <c r="B88" s="315" t="s">
        <v>7</v>
      </c>
      <c r="C88" s="327">
        <v>2</v>
      </c>
      <c r="D88" s="285">
        <v>70000</v>
      </c>
      <c r="E88" s="285">
        <f t="shared" si="8"/>
        <v>140000</v>
      </c>
      <c r="F88" s="323"/>
    </row>
    <row r="89" s="268" customFormat="1" ht="14" customHeight="1" spans="1:6">
      <c r="A89" s="317"/>
      <c r="B89" s="315" t="s">
        <v>8</v>
      </c>
      <c r="C89" s="327">
        <v>4</v>
      </c>
      <c r="D89" s="285">
        <v>35000</v>
      </c>
      <c r="E89" s="285">
        <f t="shared" si="8"/>
        <v>140000</v>
      </c>
      <c r="F89" s="323"/>
    </row>
    <row r="90" s="268" customFormat="1" ht="14" customHeight="1" spans="1:6">
      <c r="A90" s="317"/>
      <c r="B90" s="315" t="s">
        <v>15</v>
      </c>
      <c r="C90" s="327">
        <v>1</v>
      </c>
      <c r="D90" s="285">
        <v>50000</v>
      </c>
      <c r="E90" s="285">
        <f t="shared" si="8"/>
        <v>50000</v>
      </c>
      <c r="F90" s="323"/>
    </row>
    <row r="91" s="268" customFormat="1" ht="14" customHeight="1" spans="1:6">
      <c r="A91" s="317"/>
      <c r="B91" s="315" t="s">
        <v>9</v>
      </c>
      <c r="C91" s="327">
        <v>1</v>
      </c>
      <c r="D91" s="285">
        <v>15000</v>
      </c>
      <c r="E91" s="285">
        <f t="shared" si="8"/>
        <v>15000</v>
      </c>
      <c r="F91" s="323"/>
    </row>
    <row r="92" s="268" customFormat="1" ht="14" customHeight="1" spans="1:6">
      <c r="A92" s="317"/>
      <c r="B92" s="315" t="s">
        <v>12</v>
      </c>
      <c r="C92" s="327">
        <v>0.4</v>
      </c>
      <c r="D92" s="285">
        <v>20000</v>
      </c>
      <c r="E92" s="285">
        <f t="shared" si="8"/>
        <v>8000</v>
      </c>
      <c r="F92" s="323"/>
    </row>
    <row r="93" s="268" customFormat="1" ht="14" customHeight="1" spans="1:6">
      <c r="A93" s="317"/>
      <c r="B93" s="315" t="s">
        <v>10</v>
      </c>
      <c r="C93" s="327">
        <v>1</v>
      </c>
      <c r="D93" s="285">
        <v>48000</v>
      </c>
      <c r="E93" s="285">
        <f t="shared" si="8"/>
        <v>48000</v>
      </c>
      <c r="F93" s="323"/>
    </row>
    <row r="94" s="268" customFormat="1" ht="14" customHeight="1" spans="1:6">
      <c r="A94" s="317"/>
      <c r="B94" s="315" t="s">
        <v>11</v>
      </c>
      <c r="C94" s="327">
        <v>3.23</v>
      </c>
      <c r="D94" s="285">
        <v>15000</v>
      </c>
      <c r="E94" s="285">
        <v>48000</v>
      </c>
      <c r="F94" s="323"/>
    </row>
    <row r="95" s="268" customFormat="1" ht="14" customHeight="1" spans="1:6">
      <c r="A95" s="317"/>
      <c r="B95" s="315" t="s">
        <v>13</v>
      </c>
      <c r="C95" s="327">
        <v>0.4</v>
      </c>
      <c r="D95" s="285">
        <v>30000</v>
      </c>
      <c r="E95" s="285">
        <f t="shared" si="8"/>
        <v>12000</v>
      </c>
      <c r="F95" s="323"/>
    </row>
    <row r="96" s="268" customFormat="1" ht="14" customHeight="1" spans="1:6">
      <c r="A96" s="317"/>
      <c r="B96" s="315" t="s">
        <v>29</v>
      </c>
      <c r="C96" s="327">
        <v>1</v>
      </c>
      <c r="D96" s="285">
        <v>38000</v>
      </c>
      <c r="E96" s="285">
        <f t="shared" si="8"/>
        <v>38000</v>
      </c>
      <c r="F96" s="323"/>
    </row>
    <row r="97" s="268" customFormat="1" ht="14" customHeight="1" spans="1:6">
      <c r="A97" s="317"/>
      <c r="B97" s="315" t="s">
        <v>17</v>
      </c>
      <c r="C97" s="327">
        <v>4</v>
      </c>
      <c r="D97" s="285">
        <v>24000</v>
      </c>
      <c r="E97" s="285">
        <f t="shared" si="8"/>
        <v>96000</v>
      </c>
      <c r="F97" s="323"/>
    </row>
    <row r="98" s="268" customFormat="1" ht="14" customHeight="1" spans="1:6">
      <c r="A98" s="317"/>
      <c r="B98" s="315" t="s">
        <v>37</v>
      </c>
      <c r="C98" s="327">
        <v>1</v>
      </c>
      <c r="D98" s="285">
        <v>70000</v>
      </c>
      <c r="E98" s="285">
        <f t="shared" si="8"/>
        <v>70000</v>
      </c>
      <c r="F98" s="323"/>
    </row>
    <row r="99" s="268" customFormat="1" ht="14" customHeight="1" spans="1:6">
      <c r="A99" s="317"/>
      <c r="B99" s="315" t="s">
        <v>16</v>
      </c>
      <c r="C99" s="327">
        <v>0.5</v>
      </c>
      <c r="D99" s="285">
        <v>100000</v>
      </c>
      <c r="E99" s="285">
        <f t="shared" si="8"/>
        <v>50000</v>
      </c>
      <c r="F99" s="323"/>
    </row>
    <row r="100" s="268" customFormat="1" ht="14" customHeight="1" spans="1:6">
      <c r="A100" s="317"/>
      <c r="B100" s="315" t="s">
        <v>26</v>
      </c>
      <c r="C100" s="327">
        <v>2</v>
      </c>
      <c r="D100" s="285">
        <v>35000</v>
      </c>
      <c r="E100" s="285">
        <f t="shared" si="8"/>
        <v>70000</v>
      </c>
      <c r="F100" s="323"/>
    </row>
    <row r="101" s="268" customFormat="1" ht="14" customHeight="1" spans="1:6">
      <c r="A101" s="317"/>
      <c r="B101" s="315" t="s">
        <v>17</v>
      </c>
      <c r="C101" s="327">
        <v>6</v>
      </c>
      <c r="D101" s="285">
        <v>24000</v>
      </c>
      <c r="E101" s="285">
        <f t="shared" si="8"/>
        <v>144000</v>
      </c>
      <c r="F101" s="323"/>
    </row>
    <row r="102" s="268" customFormat="1" ht="14" customHeight="1" spans="1:6">
      <c r="A102" s="317"/>
      <c r="B102" s="315" t="s">
        <v>18</v>
      </c>
      <c r="C102" s="327">
        <v>2</v>
      </c>
      <c r="D102" s="285">
        <v>40000</v>
      </c>
      <c r="E102" s="285">
        <f t="shared" si="8"/>
        <v>80000</v>
      </c>
      <c r="F102" s="323"/>
    </row>
    <row r="103" s="268" customFormat="1" ht="14" customHeight="1" spans="1:6">
      <c r="A103" s="318"/>
      <c r="B103" s="315" t="s">
        <v>38</v>
      </c>
      <c r="C103" s="327">
        <v>2</v>
      </c>
      <c r="D103" s="285">
        <v>145000</v>
      </c>
      <c r="E103" s="285">
        <f t="shared" si="8"/>
        <v>290000</v>
      </c>
      <c r="F103" s="324"/>
    </row>
    <row r="104" s="268" customFormat="1" ht="14" customHeight="1" spans="1:6">
      <c r="A104" s="314">
        <v>46062</v>
      </c>
      <c r="B104" s="315" t="s">
        <v>8</v>
      </c>
      <c r="C104" s="327">
        <v>4</v>
      </c>
      <c r="D104" s="285">
        <v>35000</v>
      </c>
      <c r="E104" s="285">
        <f t="shared" si="8"/>
        <v>140000</v>
      </c>
      <c r="F104" s="322">
        <f>SUM(E104:E105)</f>
        <v>280000</v>
      </c>
    </row>
    <row r="105" s="268" customFormat="1" ht="14" customHeight="1" spans="1:6">
      <c r="A105" s="318"/>
      <c r="B105" s="315" t="s">
        <v>7</v>
      </c>
      <c r="C105" s="327">
        <v>2</v>
      </c>
      <c r="D105" s="285">
        <v>70000</v>
      </c>
      <c r="E105" s="285">
        <f t="shared" si="8"/>
        <v>140000</v>
      </c>
      <c r="F105" s="324"/>
    </row>
    <row r="106" s="268" customFormat="1" ht="14" customHeight="1" spans="1:6">
      <c r="A106" s="314">
        <v>46063</v>
      </c>
      <c r="B106" s="315" t="s">
        <v>6</v>
      </c>
      <c r="C106" s="327">
        <v>7</v>
      </c>
      <c r="D106" s="285">
        <v>10000</v>
      </c>
      <c r="E106" s="285">
        <f t="shared" ref="E106:E113" si="9">D106*C106</f>
        <v>70000</v>
      </c>
      <c r="F106" s="322">
        <f>SUM(E106:E113)</f>
        <v>448000</v>
      </c>
    </row>
    <row r="107" s="268" customFormat="1" ht="14" customHeight="1" spans="1:6">
      <c r="A107" s="317"/>
      <c r="B107" s="315" t="s">
        <v>28</v>
      </c>
      <c r="C107" s="327">
        <v>17</v>
      </c>
      <c r="D107" s="285">
        <v>2000</v>
      </c>
      <c r="E107" s="285">
        <f t="shared" si="9"/>
        <v>34000</v>
      </c>
      <c r="F107" s="323"/>
    </row>
    <row r="108" s="268" customFormat="1" ht="14" customHeight="1" spans="1:6">
      <c r="A108" s="317"/>
      <c r="B108" s="315" t="s">
        <v>13</v>
      </c>
      <c r="C108" s="327">
        <v>0.5</v>
      </c>
      <c r="D108" s="285">
        <v>30000</v>
      </c>
      <c r="E108" s="285">
        <f t="shared" si="9"/>
        <v>15000</v>
      </c>
      <c r="F108" s="323"/>
    </row>
    <row r="109" s="268" customFormat="1" ht="14" customHeight="1" spans="1:6">
      <c r="A109" s="317"/>
      <c r="B109" s="315" t="s">
        <v>12</v>
      </c>
      <c r="C109" s="327">
        <v>0.3</v>
      </c>
      <c r="D109" s="285">
        <v>20000</v>
      </c>
      <c r="E109" s="285">
        <f t="shared" si="9"/>
        <v>6000</v>
      </c>
      <c r="F109" s="323"/>
    </row>
    <row r="110" s="268" customFormat="1" ht="14" customHeight="1" spans="1:6">
      <c r="A110" s="317"/>
      <c r="B110" s="315" t="s">
        <v>17</v>
      </c>
      <c r="C110" s="327">
        <v>5</v>
      </c>
      <c r="D110" s="285">
        <v>24000</v>
      </c>
      <c r="E110" s="285">
        <f t="shared" si="9"/>
        <v>120000</v>
      </c>
      <c r="F110" s="323"/>
    </row>
    <row r="111" s="268" customFormat="1" ht="14" customHeight="1" spans="1:6">
      <c r="A111" s="317"/>
      <c r="B111" s="315" t="s">
        <v>18</v>
      </c>
      <c r="C111" s="327">
        <v>2</v>
      </c>
      <c r="D111" s="285">
        <v>40000</v>
      </c>
      <c r="E111" s="285">
        <f t="shared" si="9"/>
        <v>80000</v>
      </c>
      <c r="F111" s="323"/>
    </row>
    <row r="112" s="268" customFormat="1" ht="14" customHeight="1" spans="1:6">
      <c r="A112" s="317"/>
      <c r="B112" s="315" t="s">
        <v>21</v>
      </c>
      <c r="C112" s="327">
        <v>2</v>
      </c>
      <c r="D112" s="285">
        <v>49000</v>
      </c>
      <c r="E112" s="285">
        <f t="shared" si="9"/>
        <v>98000</v>
      </c>
      <c r="F112" s="323"/>
    </row>
    <row r="113" s="268" customFormat="1" ht="14" customHeight="1" spans="1:6">
      <c r="A113" s="318"/>
      <c r="B113" s="315" t="s">
        <v>22</v>
      </c>
      <c r="C113" s="327">
        <v>1</v>
      </c>
      <c r="D113" s="285">
        <v>25000</v>
      </c>
      <c r="E113" s="285">
        <f t="shared" si="9"/>
        <v>25000</v>
      </c>
      <c r="F113" s="324"/>
    </row>
    <row r="114" s="268" customFormat="1" ht="14" customHeight="1" spans="1:6">
      <c r="A114" s="314">
        <v>46064</v>
      </c>
      <c r="B114" s="315" t="s">
        <v>6</v>
      </c>
      <c r="C114" s="327">
        <v>10</v>
      </c>
      <c r="D114" s="285">
        <v>10000</v>
      </c>
      <c r="E114" s="285">
        <f t="shared" ref="E114:E122" si="10">D114*C114</f>
        <v>100000</v>
      </c>
      <c r="F114" s="322">
        <f>SUM(E114:E122)</f>
        <v>627000</v>
      </c>
    </row>
    <row r="115" s="268" customFormat="1" ht="14" customHeight="1" spans="1:6">
      <c r="A115" s="317"/>
      <c r="B115" s="315" t="s">
        <v>8</v>
      </c>
      <c r="C115" s="327">
        <v>4</v>
      </c>
      <c r="D115" s="285">
        <v>35000</v>
      </c>
      <c r="E115" s="285">
        <f t="shared" si="10"/>
        <v>140000</v>
      </c>
      <c r="F115" s="323"/>
    </row>
    <row r="116" s="268" customFormat="1" ht="14" customHeight="1" spans="1:6">
      <c r="A116" s="317"/>
      <c r="B116" s="315" t="s">
        <v>10</v>
      </c>
      <c r="C116" s="327">
        <v>1</v>
      </c>
      <c r="D116" s="285">
        <v>48000</v>
      </c>
      <c r="E116" s="285">
        <f t="shared" si="10"/>
        <v>48000</v>
      </c>
      <c r="F116" s="323"/>
    </row>
    <row r="117" s="268" customFormat="1" ht="14" customHeight="1" spans="1:6">
      <c r="A117" s="317"/>
      <c r="B117" s="315" t="s">
        <v>9</v>
      </c>
      <c r="C117" s="327">
        <v>2.1</v>
      </c>
      <c r="D117" s="285">
        <v>15000</v>
      </c>
      <c r="E117" s="285">
        <v>32000</v>
      </c>
      <c r="F117" s="323"/>
    </row>
    <row r="118" s="268" customFormat="1" ht="14" customHeight="1" spans="1:6">
      <c r="A118" s="317"/>
      <c r="B118" s="315" t="s">
        <v>14</v>
      </c>
      <c r="C118" s="327">
        <v>0.1</v>
      </c>
      <c r="D118" s="285">
        <v>70000</v>
      </c>
      <c r="E118" s="285">
        <f t="shared" si="10"/>
        <v>7000</v>
      </c>
      <c r="F118" s="323"/>
    </row>
    <row r="119" s="268" customFormat="1" ht="14" customHeight="1" spans="1:6">
      <c r="A119" s="317"/>
      <c r="B119" s="315" t="s">
        <v>13</v>
      </c>
      <c r="C119" s="327">
        <v>0.5</v>
      </c>
      <c r="D119" s="285">
        <v>30000</v>
      </c>
      <c r="E119" s="285">
        <f t="shared" si="10"/>
        <v>15000</v>
      </c>
      <c r="F119" s="323"/>
    </row>
    <row r="120" s="268" customFormat="1" ht="14" customHeight="1" spans="1:6">
      <c r="A120" s="317"/>
      <c r="B120" s="315" t="s">
        <v>11</v>
      </c>
      <c r="C120" s="327">
        <v>6.475</v>
      </c>
      <c r="D120" s="285">
        <v>15000</v>
      </c>
      <c r="E120" s="285">
        <v>97000</v>
      </c>
      <c r="F120" s="323"/>
    </row>
    <row r="121" s="268" customFormat="1" ht="14" customHeight="1" spans="1:6">
      <c r="A121" s="317"/>
      <c r="B121" s="315" t="s">
        <v>17</v>
      </c>
      <c r="C121" s="327">
        <v>2</v>
      </c>
      <c r="D121" s="285">
        <v>24000</v>
      </c>
      <c r="E121" s="285">
        <f t="shared" si="10"/>
        <v>48000</v>
      </c>
      <c r="F121" s="323"/>
    </row>
    <row r="122" s="268" customFormat="1" ht="14" customHeight="1" spans="1:6">
      <c r="A122" s="318"/>
      <c r="B122" s="315" t="s">
        <v>7</v>
      </c>
      <c r="C122" s="327">
        <v>2</v>
      </c>
      <c r="D122" s="285">
        <v>70000</v>
      </c>
      <c r="E122" s="285">
        <f t="shared" si="10"/>
        <v>140000</v>
      </c>
      <c r="F122" s="324"/>
    </row>
    <row r="123" s="268" customFormat="1" ht="14" customHeight="1" spans="1:7">
      <c r="A123" s="314">
        <v>46065</v>
      </c>
      <c r="B123" s="315" t="s">
        <v>15</v>
      </c>
      <c r="C123" s="327">
        <v>1.34</v>
      </c>
      <c r="D123" s="285">
        <v>50000</v>
      </c>
      <c r="E123" s="285">
        <f t="shared" ref="E123:E129" si="11">D123*C123</f>
        <v>67000</v>
      </c>
      <c r="F123" s="322">
        <f>SUM(E123:E129)</f>
        <v>745000</v>
      </c>
      <c r="G123" s="300"/>
    </row>
    <row r="124" s="268" customFormat="1" spans="1:6">
      <c r="A124" s="317"/>
      <c r="B124" s="315" t="s">
        <v>8</v>
      </c>
      <c r="C124" s="327">
        <v>3</v>
      </c>
      <c r="D124" s="285">
        <v>35000</v>
      </c>
      <c r="E124" s="285">
        <f t="shared" si="11"/>
        <v>105000</v>
      </c>
      <c r="F124" s="323"/>
    </row>
    <row r="125" s="268" customFormat="1" spans="1:6">
      <c r="A125" s="317"/>
      <c r="B125" s="315" t="s">
        <v>20</v>
      </c>
      <c r="C125" s="327">
        <v>1</v>
      </c>
      <c r="D125" s="285">
        <v>25000</v>
      </c>
      <c r="E125" s="285">
        <f t="shared" si="11"/>
        <v>25000</v>
      </c>
      <c r="F125" s="323"/>
    </row>
    <row r="126" s="268" customFormat="1" spans="1:6">
      <c r="A126" s="317"/>
      <c r="B126" s="315" t="s">
        <v>17</v>
      </c>
      <c r="C126" s="327">
        <v>12</v>
      </c>
      <c r="D126" s="285">
        <v>24000</v>
      </c>
      <c r="E126" s="285">
        <f t="shared" si="11"/>
        <v>288000</v>
      </c>
      <c r="F126" s="323"/>
    </row>
    <row r="127" s="268" customFormat="1" spans="1:6">
      <c r="A127" s="317"/>
      <c r="B127" s="315" t="s">
        <v>18</v>
      </c>
      <c r="C127" s="327">
        <v>2</v>
      </c>
      <c r="D127" s="285">
        <v>40000</v>
      </c>
      <c r="E127" s="285">
        <f t="shared" si="11"/>
        <v>80000</v>
      </c>
      <c r="F127" s="323"/>
    </row>
    <row r="128" s="268" customFormat="1" spans="1:6">
      <c r="A128" s="317"/>
      <c r="B128" s="315" t="s">
        <v>39</v>
      </c>
      <c r="C128" s="327">
        <v>1</v>
      </c>
      <c r="D128" s="285">
        <v>50000</v>
      </c>
      <c r="E128" s="285">
        <f t="shared" si="11"/>
        <v>50000</v>
      </c>
      <c r="F128" s="323"/>
    </row>
    <row r="129" s="268" customFormat="1" spans="1:6">
      <c r="A129" s="318"/>
      <c r="B129" s="315" t="s">
        <v>40</v>
      </c>
      <c r="C129" s="327">
        <v>1</v>
      </c>
      <c r="D129" s="285">
        <v>130000</v>
      </c>
      <c r="E129" s="285">
        <f t="shared" si="11"/>
        <v>130000</v>
      </c>
      <c r="F129" s="324"/>
    </row>
    <row r="130" s="268" customFormat="1" spans="1:6">
      <c r="A130" s="314">
        <v>46066</v>
      </c>
      <c r="B130" s="315" t="s">
        <v>29</v>
      </c>
      <c r="C130" s="327">
        <v>1.17</v>
      </c>
      <c r="D130" s="285">
        <v>38000</v>
      </c>
      <c r="E130" s="285">
        <v>44000</v>
      </c>
      <c r="F130" s="322">
        <f>SUM(E130:E138)</f>
        <v>507000</v>
      </c>
    </row>
    <row r="131" s="268" customFormat="1" spans="1:6">
      <c r="A131" s="317"/>
      <c r="B131" s="315" t="s">
        <v>7</v>
      </c>
      <c r="C131" s="327">
        <v>1</v>
      </c>
      <c r="D131" s="285">
        <v>70000</v>
      </c>
      <c r="E131" s="285">
        <f t="shared" ref="E130:E138" si="12">D131*C131</f>
        <v>70000</v>
      </c>
      <c r="F131" s="323"/>
    </row>
    <row r="132" s="268" customFormat="1" spans="1:6">
      <c r="A132" s="317"/>
      <c r="B132" s="315" t="s">
        <v>8</v>
      </c>
      <c r="C132" s="327">
        <v>2</v>
      </c>
      <c r="D132" s="285">
        <v>35000</v>
      </c>
      <c r="E132" s="285">
        <f t="shared" si="12"/>
        <v>70000</v>
      </c>
      <c r="F132" s="323"/>
    </row>
    <row r="133" s="268" customFormat="1" spans="1:6">
      <c r="A133" s="317"/>
      <c r="B133" s="315" t="s">
        <v>13</v>
      </c>
      <c r="C133" s="327">
        <v>0.5</v>
      </c>
      <c r="D133" s="285">
        <v>30000</v>
      </c>
      <c r="E133" s="285">
        <f t="shared" si="12"/>
        <v>15000</v>
      </c>
      <c r="F133" s="323"/>
    </row>
    <row r="134" s="268" customFormat="1" spans="1:6">
      <c r="A134" s="317"/>
      <c r="B134" s="315" t="s">
        <v>12</v>
      </c>
      <c r="C134" s="327">
        <v>0.5</v>
      </c>
      <c r="D134" s="285">
        <v>20000</v>
      </c>
      <c r="E134" s="285">
        <f t="shared" si="12"/>
        <v>10000</v>
      </c>
      <c r="F134" s="323"/>
    </row>
    <row r="135" s="268" customFormat="1" spans="1:6">
      <c r="A135" s="317"/>
      <c r="B135" s="315" t="s">
        <v>19</v>
      </c>
      <c r="C135" s="327">
        <v>4</v>
      </c>
      <c r="D135" s="285">
        <v>20000</v>
      </c>
      <c r="E135" s="285">
        <f t="shared" si="12"/>
        <v>80000</v>
      </c>
      <c r="F135" s="323"/>
    </row>
    <row r="136" s="268" customFormat="1" spans="1:6">
      <c r="A136" s="317"/>
      <c r="B136" s="315" t="s">
        <v>41</v>
      </c>
      <c r="C136" s="327">
        <v>1</v>
      </c>
      <c r="D136" s="285">
        <v>90000</v>
      </c>
      <c r="E136" s="285">
        <f t="shared" si="12"/>
        <v>90000</v>
      </c>
      <c r="F136" s="323"/>
    </row>
    <row r="137" s="268" customFormat="1" spans="1:6">
      <c r="A137" s="317"/>
      <c r="B137" s="315" t="s">
        <v>17</v>
      </c>
      <c r="C137" s="327">
        <v>2</v>
      </c>
      <c r="D137" s="285">
        <v>24000</v>
      </c>
      <c r="E137" s="285">
        <f t="shared" si="12"/>
        <v>48000</v>
      </c>
      <c r="F137" s="323"/>
    </row>
    <row r="138" s="268" customFormat="1" spans="1:6">
      <c r="A138" s="318"/>
      <c r="B138" s="315" t="s">
        <v>18</v>
      </c>
      <c r="C138" s="327">
        <v>2</v>
      </c>
      <c r="D138" s="285">
        <v>40000</v>
      </c>
      <c r="E138" s="285">
        <f t="shared" si="12"/>
        <v>80000</v>
      </c>
      <c r="F138" s="324"/>
    </row>
    <row r="139" s="268" customFormat="1" spans="1:6">
      <c r="A139" s="314">
        <v>46067</v>
      </c>
      <c r="B139" s="315" t="s">
        <v>6</v>
      </c>
      <c r="C139" s="327">
        <v>2</v>
      </c>
      <c r="D139" s="285">
        <v>10000</v>
      </c>
      <c r="E139" s="285">
        <f t="shared" ref="E139:E145" si="13">D139*C139</f>
        <v>20000</v>
      </c>
      <c r="F139" s="322">
        <f>SUM(E139:E145)</f>
        <v>190000</v>
      </c>
    </row>
    <row r="140" s="268" customFormat="1" spans="1:6">
      <c r="A140" s="317"/>
      <c r="B140" s="315" t="s">
        <v>20</v>
      </c>
      <c r="C140" s="327">
        <v>0.5</v>
      </c>
      <c r="D140" s="285">
        <v>30000</v>
      </c>
      <c r="E140" s="285">
        <f t="shared" si="13"/>
        <v>15000</v>
      </c>
      <c r="F140" s="323"/>
    </row>
    <row r="141" s="268" customFormat="1" spans="1:6">
      <c r="A141" s="317"/>
      <c r="B141" s="315" t="s">
        <v>9</v>
      </c>
      <c r="C141" s="327">
        <v>0.5</v>
      </c>
      <c r="D141" s="285">
        <v>15000</v>
      </c>
      <c r="E141" s="285">
        <v>8000</v>
      </c>
      <c r="F141" s="323"/>
    </row>
    <row r="142" s="268" customFormat="1" spans="1:6">
      <c r="A142" s="317"/>
      <c r="B142" s="315" t="s">
        <v>10</v>
      </c>
      <c r="C142" s="327">
        <v>0.5</v>
      </c>
      <c r="D142" s="285">
        <v>48000</v>
      </c>
      <c r="E142" s="285">
        <v>27000</v>
      </c>
      <c r="F142" s="323"/>
    </row>
    <row r="143" s="268" customFormat="1" spans="1:6">
      <c r="A143" s="317"/>
      <c r="B143" s="315" t="s">
        <v>42</v>
      </c>
      <c r="C143" s="327">
        <v>0.5</v>
      </c>
      <c r="D143" s="285">
        <v>45000</v>
      </c>
      <c r="E143" s="285">
        <v>23000</v>
      </c>
      <c r="F143" s="323"/>
    </row>
    <row r="144" s="268" customFormat="1" spans="1:6">
      <c r="A144" s="317"/>
      <c r="B144" s="315" t="s">
        <v>17</v>
      </c>
      <c r="C144" s="327">
        <v>2</v>
      </c>
      <c r="D144" s="285">
        <v>24000</v>
      </c>
      <c r="E144" s="285">
        <f t="shared" si="13"/>
        <v>48000</v>
      </c>
      <c r="F144" s="323"/>
    </row>
    <row r="145" s="268" customFormat="1" spans="1:6">
      <c r="A145" s="318"/>
      <c r="B145" s="315" t="s">
        <v>21</v>
      </c>
      <c r="C145" s="327">
        <v>1</v>
      </c>
      <c r="D145" s="285">
        <v>49000</v>
      </c>
      <c r="E145" s="285">
        <f t="shared" si="13"/>
        <v>49000</v>
      </c>
      <c r="F145" s="324"/>
    </row>
    <row r="146" s="268" customFormat="1" spans="1:6">
      <c r="A146" s="314">
        <v>46068</v>
      </c>
      <c r="B146" s="315" t="s">
        <v>6</v>
      </c>
      <c r="C146" s="327">
        <v>2</v>
      </c>
      <c r="D146" s="285">
        <v>10000</v>
      </c>
      <c r="E146" s="285">
        <f t="shared" ref="E146:E152" si="14">D146*C146</f>
        <v>20000</v>
      </c>
      <c r="F146" s="322">
        <f>SUM(E146:E152)</f>
        <v>393000</v>
      </c>
    </row>
    <row r="147" s="268" customFormat="1" spans="1:6">
      <c r="A147" s="317"/>
      <c r="B147" s="315" t="s">
        <v>8</v>
      </c>
      <c r="C147" s="327">
        <v>3</v>
      </c>
      <c r="D147" s="285">
        <v>35000</v>
      </c>
      <c r="E147" s="285">
        <f t="shared" si="14"/>
        <v>105000</v>
      </c>
      <c r="F147" s="323"/>
    </row>
    <row r="148" s="268" customFormat="1" spans="1:6">
      <c r="A148" s="317"/>
      <c r="B148" s="315" t="s">
        <v>7</v>
      </c>
      <c r="C148" s="327">
        <v>1.12</v>
      </c>
      <c r="D148" s="285">
        <v>70000</v>
      </c>
      <c r="E148" s="285">
        <v>78000</v>
      </c>
      <c r="F148" s="323"/>
    </row>
    <row r="149" s="268" customFormat="1" spans="1:6">
      <c r="A149" s="317"/>
      <c r="B149" s="315" t="s">
        <v>13</v>
      </c>
      <c r="C149" s="327">
        <v>0.3</v>
      </c>
      <c r="D149" s="285">
        <v>30000</v>
      </c>
      <c r="E149" s="285">
        <f t="shared" si="14"/>
        <v>9000</v>
      </c>
      <c r="F149" s="323"/>
    </row>
    <row r="150" s="268" customFormat="1" spans="1:6">
      <c r="A150" s="317"/>
      <c r="B150" s="315" t="s">
        <v>17</v>
      </c>
      <c r="C150" s="327">
        <v>2</v>
      </c>
      <c r="D150" s="285">
        <v>24000</v>
      </c>
      <c r="E150" s="285">
        <f t="shared" si="14"/>
        <v>48000</v>
      </c>
      <c r="F150" s="323"/>
    </row>
    <row r="151" s="268" customFormat="1" spans="1:6">
      <c r="A151" s="317"/>
      <c r="B151" s="315" t="s">
        <v>21</v>
      </c>
      <c r="C151" s="327">
        <v>2</v>
      </c>
      <c r="D151" s="285">
        <v>49000</v>
      </c>
      <c r="E151" s="285">
        <f t="shared" si="14"/>
        <v>98000</v>
      </c>
      <c r="F151" s="323"/>
    </row>
    <row r="152" s="268" customFormat="1" spans="1:6">
      <c r="A152" s="318"/>
      <c r="B152" s="315" t="s">
        <v>43</v>
      </c>
      <c r="C152" s="327">
        <v>1</v>
      </c>
      <c r="D152" s="285">
        <v>35000</v>
      </c>
      <c r="E152" s="285">
        <f t="shared" si="14"/>
        <v>35000</v>
      </c>
      <c r="F152" s="324"/>
    </row>
    <row r="153" s="268" customFormat="1" spans="1:6">
      <c r="A153" s="314">
        <v>46069</v>
      </c>
      <c r="B153" s="315" t="s">
        <v>17</v>
      </c>
      <c r="C153" s="327">
        <v>4</v>
      </c>
      <c r="D153" s="285">
        <v>24000</v>
      </c>
      <c r="E153" s="285">
        <f t="shared" ref="E153:E168" si="15">D153*C153</f>
        <v>96000</v>
      </c>
      <c r="F153" s="322">
        <f>SUM(E153:E168)</f>
        <v>838000</v>
      </c>
    </row>
    <row r="154" s="268" customFormat="1" spans="1:6">
      <c r="A154" s="317"/>
      <c r="B154" s="315" t="s">
        <v>21</v>
      </c>
      <c r="C154" s="327">
        <v>1</v>
      </c>
      <c r="D154" s="285">
        <v>49000</v>
      </c>
      <c r="E154" s="285">
        <f t="shared" si="15"/>
        <v>49000</v>
      </c>
      <c r="F154" s="323"/>
    </row>
    <row r="155" s="268" customFormat="1" spans="1:6">
      <c r="A155" s="317"/>
      <c r="B155" s="315" t="s">
        <v>18</v>
      </c>
      <c r="C155" s="327">
        <v>1</v>
      </c>
      <c r="D155" s="285">
        <v>40000</v>
      </c>
      <c r="E155" s="285">
        <f t="shared" si="15"/>
        <v>40000</v>
      </c>
      <c r="F155" s="323"/>
    </row>
    <row r="156" s="268" customFormat="1" spans="1:6">
      <c r="A156" s="317"/>
      <c r="B156" s="315" t="s">
        <v>44</v>
      </c>
      <c r="C156" s="327">
        <v>1</v>
      </c>
      <c r="D156" s="285">
        <v>45000</v>
      </c>
      <c r="E156" s="285">
        <f t="shared" si="15"/>
        <v>45000</v>
      </c>
      <c r="F156" s="323"/>
    </row>
    <row r="157" s="268" customFormat="1" spans="1:6">
      <c r="A157" s="317"/>
      <c r="B157" s="315" t="s">
        <v>16</v>
      </c>
      <c r="C157" s="327">
        <v>0.5</v>
      </c>
      <c r="D157" s="285">
        <v>100000</v>
      </c>
      <c r="E157" s="285">
        <f t="shared" si="15"/>
        <v>50000</v>
      </c>
      <c r="F157" s="323"/>
    </row>
    <row r="158" s="268" customFormat="1" spans="1:6">
      <c r="A158" s="317"/>
      <c r="B158" s="315" t="s">
        <v>13</v>
      </c>
      <c r="C158" s="327">
        <v>0.3</v>
      </c>
      <c r="D158" s="285">
        <v>30000</v>
      </c>
      <c r="E158" s="285">
        <f t="shared" si="15"/>
        <v>9000</v>
      </c>
      <c r="F158" s="323"/>
    </row>
    <row r="159" s="268" customFormat="1" spans="1:6">
      <c r="A159" s="317"/>
      <c r="B159" s="315" t="s">
        <v>20</v>
      </c>
      <c r="C159" s="327">
        <v>0.5</v>
      </c>
      <c r="D159" s="285">
        <v>30000</v>
      </c>
      <c r="E159" s="285">
        <f t="shared" si="15"/>
        <v>15000</v>
      </c>
      <c r="F159" s="323"/>
    </row>
    <row r="160" s="268" customFormat="1" spans="1:6">
      <c r="A160" s="317"/>
      <c r="B160" s="315" t="s">
        <v>9</v>
      </c>
      <c r="C160" s="327">
        <v>0.64</v>
      </c>
      <c r="D160" s="285">
        <v>10000</v>
      </c>
      <c r="E160" s="285">
        <v>6000</v>
      </c>
      <c r="F160" s="323"/>
    </row>
    <row r="161" s="268" customFormat="1" spans="1:6">
      <c r="A161" s="317"/>
      <c r="B161" s="315" t="s">
        <v>10</v>
      </c>
      <c r="C161" s="327">
        <v>1</v>
      </c>
      <c r="D161" s="285">
        <v>50000</v>
      </c>
      <c r="E161" s="285">
        <f t="shared" si="15"/>
        <v>50000</v>
      </c>
      <c r="F161" s="323"/>
    </row>
    <row r="162" s="268" customFormat="1" spans="1:6">
      <c r="A162" s="317"/>
      <c r="B162" s="315" t="s">
        <v>11</v>
      </c>
      <c r="C162" s="327">
        <v>3.93</v>
      </c>
      <c r="D162" s="285">
        <v>16000</v>
      </c>
      <c r="E162" s="285">
        <v>63000</v>
      </c>
      <c r="F162" s="323"/>
    </row>
    <row r="163" s="268" customFormat="1" spans="1:6">
      <c r="A163" s="317"/>
      <c r="B163" s="315" t="s">
        <v>24</v>
      </c>
      <c r="C163" s="327">
        <v>0.3</v>
      </c>
      <c r="D163" s="285">
        <v>150000</v>
      </c>
      <c r="E163" s="285">
        <f t="shared" si="15"/>
        <v>45000</v>
      </c>
      <c r="F163" s="323"/>
    </row>
    <row r="164" s="268" customFormat="1" spans="1:6">
      <c r="A164" s="317"/>
      <c r="B164" s="315" t="s">
        <v>15</v>
      </c>
      <c r="C164" s="327">
        <v>2.14</v>
      </c>
      <c r="D164" s="285">
        <v>50000</v>
      </c>
      <c r="E164" s="285">
        <f t="shared" si="15"/>
        <v>107000</v>
      </c>
      <c r="F164" s="323"/>
    </row>
    <row r="165" s="268" customFormat="1" spans="1:6">
      <c r="A165" s="317"/>
      <c r="B165" s="315" t="s">
        <v>8</v>
      </c>
      <c r="C165" s="327">
        <v>3</v>
      </c>
      <c r="D165" s="285">
        <v>35000</v>
      </c>
      <c r="E165" s="285">
        <f t="shared" si="15"/>
        <v>105000</v>
      </c>
      <c r="F165" s="323"/>
    </row>
    <row r="166" s="268" customFormat="1" spans="1:6">
      <c r="A166" s="317"/>
      <c r="B166" s="315" t="s">
        <v>7</v>
      </c>
      <c r="C166" s="327">
        <v>1</v>
      </c>
      <c r="D166" s="285">
        <v>70000</v>
      </c>
      <c r="E166" s="285">
        <f t="shared" si="15"/>
        <v>70000</v>
      </c>
      <c r="F166" s="323"/>
    </row>
    <row r="167" s="268" customFormat="1" spans="1:6">
      <c r="A167" s="317"/>
      <c r="B167" s="315" t="s">
        <v>6</v>
      </c>
      <c r="C167" s="327">
        <v>6</v>
      </c>
      <c r="D167" s="285">
        <v>10000</v>
      </c>
      <c r="E167" s="285">
        <f t="shared" si="15"/>
        <v>60000</v>
      </c>
      <c r="F167" s="323"/>
    </row>
    <row r="168" s="268" customFormat="1" spans="1:6">
      <c r="A168" s="318"/>
      <c r="B168" s="315" t="s">
        <v>28</v>
      </c>
      <c r="C168" s="327">
        <v>14</v>
      </c>
      <c r="D168" s="285">
        <v>2000</v>
      </c>
      <c r="E168" s="285">
        <f t="shared" si="15"/>
        <v>28000</v>
      </c>
      <c r="F168" s="324"/>
    </row>
    <row r="169" s="268" customFormat="1" spans="1:6">
      <c r="A169" s="314">
        <v>46070</v>
      </c>
      <c r="B169" s="315" t="s">
        <v>6</v>
      </c>
      <c r="C169" s="327">
        <v>4</v>
      </c>
      <c r="D169" s="285">
        <v>10000</v>
      </c>
      <c r="E169" s="285">
        <f t="shared" ref="E169:E174" si="16">D169*C169</f>
        <v>40000</v>
      </c>
      <c r="F169" s="322">
        <f>SUM(E169:E174)</f>
        <v>458000</v>
      </c>
    </row>
    <row r="170" s="268" customFormat="1" spans="1:6">
      <c r="A170" s="317"/>
      <c r="B170" s="315" t="s">
        <v>11</v>
      </c>
      <c r="C170" s="327">
        <v>8</v>
      </c>
      <c r="D170" s="285">
        <v>16000</v>
      </c>
      <c r="E170" s="285">
        <f t="shared" si="16"/>
        <v>128000</v>
      </c>
      <c r="F170" s="323"/>
    </row>
    <row r="171" s="268" customFormat="1" spans="1:6">
      <c r="A171" s="317"/>
      <c r="B171" s="315" t="s">
        <v>8</v>
      </c>
      <c r="C171" s="327">
        <v>3</v>
      </c>
      <c r="D171" s="285">
        <v>35000</v>
      </c>
      <c r="E171" s="285">
        <f t="shared" si="16"/>
        <v>105000</v>
      </c>
      <c r="F171" s="323"/>
    </row>
    <row r="172" s="268" customFormat="1" spans="1:6">
      <c r="A172" s="317"/>
      <c r="B172" s="315" t="s">
        <v>17</v>
      </c>
      <c r="C172" s="327">
        <v>4</v>
      </c>
      <c r="D172" s="285">
        <v>24000</v>
      </c>
      <c r="E172" s="285">
        <f t="shared" si="16"/>
        <v>96000</v>
      </c>
      <c r="F172" s="323"/>
    </row>
    <row r="173" s="268" customFormat="1" spans="1:6">
      <c r="A173" s="317"/>
      <c r="B173" s="315" t="s">
        <v>21</v>
      </c>
      <c r="C173" s="327">
        <v>1</v>
      </c>
      <c r="D173" s="285">
        <v>49000</v>
      </c>
      <c r="E173" s="285">
        <f t="shared" si="16"/>
        <v>49000</v>
      </c>
      <c r="F173" s="323"/>
    </row>
    <row r="174" s="268" customFormat="1" spans="1:6">
      <c r="A174" s="318"/>
      <c r="B174" s="315" t="s">
        <v>18</v>
      </c>
      <c r="C174" s="327">
        <v>1</v>
      </c>
      <c r="D174" s="285">
        <v>40000</v>
      </c>
      <c r="E174" s="285">
        <f t="shared" si="16"/>
        <v>40000</v>
      </c>
      <c r="F174" s="324"/>
    </row>
    <row r="175" s="268" customFormat="1" ht="17.6" spans="1:6">
      <c r="A175" s="328">
        <v>46071</v>
      </c>
      <c r="B175" s="315" t="s">
        <v>6</v>
      </c>
      <c r="C175" s="327">
        <v>8</v>
      </c>
      <c r="D175" s="285">
        <v>10000</v>
      </c>
      <c r="E175" s="285">
        <f t="shared" ref="E175:E188" si="17">D175*C175</f>
        <v>80000</v>
      </c>
      <c r="F175" s="331">
        <f>SUM(E175:E188)</f>
        <v>886000</v>
      </c>
    </row>
    <row r="176" s="268" customFormat="1" ht="17.6" spans="1:6">
      <c r="A176" s="329"/>
      <c r="B176" s="315" t="s">
        <v>29</v>
      </c>
      <c r="C176" s="327">
        <v>1</v>
      </c>
      <c r="D176" s="285">
        <v>38000</v>
      </c>
      <c r="E176" s="285">
        <f t="shared" si="17"/>
        <v>38000</v>
      </c>
      <c r="F176" s="332"/>
    </row>
    <row r="177" s="268" customFormat="1" ht="17.6" spans="1:6">
      <c r="A177" s="329"/>
      <c r="B177" s="315" t="s">
        <v>7</v>
      </c>
      <c r="C177" s="327">
        <v>2</v>
      </c>
      <c r="D177" s="285">
        <v>70000</v>
      </c>
      <c r="E177" s="285">
        <f t="shared" si="17"/>
        <v>140000</v>
      </c>
      <c r="F177" s="332"/>
    </row>
    <row r="178" s="268" customFormat="1" ht="17.6" spans="1:6">
      <c r="A178" s="329"/>
      <c r="B178" s="315" t="s">
        <v>8</v>
      </c>
      <c r="C178" s="327">
        <v>3</v>
      </c>
      <c r="D178" s="285">
        <v>35000</v>
      </c>
      <c r="E178" s="285">
        <f t="shared" si="17"/>
        <v>105000</v>
      </c>
      <c r="F178" s="332"/>
    </row>
    <row r="179" s="268" customFormat="1" ht="17.6" spans="1:6">
      <c r="A179" s="329"/>
      <c r="B179" s="315" t="s">
        <v>16</v>
      </c>
      <c r="C179" s="327">
        <v>1.25</v>
      </c>
      <c r="D179" s="285">
        <v>100000</v>
      </c>
      <c r="E179" s="285">
        <f t="shared" si="17"/>
        <v>125000</v>
      </c>
      <c r="F179" s="332"/>
    </row>
    <row r="180" s="268" customFormat="1" ht="17.6" spans="1:6">
      <c r="A180" s="329"/>
      <c r="B180" s="315" t="s">
        <v>20</v>
      </c>
      <c r="C180" s="327">
        <v>2</v>
      </c>
      <c r="D180" s="285">
        <v>30000</v>
      </c>
      <c r="E180" s="285">
        <f t="shared" si="17"/>
        <v>60000</v>
      </c>
      <c r="F180" s="332"/>
    </row>
    <row r="181" s="268" customFormat="1" ht="17.6" spans="1:6">
      <c r="A181" s="329"/>
      <c r="B181" s="315" t="s">
        <v>9</v>
      </c>
      <c r="C181" s="327">
        <v>1</v>
      </c>
      <c r="D181" s="285">
        <v>15000</v>
      </c>
      <c r="E181" s="285">
        <f t="shared" si="17"/>
        <v>15000</v>
      </c>
      <c r="F181" s="332"/>
    </row>
    <row r="182" s="268" customFormat="1" ht="17.6" spans="1:6">
      <c r="A182" s="329"/>
      <c r="B182" s="315" t="s">
        <v>10</v>
      </c>
      <c r="C182" s="327">
        <v>1</v>
      </c>
      <c r="D182" s="285">
        <v>50000</v>
      </c>
      <c r="E182" s="285">
        <f t="shared" si="17"/>
        <v>50000</v>
      </c>
      <c r="F182" s="332"/>
    </row>
    <row r="183" s="268" customFormat="1" ht="17.6" spans="1:6">
      <c r="A183" s="329"/>
      <c r="B183" s="315" t="s">
        <v>13</v>
      </c>
      <c r="C183" s="327">
        <v>0.5</v>
      </c>
      <c r="D183" s="285">
        <v>30000</v>
      </c>
      <c r="E183" s="285">
        <f t="shared" si="17"/>
        <v>15000</v>
      </c>
      <c r="F183" s="332"/>
    </row>
    <row r="184" s="268" customFormat="1" ht="17.6" spans="1:6">
      <c r="A184" s="329"/>
      <c r="B184" s="315" t="s">
        <v>17</v>
      </c>
      <c r="C184" s="327">
        <v>4</v>
      </c>
      <c r="D184" s="285">
        <v>24000</v>
      </c>
      <c r="E184" s="285">
        <f t="shared" si="17"/>
        <v>96000</v>
      </c>
      <c r="F184" s="332"/>
    </row>
    <row r="185" s="268" customFormat="1" ht="17.6" spans="1:6">
      <c r="A185" s="329"/>
      <c r="B185" s="315" t="s">
        <v>18</v>
      </c>
      <c r="C185" s="327">
        <v>1</v>
      </c>
      <c r="D185" s="285">
        <v>40000</v>
      </c>
      <c r="E185" s="285">
        <f t="shared" si="17"/>
        <v>40000</v>
      </c>
      <c r="F185" s="332"/>
    </row>
    <row r="186" s="268" customFormat="1" ht="17.6" spans="1:6">
      <c r="A186" s="329"/>
      <c r="B186" s="315" t="s">
        <v>44</v>
      </c>
      <c r="C186" s="327">
        <v>1</v>
      </c>
      <c r="D186" s="285">
        <v>45000</v>
      </c>
      <c r="E186" s="285">
        <f t="shared" si="17"/>
        <v>45000</v>
      </c>
      <c r="F186" s="332"/>
    </row>
    <row r="187" s="268" customFormat="1" ht="17.6" spans="1:6">
      <c r="A187" s="329"/>
      <c r="B187" s="315" t="s">
        <v>21</v>
      </c>
      <c r="C187" s="327">
        <v>1</v>
      </c>
      <c r="D187" s="285">
        <v>49000</v>
      </c>
      <c r="E187" s="285">
        <f t="shared" si="17"/>
        <v>49000</v>
      </c>
      <c r="F187" s="332"/>
    </row>
    <row r="188" s="268" customFormat="1" spans="1:6">
      <c r="A188" s="330"/>
      <c r="B188" s="315" t="s">
        <v>28</v>
      </c>
      <c r="C188" s="327">
        <v>14</v>
      </c>
      <c r="D188" s="285">
        <v>2000</v>
      </c>
      <c r="E188" s="285">
        <f t="shared" si="17"/>
        <v>28000</v>
      </c>
      <c r="F188" s="333"/>
    </row>
    <row r="189" s="268" customFormat="1" ht="17.6" spans="1:6">
      <c r="A189" s="328">
        <v>46072</v>
      </c>
      <c r="B189" s="315" t="s">
        <v>6</v>
      </c>
      <c r="C189" s="327">
        <v>8</v>
      </c>
      <c r="D189" s="285">
        <v>10000</v>
      </c>
      <c r="E189" s="285">
        <f t="shared" ref="E189:E200" si="18">D189*C189</f>
        <v>80000</v>
      </c>
      <c r="F189" s="331">
        <f>SUM(E189:E200)</f>
        <v>820000</v>
      </c>
    </row>
    <row r="190" s="268" customFormat="1" ht="17.6" spans="1:6">
      <c r="A190" s="329"/>
      <c r="B190" s="315" t="s">
        <v>7</v>
      </c>
      <c r="C190" s="327">
        <v>1</v>
      </c>
      <c r="D190" s="285">
        <v>70000</v>
      </c>
      <c r="E190" s="285">
        <f t="shared" si="18"/>
        <v>70000</v>
      </c>
      <c r="F190" s="332"/>
    </row>
    <row r="191" s="268" customFormat="1" ht="17.6" spans="1:6">
      <c r="A191" s="329"/>
      <c r="B191" s="315" t="s">
        <v>8</v>
      </c>
      <c r="C191" s="327">
        <v>3</v>
      </c>
      <c r="D191" s="285">
        <v>35000</v>
      </c>
      <c r="E191" s="285">
        <f t="shared" si="18"/>
        <v>105000</v>
      </c>
      <c r="F191" s="332"/>
    </row>
    <row r="192" s="268" customFormat="1" ht="17.6" spans="1:6">
      <c r="A192" s="329"/>
      <c r="B192" s="315" t="s">
        <v>9</v>
      </c>
      <c r="C192" s="327">
        <v>1</v>
      </c>
      <c r="D192" s="285">
        <v>15000</v>
      </c>
      <c r="E192" s="285">
        <f t="shared" si="18"/>
        <v>15000</v>
      </c>
      <c r="F192" s="332"/>
    </row>
    <row r="193" s="268" customFormat="1" ht="17.6" spans="1:6">
      <c r="A193" s="329"/>
      <c r="B193" s="315" t="s">
        <v>15</v>
      </c>
      <c r="C193" s="327">
        <v>1.45</v>
      </c>
      <c r="D193" s="285">
        <v>50000</v>
      </c>
      <c r="E193" s="285">
        <v>73000</v>
      </c>
      <c r="F193" s="332"/>
    </row>
    <row r="194" s="268" customFormat="1" ht="17.6" spans="1:6">
      <c r="A194" s="329"/>
      <c r="B194" s="315" t="s">
        <v>42</v>
      </c>
      <c r="C194" s="327">
        <v>1</v>
      </c>
      <c r="D194" s="285">
        <v>40000</v>
      </c>
      <c r="E194" s="285">
        <f t="shared" si="18"/>
        <v>40000</v>
      </c>
      <c r="F194" s="332"/>
    </row>
    <row r="195" s="268" customFormat="1" ht="17.6" spans="1:6">
      <c r="A195" s="329"/>
      <c r="B195" s="315" t="s">
        <v>11</v>
      </c>
      <c r="C195" s="327">
        <v>3.34</v>
      </c>
      <c r="D195" s="285">
        <v>16000</v>
      </c>
      <c r="E195" s="285">
        <v>53000</v>
      </c>
      <c r="F195" s="332"/>
    </row>
    <row r="196" s="268" customFormat="1" ht="17.6" spans="1:6">
      <c r="A196" s="329"/>
      <c r="B196" s="315" t="s">
        <v>22</v>
      </c>
      <c r="C196" s="327">
        <v>1</v>
      </c>
      <c r="D196" s="285">
        <v>25000</v>
      </c>
      <c r="E196" s="285">
        <f t="shared" si="18"/>
        <v>25000</v>
      </c>
      <c r="F196" s="332"/>
    </row>
    <row r="197" s="268" customFormat="1" ht="17.6" spans="1:6">
      <c r="A197" s="329"/>
      <c r="B197" s="315" t="s">
        <v>19</v>
      </c>
      <c r="C197" s="327">
        <v>3</v>
      </c>
      <c r="D197" s="285">
        <v>20000</v>
      </c>
      <c r="E197" s="285">
        <f t="shared" si="18"/>
        <v>60000</v>
      </c>
      <c r="F197" s="332"/>
    </row>
    <row r="198" s="268" customFormat="1" ht="17.6" spans="1:6">
      <c r="A198" s="329"/>
      <c r="B198" s="315" t="s">
        <v>16</v>
      </c>
      <c r="C198" s="327">
        <v>0.75</v>
      </c>
      <c r="D198" s="285">
        <v>100000</v>
      </c>
      <c r="E198" s="285">
        <f t="shared" si="18"/>
        <v>75000</v>
      </c>
      <c r="F198" s="332"/>
    </row>
    <row r="199" s="268" customFormat="1" ht="17.6" spans="1:6">
      <c r="A199" s="329"/>
      <c r="B199" s="315" t="s">
        <v>18</v>
      </c>
      <c r="C199" s="327">
        <v>2</v>
      </c>
      <c r="D199" s="285">
        <v>40000</v>
      </c>
      <c r="E199" s="285">
        <f t="shared" si="18"/>
        <v>80000</v>
      </c>
      <c r="F199" s="332"/>
    </row>
    <row r="200" s="268" customFormat="1" spans="1:6">
      <c r="A200" s="330"/>
      <c r="B200" s="315" t="s">
        <v>17</v>
      </c>
      <c r="C200" s="327">
        <v>6</v>
      </c>
      <c r="D200" s="285">
        <v>24000</v>
      </c>
      <c r="E200" s="285">
        <f t="shared" si="18"/>
        <v>144000</v>
      </c>
      <c r="F200" s="333"/>
    </row>
    <row r="201" s="268" customFormat="1" ht="17.6" spans="1:6">
      <c r="A201" s="328">
        <v>46073</v>
      </c>
      <c r="B201" s="315" t="s">
        <v>6</v>
      </c>
      <c r="C201" s="327">
        <v>5</v>
      </c>
      <c r="D201" s="285">
        <v>10000</v>
      </c>
      <c r="E201" s="285">
        <f t="shared" ref="E201:E210" si="19">D201*C201</f>
        <v>50000</v>
      </c>
      <c r="F201" s="331">
        <f>SUM(E201:E210)</f>
        <v>715000</v>
      </c>
    </row>
    <row r="202" s="268" customFormat="1" ht="17.6" spans="1:6">
      <c r="A202" s="329"/>
      <c r="B202" s="315" t="s">
        <v>8</v>
      </c>
      <c r="C202" s="327">
        <v>3</v>
      </c>
      <c r="D202" s="285">
        <v>35000</v>
      </c>
      <c r="E202" s="285">
        <f t="shared" si="19"/>
        <v>105000</v>
      </c>
      <c r="F202" s="332"/>
    </row>
    <row r="203" s="268" customFormat="1" ht="17.6" spans="1:6">
      <c r="A203" s="329"/>
      <c r="B203" s="315" t="s">
        <v>7</v>
      </c>
      <c r="C203" s="327">
        <v>2</v>
      </c>
      <c r="D203" s="285">
        <v>70000</v>
      </c>
      <c r="E203" s="285">
        <f t="shared" si="19"/>
        <v>140000</v>
      </c>
      <c r="F203" s="332"/>
    </row>
    <row r="204" s="268" customFormat="1" ht="17.6" spans="1:6">
      <c r="A204" s="329"/>
      <c r="B204" s="315" t="s">
        <v>12</v>
      </c>
      <c r="C204" s="327">
        <v>0.3</v>
      </c>
      <c r="D204" s="285">
        <v>20000</v>
      </c>
      <c r="E204" s="285">
        <f t="shared" si="19"/>
        <v>6000</v>
      </c>
      <c r="F204" s="332"/>
    </row>
    <row r="205" s="268" customFormat="1" ht="17.6" spans="1:6">
      <c r="A205" s="329"/>
      <c r="B205" s="315" t="s">
        <v>13</v>
      </c>
      <c r="C205" s="327">
        <v>0.5</v>
      </c>
      <c r="D205" s="285">
        <v>30000</v>
      </c>
      <c r="E205" s="285">
        <f t="shared" si="19"/>
        <v>15000</v>
      </c>
      <c r="F205" s="332"/>
    </row>
    <row r="206" s="268" customFormat="1" ht="17.6" spans="1:6">
      <c r="A206" s="329"/>
      <c r="B206" s="315" t="s">
        <v>10</v>
      </c>
      <c r="C206" s="327">
        <v>2.26</v>
      </c>
      <c r="D206" s="285">
        <v>50000</v>
      </c>
      <c r="E206" s="285">
        <f t="shared" si="19"/>
        <v>113000</v>
      </c>
      <c r="F206" s="332"/>
    </row>
    <row r="207" s="268" customFormat="1" ht="17.6" spans="1:6">
      <c r="A207" s="329"/>
      <c r="B207" s="315" t="s">
        <v>16</v>
      </c>
      <c r="C207" s="327">
        <v>0.5</v>
      </c>
      <c r="D207" s="285">
        <v>100000</v>
      </c>
      <c r="E207" s="285">
        <f t="shared" si="19"/>
        <v>50000</v>
      </c>
      <c r="F207" s="332"/>
    </row>
    <row r="208" s="268" customFormat="1" ht="17.6" spans="1:6">
      <c r="A208" s="329"/>
      <c r="B208" s="315" t="s">
        <v>43</v>
      </c>
      <c r="C208" s="327">
        <v>2</v>
      </c>
      <c r="D208" s="285">
        <v>35000</v>
      </c>
      <c r="E208" s="285">
        <f t="shared" si="19"/>
        <v>70000</v>
      </c>
      <c r="F208" s="332"/>
    </row>
    <row r="209" s="268" customFormat="1" ht="17.6" spans="1:6">
      <c r="A209" s="329"/>
      <c r="B209" s="315" t="s">
        <v>17</v>
      </c>
      <c r="C209" s="327">
        <v>4</v>
      </c>
      <c r="D209" s="285">
        <v>24000</v>
      </c>
      <c r="E209" s="285">
        <f t="shared" si="19"/>
        <v>96000</v>
      </c>
      <c r="F209" s="332"/>
    </row>
    <row r="210" s="268" customFormat="1" spans="1:6">
      <c r="A210" s="330"/>
      <c r="B210" s="315" t="s">
        <v>26</v>
      </c>
      <c r="C210" s="327">
        <v>2</v>
      </c>
      <c r="D210" s="285">
        <v>35000</v>
      </c>
      <c r="E210" s="285">
        <f t="shared" si="19"/>
        <v>70000</v>
      </c>
      <c r="F210" s="333"/>
    </row>
    <row r="211" s="268" customFormat="1" spans="1:6">
      <c r="A211" s="329">
        <v>46074</v>
      </c>
      <c r="B211" s="315" t="s">
        <v>8</v>
      </c>
      <c r="C211" s="327">
        <v>3</v>
      </c>
      <c r="D211" s="285">
        <v>35000</v>
      </c>
      <c r="E211" s="285">
        <f t="shared" ref="E211:E219" si="20">D211*C211</f>
        <v>105000</v>
      </c>
      <c r="F211" s="337">
        <f>SUM(E211:E219)</f>
        <v>511000</v>
      </c>
    </row>
    <row r="212" s="268" customFormat="1" spans="1:6">
      <c r="A212" s="329"/>
      <c r="B212" s="315" t="s">
        <v>7</v>
      </c>
      <c r="C212" s="327">
        <v>2</v>
      </c>
      <c r="D212" s="285">
        <v>70000</v>
      </c>
      <c r="E212" s="285">
        <f t="shared" si="20"/>
        <v>140000</v>
      </c>
      <c r="F212" s="337"/>
    </row>
    <row r="213" s="268" customFormat="1" ht="17.6" spans="1:6">
      <c r="A213" s="329"/>
      <c r="B213" s="315" t="s">
        <v>12</v>
      </c>
      <c r="C213" s="327">
        <v>3</v>
      </c>
      <c r="D213" s="285">
        <v>2000</v>
      </c>
      <c r="E213" s="285">
        <f t="shared" si="20"/>
        <v>6000</v>
      </c>
      <c r="F213" s="337"/>
    </row>
    <row r="214" s="268" customFormat="1" ht="17.6" spans="1:6">
      <c r="A214" s="329"/>
      <c r="B214" s="315" t="s">
        <v>13</v>
      </c>
      <c r="C214" s="327">
        <v>3</v>
      </c>
      <c r="D214" s="285">
        <v>3000</v>
      </c>
      <c r="E214" s="285">
        <f t="shared" si="20"/>
        <v>9000</v>
      </c>
      <c r="F214" s="337"/>
    </row>
    <row r="215" s="268" customFormat="1" ht="17.6" spans="1:6">
      <c r="A215" s="329"/>
      <c r="B215" s="315" t="s">
        <v>10</v>
      </c>
      <c r="C215" s="327">
        <v>1</v>
      </c>
      <c r="D215" s="285">
        <v>55000</v>
      </c>
      <c r="E215" s="285">
        <f t="shared" si="20"/>
        <v>55000</v>
      </c>
      <c r="F215" s="337"/>
    </row>
    <row r="216" s="268" customFormat="1" ht="17.6" spans="1:6">
      <c r="A216" s="329"/>
      <c r="B216" s="315" t="s">
        <v>27</v>
      </c>
      <c r="C216" s="327">
        <v>0.3</v>
      </c>
      <c r="D216" s="285">
        <v>36000</v>
      </c>
      <c r="E216" s="285">
        <v>11000</v>
      </c>
      <c r="F216" s="337"/>
    </row>
    <row r="217" s="268" customFormat="1" ht="17.6" spans="1:6">
      <c r="A217" s="329"/>
      <c r="B217" s="315" t="s">
        <v>11</v>
      </c>
      <c r="C217" s="327">
        <v>1</v>
      </c>
      <c r="D217" s="285">
        <v>49000</v>
      </c>
      <c r="E217" s="285">
        <f t="shared" si="20"/>
        <v>49000</v>
      </c>
      <c r="F217" s="337"/>
    </row>
    <row r="218" s="268" customFormat="1" ht="17.6" spans="1:6">
      <c r="A218" s="329"/>
      <c r="B218" s="315" t="s">
        <v>17</v>
      </c>
      <c r="C218" s="327">
        <v>4</v>
      </c>
      <c r="D218" s="285">
        <v>24000</v>
      </c>
      <c r="E218" s="285">
        <f t="shared" si="20"/>
        <v>96000</v>
      </c>
      <c r="F218" s="337"/>
    </row>
    <row r="219" s="268" customFormat="1" ht="17.6" spans="1:6">
      <c r="A219" s="329"/>
      <c r="B219" s="315" t="s">
        <v>18</v>
      </c>
      <c r="C219" s="327">
        <v>1</v>
      </c>
      <c r="D219" s="285">
        <v>40000</v>
      </c>
      <c r="E219" s="285">
        <f t="shared" si="20"/>
        <v>40000</v>
      </c>
      <c r="F219" s="337"/>
    </row>
    <row r="220" s="268" customFormat="1" spans="1:6">
      <c r="A220" s="328">
        <v>46075</v>
      </c>
      <c r="B220" s="315" t="s">
        <v>29</v>
      </c>
      <c r="C220" s="327">
        <v>1</v>
      </c>
      <c r="D220" s="285">
        <v>40000</v>
      </c>
      <c r="E220" s="285">
        <f t="shared" ref="E220:E230" si="21">D220*C220</f>
        <v>40000</v>
      </c>
      <c r="F220" s="332">
        <f>SUM(E220:E230)</f>
        <v>605000</v>
      </c>
    </row>
    <row r="221" s="268" customFormat="1" ht="17.6" spans="1:6">
      <c r="A221" s="329"/>
      <c r="B221" s="315" t="s">
        <v>7</v>
      </c>
      <c r="C221" s="327">
        <v>1</v>
      </c>
      <c r="D221" s="285">
        <v>70000</v>
      </c>
      <c r="E221" s="285">
        <f t="shared" si="21"/>
        <v>70000</v>
      </c>
      <c r="F221" s="332"/>
    </row>
    <row r="222" s="268" customFormat="1" ht="17.6" spans="1:6">
      <c r="A222" s="329"/>
      <c r="B222" s="315" t="s">
        <v>8</v>
      </c>
      <c r="C222" s="327">
        <v>3</v>
      </c>
      <c r="D222" s="285">
        <v>35000</v>
      </c>
      <c r="E222" s="285">
        <f t="shared" si="21"/>
        <v>105000</v>
      </c>
      <c r="F222" s="332"/>
    </row>
    <row r="223" s="268" customFormat="1" ht="17.6" spans="1:6">
      <c r="A223" s="329"/>
      <c r="B223" s="315" t="s">
        <v>20</v>
      </c>
      <c r="C223" s="327">
        <v>1</v>
      </c>
      <c r="D223" s="285">
        <v>30000</v>
      </c>
      <c r="E223" s="285">
        <f t="shared" si="21"/>
        <v>30000</v>
      </c>
      <c r="F223" s="332"/>
    </row>
    <row r="224" s="268" customFormat="1" ht="17.6" spans="1:6">
      <c r="A224" s="329"/>
      <c r="B224" s="315" t="s">
        <v>11</v>
      </c>
      <c r="C224" s="327">
        <v>5.67</v>
      </c>
      <c r="D224" s="285">
        <v>16000</v>
      </c>
      <c r="E224" s="285">
        <v>91000</v>
      </c>
      <c r="F224" s="332"/>
    </row>
    <row r="225" s="268" customFormat="1" ht="17.6" spans="1:6">
      <c r="A225" s="329"/>
      <c r="B225" s="315" t="s">
        <v>15</v>
      </c>
      <c r="C225" s="327">
        <v>1</v>
      </c>
      <c r="D225" s="285">
        <v>50000</v>
      </c>
      <c r="E225" s="285">
        <f t="shared" si="21"/>
        <v>50000</v>
      </c>
      <c r="F225" s="332"/>
    </row>
    <row r="226" s="268" customFormat="1" ht="17.6" spans="1:6">
      <c r="A226" s="329"/>
      <c r="B226" s="315" t="s">
        <v>12</v>
      </c>
      <c r="C226" s="327">
        <v>0.5</v>
      </c>
      <c r="D226" s="285">
        <v>20000</v>
      </c>
      <c r="E226" s="285">
        <f t="shared" si="21"/>
        <v>10000</v>
      </c>
      <c r="F226" s="332"/>
    </row>
    <row r="227" s="268" customFormat="1" ht="17.6" spans="1:6">
      <c r="A227" s="329"/>
      <c r="B227" s="315" t="s">
        <v>34</v>
      </c>
      <c r="C227" s="327">
        <v>0.2</v>
      </c>
      <c r="D227" s="285">
        <v>120000</v>
      </c>
      <c r="E227" s="285">
        <f t="shared" si="21"/>
        <v>24000</v>
      </c>
      <c r="F227" s="332"/>
    </row>
    <row r="228" s="268" customFormat="1" ht="17.6" spans="1:6">
      <c r="A228" s="329"/>
      <c r="B228" s="315" t="s">
        <v>17</v>
      </c>
      <c r="C228" s="327">
        <v>4</v>
      </c>
      <c r="D228" s="285">
        <v>24000</v>
      </c>
      <c r="E228" s="285">
        <f t="shared" si="21"/>
        <v>96000</v>
      </c>
      <c r="F228" s="332"/>
    </row>
    <row r="229" s="268" customFormat="1" ht="17.6" spans="1:6">
      <c r="A229" s="329"/>
      <c r="B229" s="315" t="s">
        <v>21</v>
      </c>
      <c r="C229" s="327">
        <v>1</v>
      </c>
      <c r="D229" s="285">
        <v>49000</v>
      </c>
      <c r="E229" s="285">
        <f t="shared" si="21"/>
        <v>49000</v>
      </c>
      <c r="F229" s="332"/>
    </row>
    <row r="230" s="268" customFormat="1" spans="1:6">
      <c r="A230" s="334"/>
      <c r="B230" s="335" t="s">
        <v>18</v>
      </c>
      <c r="C230" s="336">
        <v>1</v>
      </c>
      <c r="D230" s="305">
        <v>40000</v>
      </c>
      <c r="E230" s="285">
        <f t="shared" si="21"/>
        <v>40000</v>
      </c>
      <c r="F230" s="332"/>
    </row>
    <row r="231" s="268" customFormat="1" ht="17.6" spans="1:6">
      <c r="A231" s="328">
        <v>46076</v>
      </c>
      <c r="B231" s="315" t="s">
        <v>17</v>
      </c>
      <c r="C231" s="327">
        <v>4</v>
      </c>
      <c r="D231" s="285">
        <v>24000</v>
      </c>
      <c r="E231" s="285">
        <f>D231*C231</f>
        <v>96000</v>
      </c>
      <c r="F231" s="331">
        <f>SUM(E231:E234)</f>
        <v>200000</v>
      </c>
    </row>
    <row r="232" s="268" customFormat="1" ht="17.6" spans="1:6">
      <c r="A232" s="329"/>
      <c r="B232" s="315" t="s">
        <v>44</v>
      </c>
      <c r="C232" s="327">
        <v>1</v>
      </c>
      <c r="D232" s="285">
        <v>45000</v>
      </c>
      <c r="E232" s="285">
        <f>D232*C232</f>
        <v>45000</v>
      </c>
      <c r="F232" s="332"/>
    </row>
    <row r="233" s="268" customFormat="1" ht="17.6" spans="1:6">
      <c r="A233" s="329"/>
      <c r="B233" s="315" t="s">
        <v>21</v>
      </c>
      <c r="C233" s="327">
        <v>1</v>
      </c>
      <c r="D233" s="285">
        <v>49000</v>
      </c>
      <c r="E233" s="285">
        <f>D233*C233</f>
        <v>49000</v>
      </c>
      <c r="F233" s="332"/>
    </row>
    <row r="234" s="268" customFormat="1" spans="1:6">
      <c r="A234" s="330"/>
      <c r="B234" s="315" t="s">
        <v>13</v>
      </c>
      <c r="C234" s="327">
        <v>0.5</v>
      </c>
      <c r="D234" s="285">
        <v>10000</v>
      </c>
      <c r="E234" s="285">
        <v>10000</v>
      </c>
      <c r="F234" s="333"/>
    </row>
    <row r="235" s="268" customFormat="1" ht="17.6" spans="1:6">
      <c r="A235" s="328">
        <v>46077</v>
      </c>
      <c r="B235" s="315" t="s">
        <v>6</v>
      </c>
      <c r="C235" s="327">
        <v>10</v>
      </c>
      <c r="D235" s="285">
        <v>10000</v>
      </c>
      <c r="E235" s="285">
        <f t="shared" ref="E235:E247" si="22">D235*C235</f>
        <v>100000</v>
      </c>
      <c r="F235" s="331">
        <f>SUM(E235:E247)</f>
        <v>805000</v>
      </c>
    </row>
    <row r="236" s="268" customFormat="1" ht="17.6" spans="1:6">
      <c r="A236" s="329"/>
      <c r="B236" s="315" t="s">
        <v>7</v>
      </c>
      <c r="C236" s="327">
        <v>2</v>
      </c>
      <c r="D236" s="285">
        <v>70000</v>
      </c>
      <c r="E236" s="285">
        <f t="shared" si="22"/>
        <v>140000</v>
      </c>
      <c r="F236" s="332"/>
    </row>
    <row r="237" s="268" customFormat="1" ht="17.6" spans="1:6">
      <c r="A237" s="329"/>
      <c r="B237" s="315" t="s">
        <v>8</v>
      </c>
      <c r="C237" s="327">
        <v>4</v>
      </c>
      <c r="D237" s="285">
        <v>35000</v>
      </c>
      <c r="E237" s="285">
        <f t="shared" si="22"/>
        <v>140000</v>
      </c>
      <c r="F237" s="332"/>
    </row>
    <row r="238" s="268" customFormat="1" ht="17.6" spans="1:6">
      <c r="A238" s="329"/>
      <c r="B238" s="315" t="s">
        <v>9</v>
      </c>
      <c r="C238" s="327">
        <v>2</v>
      </c>
      <c r="D238" s="285">
        <v>15000</v>
      </c>
      <c r="E238" s="285">
        <f t="shared" si="22"/>
        <v>30000</v>
      </c>
      <c r="F238" s="332"/>
    </row>
    <row r="239" s="268" customFormat="1" ht="17.6" spans="1:6">
      <c r="A239" s="329"/>
      <c r="B239" s="315" t="s">
        <v>10</v>
      </c>
      <c r="C239" s="327">
        <v>1</v>
      </c>
      <c r="D239" s="285">
        <v>55000</v>
      </c>
      <c r="E239" s="285">
        <f t="shared" si="22"/>
        <v>55000</v>
      </c>
      <c r="F239" s="332"/>
    </row>
    <row r="240" s="268" customFormat="1" ht="17.6" spans="1:6">
      <c r="A240" s="329"/>
      <c r="B240" s="315" t="s">
        <v>20</v>
      </c>
      <c r="C240" s="327">
        <v>1</v>
      </c>
      <c r="D240" s="285">
        <v>30000</v>
      </c>
      <c r="E240" s="285">
        <f t="shared" si="22"/>
        <v>30000</v>
      </c>
      <c r="F240" s="332"/>
    </row>
    <row r="241" s="268" customFormat="1" ht="17.6" spans="1:6">
      <c r="A241" s="329"/>
      <c r="B241" s="315" t="s">
        <v>11</v>
      </c>
      <c r="C241" s="327">
        <v>4.09</v>
      </c>
      <c r="D241" s="285">
        <v>16000</v>
      </c>
      <c r="E241" s="285">
        <v>65000</v>
      </c>
      <c r="F241" s="332"/>
    </row>
    <row r="242" s="268" customFormat="1" ht="17.6" spans="1:6">
      <c r="A242" s="329"/>
      <c r="B242" s="315" t="s">
        <v>13</v>
      </c>
      <c r="C242" s="327">
        <v>0.5</v>
      </c>
      <c r="D242" s="285">
        <v>30000</v>
      </c>
      <c r="E242" s="285">
        <f t="shared" si="22"/>
        <v>15000</v>
      </c>
      <c r="F242" s="332"/>
    </row>
    <row r="243" s="268" customFormat="1" ht="17.6" spans="1:6">
      <c r="A243" s="329"/>
      <c r="B243" s="315" t="s">
        <v>12</v>
      </c>
      <c r="C243" s="327">
        <v>0.5</v>
      </c>
      <c r="D243" s="285">
        <v>20000</v>
      </c>
      <c r="E243" s="285">
        <f t="shared" si="22"/>
        <v>10000</v>
      </c>
      <c r="F243" s="332"/>
    </row>
    <row r="244" s="268" customFormat="1" ht="17.6" spans="1:6">
      <c r="A244" s="329"/>
      <c r="B244" s="315" t="s">
        <v>14</v>
      </c>
      <c r="C244" s="327">
        <v>0.3</v>
      </c>
      <c r="D244" s="285">
        <v>70000</v>
      </c>
      <c r="E244" s="285">
        <f t="shared" si="22"/>
        <v>21000</v>
      </c>
      <c r="F244" s="332"/>
    </row>
    <row r="245" s="268" customFormat="1" ht="17.6" spans="1:6">
      <c r="A245" s="329"/>
      <c r="B245" s="315" t="s">
        <v>17</v>
      </c>
      <c r="C245" s="327">
        <v>6</v>
      </c>
      <c r="D245" s="285">
        <v>24000</v>
      </c>
      <c r="E245" s="285">
        <f t="shared" si="22"/>
        <v>144000</v>
      </c>
      <c r="F245" s="332"/>
    </row>
    <row r="246" s="268" customFormat="1" ht="17.6" spans="1:6">
      <c r="A246" s="329"/>
      <c r="B246" s="315" t="s">
        <v>18</v>
      </c>
      <c r="C246" s="327">
        <v>1</v>
      </c>
      <c r="D246" s="285">
        <v>40000</v>
      </c>
      <c r="E246" s="285">
        <f t="shared" si="22"/>
        <v>40000</v>
      </c>
      <c r="F246" s="332"/>
    </row>
    <row r="247" s="268" customFormat="1" spans="1:6">
      <c r="A247" s="330"/>
      <c r="B247" s="315" t="s">
        <v>9</v>
      </c>
      <c r="C247" s="327">
        <v>1</v>
      </c>
      <c r="D247" s="285">
        <v>15000</v>
      </c>
      <c r="E247" s="285">
        <f t="shared" si="22"/>
        <v>15000</v>
      </c>
      <c r="F247" s="333"/>
    </row>
    <row r="248" s="268" customFormat="1" ht="17.6" spans="1:6">
      <c r="A248" s="328">
        <v>46078</v>
      </c>
      <c r="B248" s="315" t="s">
        <v>6</v>
      </c>
      <c r="C248" s="327">
        <v>5</v>
      </c>
      <c r="D248" s="285">
        <v>10000</v>
      </c>
      <c r="E248" s="285">
        <f t="shared" ref="E248:E254" si="23">D248*C248</f>
        <v>50000</v>
      </c>
      <c r="F248" s="331">
        <f>SUM(E248:E254)</f>
        <v>399000</v>
      </c>
    </row>
    <row r="249" s="268" customFormat="1" ht="17.6" spans="1:6">
      <c r="A249" s="329"/>
      <c r="B249" s="315" t="s">
        <v>8</v>
      </c>
      <c r="C249" s="327">
        <v>3</v>
      </c>
      <c r="D249" s="285">
        <v>35000</v>
      </c>
      <c r="E249" s="285">
        <f t="shared" si="23"/>
        <v>105000</v>
      </c>
      <c r="F249" s="332"/>
    </row>
    <row r="250" s="268" customFormat="1" ht="17.6" spans="1:6">
      <c r="A250" s="329"/>
      <c r="B250" s="315" t="s">
        <v>7</v>
      </c>
      <c r="C250" s="327">
        <v>2.08</v>
      </c>
      <c r="D250" s="285">
        <v>70000</v>
      </c>
      <c r="E250" s="285">
        <v>146000</v>
      </c>
      <c r="F250" s="332"/>
    </row>
    <row r="251" s="268" customFormat="1" ht="17.6" spans="1:6">
      <c r="A251" s="329"/>
      <c r="B251" s="315" t="s">
        <v>13</v>
      </c>
      <c r="C251" s="327">
        <v>0.3</v>
      </c>
      <c r="D251" s="285">
        <v>30000</v>
      </c>
      <c r="E251" s="285">
        <f t="shared" si="23"/>
        <v>9000</v>
      </c>
      <c r="F251" s="332"/>
    </row>
    <row r="252" s="268" customFormat="1" ht="17.6" spans="1:6">
      <c r="A252" s="329"/>
      <c r="B252" s="315" t="s">
        <v>18</v>
      </c>
      <c r="C252" s="327">
        <v>1</v>
      </c>
      <c r="D252" s="285">
        <v>40000</v>
      </c>
      <c r="E252" s="285">
        <f t="shared" si="23"/>
        <v>40000</v>
      </c>
      <c r="F252" s="332"/>
    </row>
    <row r="253" s="268" customFormat="1" ht="17.6" spans="1:6">
      <c r="A253" s="329"/>
      <c r="B253" s="315" t="s">
        <v>17</v>
      </c>
      <c r="C253" s="327">
        <v>1</v>
      </c>
      <c r="D253" s="285">
        <v>24000</v>
      </c>
      <c r="E253" s="285">
        <f t="shared" si="23"/>
        <v>24000</v>
      </c>
      <c r="F253" s="332"/>
    </row>
    <row r="254" s="268" customFormat="1" ht="17.6" spans="1:6">
      <c r="A254" s="330"/>
      <c r="B254" s="315" t="s">
        <v>22</v>
      </c>
      <c r="C254" s="327">
        <v>1</v>
      </c>
      <c r="D254" s="285">
        <v>25000</v>
      </c>
      <c r="E254" s="285">
        <f t="shared" si="23"/>
        <v>25000</v>
      </c>
      <c r="F254" s="333"/>
    </row>
    <row r="255" s="268" customFormat="1" ht="17.6" spans="1:6">
      <c r="A255" s="319"/>
      <c r="B255" s="315"/>
      <c r="C255" s="327"/>
      <c r="D255" s="285"/>
      <c r="E255" s="285"/>
      <c r="F255" s="285"/>
    </row>
    <row r="256" s="268" customFormat="1" ht="17.6" spans="1:6">
      <c r="A256" s="319"/>
      <c r="B256" s="315"/>
      <c r="C256" s="327"/>
      <c r="D256" s="285"/>
      <c r="E256" s="285"/>
      <c r="F256" s="285"/>
    </row>
    <row r="257" s="268" customFormat="1" ht="17.6" spans="1:6">
      <c r="A257" s="319"/>
      <c r="B257" s="315"/>
      <c r="C257" s="327"/>
      <c r="D257" s="285"/>
      <c r="E257" s="285"/>
      <c r="F257" s="285"/>
    </row>
    <row r="258" s="268" customFormat="1" ht="17.6" spans="1:6">
      <c r="A258" s="319"/>
      <c r="B258" s="315"/>
      <c r="C258" s="327"/>
      <c r="D258" s="285"/>
      <c r="E258" s="285"/>
      <c r="F258" s="285"/>
    </row>
    <row r="259" s="268" customFormat="1" ht="17.6" spans="1:6">
      <c r="A259" s="319"/>
      <c r="B259" s="315"/>
      <c r="C259" s="327"/>
      <c r="D259" s="285"/>
      <c r="E259" s="285"/>
      <c r="F259" s="285"/>
    </row>
    <row r="260" s="268" customFormat="1" ht="17.6" spans="1:6">
      <c r="A260" s="319"/>
      <c r="B260" s="315"/>
      <c r="C260" s="327"/>
      <c r="D260" s="285"/>
      <c r="E260" s="285"/>
      <c r="F260" s="285"/>
    </row>
    <row r="261" s="268" customFormat="1" ht="17.6" spans="1:6">
      <c r="A261" s="319"/>
      <c r="B261" s="315"/>
      <c r="C261" s="327"/>
      <c r="D261" s="285"/>
      <c r="E261" s="285"/>
      <c r="F261" s="285"/>
    </row>
    <row r="262" s="268" customFormat="1" ht="17.6" spans="1:6">
      <c r="A262" s="319"/>
      <c r="B262" s="315"/>
      <c r="C262" s="327"/>
      <c r="D262" s="285"/>
      <c r="E262" s="285"/>
      <c r="F262" s="285"/>
    </row>
    <row r="263" s="268" customFormat="1" ht="17.6" spans="1:6">
      <c r="A263" s="319"/>
      <c r="B263" s="315"/>
      <c r="C263" s="327"/>
      <c r="D263" s="285"/>
      <c r="E263" s="285"/>
      <c r="F263" s="285"/>
    </row>
    <row r="264" s="268" customFormat="1" ht="17.6" spans="1:6">
      <c r="A264" s="319"/>
      <c r="B264" s="315"/>
      <c r="C264" s="327"/>
      <c r="D264" s="285"/>
      <c r="E264" s="285"/>
      <c r="F264" s="285"/>
    </row>
    <row r="265" s="268" customFormat="1" ht="17.6" spans="1:6">
      <c r="A265" s="319"/>
      <c r="B265" s="315"/>
      <c r="C265" s="327"/>
      <c r="D265" s="285"/>
      <c r="E265" s="285"/>
      <c r="F265" s="285"/>
    </row>
    <row r="266" s="268" customFormat="1" ht="17.6" spans="1:6">
      <c r="A266" s="319"/>
      <c r="B266" s="315"/>
      <c r="C266" s="327"/>
      <c r="D266" s="285"/>
      <c r="E266" s="285"/>
      <c r="F266" s="285"/>
    </row>
    <row r="267" s="268" customFormat="1" ht="17.6" spans="1:6">
      <c r="A267" s="319"/>
      <c r="B267" s="315"/>
      <c r="C267" s="327"/>
      <c r="D267" s="285"/>
      <c r="E267" s="285"/>
      <c r="F267" s="285"/>
    </row>
    <row r="268" s="268" customFormat="1" ht="17.6" spans="1:6">
      <c r="A268" s="319"/>
      <c r="B268" s="315"/>
      <c r="C268" s="327"/>
      <c r="D268" s="285"/>
      <c r="E268" s="285"/>
      <c r="F268" s="285"/>
    </row>
    <row r="269" s="268" customFormat="1" ht="17.6" spans="1:6">
      <c r="A269" s="319"/>
      <c r="B269" s="315"/>
      <c r="C269" s="327"/>
      <c r="D269" s="285"/>
      <c r="E269" s="285"/>
      <c r="F269" s="285"/>
    </row>
    <row r="270" s="268" customFormat="1" ht="17.6" spans="1:6">
      <c r="A270" s="319"/>
      <c r="B270" s="315"/>
      <c r="C270" s="327"/>
      <c r="D270" s="285"/>
      <c r="E270" s="285"/>
      <c r="F270" s="285"/>
    </row>
    <row r="271" s="268" customFormat="1" ht="17.6" spans="1:6">
      <c r="A271" s="319"/>
      <c r="B271" s="315"/>
      <c r="C271" s="327"/>
      <c r="D271" s="285"/>
      <c r="E271" s="285"/>
      <c r="F271" s="285"/>
    </row>
    <row r="272" s="268" customFormat="1" ht="17.6" spans="1:6">
      <c r="A272" s="319"/>
      <c r="B272" s="315"/>
      <c r="C272" s="327"/>
      <c r="D272" s="285"/>
      <c r="E272" s="285"/>
      <c r="F272" s="285"/>
    </row>
    <row r="273" s="268" customFormat="1" ht="17.6" spans="1:6">
      <c r="A273" s="319"/>
      <c r="B273" s="315"/>
      <c r="C273" s="327"/>
      <c r="D273" s="285"/>
      <c r="E273" s="285"/>
      <c r="F273" s="285"/>
    </row>
    <row r="274" s="268" customFormat="1" ht="17.6" spans="1:6">
      <c r="A274" s="319"/>
      <c r="B274" s="315"/>
      <c r="C274" s="327"/>
      <c r="D274" s="285"/>
      <c r="E274" s="285"/>
      <c r="F274" s="285"/>
    </row>
    <row r="275" s="268" customFormat="1" ht="17.6" spans="1:6">
      <c r="A275" s="319"/>
      <c r="B275" s="315"/>
      <c r="C275" s="327"/>
      <c r="D275" s="285"/>
      <c r="E275" s="285"/>
      <c r="F275" s="285"/>
    </row>
    <row r="276" s="268" customFormat="1" ht="17.6" spans="1:6">
      <c r="A276" s="319"/>
      <c r="B276" s="315"/>
      <c r="C276" s="327"/>
      <c r="D276" s="285"/>
      <c r="E276" s="285"/>
      <c r="F276" s="285"/>
    </row>
    <row r="277" s="268" customFormat="1" ht="17.6" spans="1:6">
      <c r="A277" s="319"/>
      <c r="B277" s="315"/>
      <c r="C277" s="327"/>
      <c r="D277" s="285"/>
      <c r="E277" s="285"/>
      <c r="F277" s="285"/>
    </row>
    <row r="278" s="268" customFormat="1" ht="17.6" spans="1:6">
      <c r="A278" s="319"/>
      <c r="B278" s="315"/>
      <c r="C278" s="327"/>
      <c r="D278" s="285"/>
      <c r="E278" s="285"/>
      <c r="F278" s="285"/>
    </row>
    <row r="279" s="268" customFormat="1" ht="17.6" spans="1:6">
      <c r="A279" s="319"/>
      <c r="B279" s="315"/>
      <c r="C279" s="327"/>
      <c r="D279" s="285"/>
      <c r="E279" s="285"/>
      <c r="F279" s="285"/>
    </row>
    <row r="280" s="268" customFormat="1" ht="17.6" spans="1:6">
      <c r="A280" s="319"/>
      <c r="B280" s="315"/>
      <c r="C280" s="327"/>
      <c r="D280" s="285"/>
      <c r="E280" s="285"/>
      <c r="F280" s="285"/>
    </row>
    <row r="281" s="268" customFormat="1" ht="17.6" spans="1:6">
      <c r="A281" s="319"/>
      <c r="B281" s="315"/>
      <c r="C281" s="327"/>
      <c r="D281" s="285"/>
      <c r="E281" s="285"/>
      <c r="F281" s="285"/>
    </row>
    <row r="282" s="268" customFormat="1" ht="17.6" spans="1:6">
      <c r="A282" s="319"/>
      <c r="B282" s="315"/>
      <c r="C282" s="327"/>
      <c r="D282" s="285"/>
      <c r="E282" s="285"/>
      <c r="F282" s="285"/>
    </row>
    <row r="283" s="268" customFormat="1" ht="17.6" spans="1:6">
      <c r="A283" s="319"/>
      <c r="B283" s="315"/>
      <c r="C283" s="327"/>
      <c r="D283" s="285"/>
      <c r="E283" s="285"/>
      <c r="F283" s="285"/>
    </row>
    <row r="284" s="268" customFormat="1" ht="17.6" spans="1:6">
      <c r="A284" s="319"/>
      <c r="B284" s="315"/>
      <c r="C284" s="327"/>
      <c r="D284" s="285"/>
      <c r="E284" s="285"/>
      <c r="F284" s="285"/>
    </row>
    <row r="285" s="268" customFormat="1" ht="17.6" spans="1:6">
      <c r="A285" s="319"/>
      <c r="B285" s="315"/>
      <c r="C285" s="327"/>
      <c r="D285" s="285"/>
      <c r="E285" s="285"/>
      <c r="F285" s="285"/>
    </row>
    <row r="286" s="268" customFormat="1" ht="17.6" spans="1:6">
      <c r="A286" s="319"/>
      <c r="B286" s="315"/>
      <c r="C286" s="327"/>
      <c r="D286" s="285"/>
      <c r="E286" s="285"/>
      <c r="F286" s="285"/>
    </row>
    <row r="287" s="268" customFormat="1" ht="17.6" spans="1:6">
      <c r="A287" s="319"/>
      <c r="B287" s="315"/>
      <c r="C287" s="327"/>
      <c r="D287" s="285"/>
      <c r="E287" s="285"/>
      <c r="F287" s="285"/>
    </row>
    <row r="288" s="268" customFormat="1" ht="17.6" spans="1:6">
      <c r="A288" s="319"/>
      <c r="B288" s="315"/>
      <c r="C288" s="327"/>
      <c r="D288" s="285"/>
      <c r="E288" s="285"/>
      <c r="F288" s="285"/>
    </row>
    <row r="289" s="268" customFormat="1" ht="17.6" spans="1:6">
      <c r="A289" s="319"/>
      <c r="B289" s="315"/>
      <c r="C289" s="327"/>
      <c r="D289" s="285"/>
      <c r="E289" s="285"/>
      <c r="F289" s="285"/>
    </row>
    <row r="290" s="268" customFormat="1" ht="17.6" spans="1:6">
      <c r="A290" s="319"/>
      <c r="B290" s="315"/>
      <c r="C290" s="327"/>
      <c r="D290" s="285"/>
      <c r="E290" s="285"/>
      <c r="F290" s="285"/>
    </row>
    <row r="291" s="268" customFormat="1" ht="17.6" spans="1:6">
      <c r="A291" s="319"/>
      <c r="B291" s="315"/>
      <c r="C291" s="327"/>
      <c r="D291" s="285"/>
      <c r="E291" s="285"/>
      <c r="F291" s="285"/>
    </row>
    <row r="292" s="268" customFormat="1" ht="17.6" spans="1:6">
      <c r="A292" s="319"/>
      <c r="B292" s="315"/>
      <c r="C292" s="327"/>
      <c r="D292" s="285"/>
      <c r="E292" s="285"/>
      <c r="F292" s="285"/>
    </row>
    <row r="293" s="268" customFormat="1" ht="17.6" spans="1:6">
      <c r="A293" s="319"/>
      <c r="B293" s="315"/>
      <c r="C293" s="327"/>
      <c r="D293" s="285"/>
      <c r="E293" s="285"/>
      <c r="F293" s="285"/>
    </row>
    <row r="294" s="268" customFormat="1" ht="17.6" spans="1:6">
      <c r="A294" s="319"/>
      <c r="B294" s="315"/>
      <c r="C294" s="327"/>
      <c r="D294" s="285"/>
      <c r="E294" s="285"/>
      <c r="F294" s="285"/>
    </row>
    <row r="295" s="268" customFormat="1" ht="17.6" spans="1:6">
      <c r="A295" s="319"/>
      <c r="B295" s="315"/>
      <c r="C295" s="327"/>
      <c r="D295" s="285"/>
      <c r="E295" s="285"/>
      <c r="F295" s="285"/>
    </row>
    <row r="296" s="268" customFormat="1" ht="17.6" spans="1:6">
      <c r="A296" s="319"/>
      <c r="B296" s="315"/>
      <c r="C296" s="327"/>
      <c r="D296" s="285"/>
      <c r="E296" s="285"/>
      <c r="F296" s="285"/>
    </row>
    <row r="297" s="268" customFormat="1" ht="17.6" spans="1:6">
      <c r="A297" s="319"/>
      <c r="B297" s="315"/>
      <c r="C297" s="327"/>
      <c r="D297" s="285"/>
      <c r="E297" s="285"/>
      <c r="F297" s="285"/>
    </row>
    <row r="298" s="268" customFormat="1" ht="17.6" spans="1:6">
      <c r="A298" s="319"/>
      <c r="B298" s="315"/>
      <c r="C298" s="327"/>
      <c r="D298" s="285"/>
      <c r="E298" s="285"/>
      <c r="F298" s="285"/>
    </row>
    <row r="299" s="268" customFormat="1" ht="17.6" spans="1:6">
      <c r="A299" s="319"/>
      <c r="B299" s="315"/>
      <c r="C299" s="327"/>
      <c r="D299" s="285"/>
      <c r="E299" s="285"/>
      <c r="F299" s="285"/>
    </row>
    <row r="300" s="268" customFormat="1" ht="17.6" spans="1:6">
      <c r="A300" s="319"/>
      <c r="B300" s="315"/>
      <c r="C300" s="327"/>
      <c r="D300" s="285"/>
      <c r="E300" s="285"/>
      <c r="F300" s="285"/>
    </row>
    <row r="301" s="268" customFormat="1" ht="17.6" spans="1:6">
      <c r="A301" s="319"/>
      <c r="B301" s="315"/>
      <c r="C301" s="327"/>
      <c r="D301" s="285"/>
      <c r="E301" s="285"/>
      <c r="F301" s="285"/>
    </row>
    <row r="302" s="268" customFormat="1" ht="17.6" spans="1:6">
      <c r="A302" s="319"/>
      <c r="B302" s="315"/>
      <c r="C302" s="327"/>
      <c r="D302" s="285"/>
      <c r="E302" s="285"/>
      <c r="F302" s="285"/>
    </row>
    <row r="303" s="268" customFormat="1" ht="17.6" spans="1:6">
      <c r="A303" s="319"/>
      <c r="B303" s="315"/>
      <c r="C303" s="327"/>
      <c r="D303" s="285"/>
      <c r="E303" s="285"/>
      <c r="F303" s="285"/>
    </row>
    <row r="304" s="268" customFormat="1" ht="17.6" spans="1:6">
      <c r="A304" s="319"/>
      <c r="B304" s="315"/>
      <c r="C304" s="327"/>
      <c r="D304" s="285"/>
      <c r="E304" s="285"/>
      <c r="F304" s="285"/>
    </row>
    <row r="305" s="268" customFormat="1" ht="17.6" spans="1:6">
      <c r="A305" s="319"/>
      <c r="B305" s="315"/>
      <c r="C305" s="327"/>
      <c r="D305" s="285"/>
      <c r="E305" s="285"/>
      <c r="F305" s="285"/>
    </row>
    <row r="306" s="268" customFormat="1" ht="17.6" spans="1:6">
      <c r="A306" s="319"/>
      <c r="B306" s="315"/>
      <c r="C306" s="327"/>
      <c r="D306" s="285"/>
      <c r="E306" s="285"/>
      <c r="F306" s="285"/>
    </row>
    <row r="307" s="268" customFormat="1" ht="17.6" spans="1:6">
      <c r="A307" s="319"/>
      <c r="B307" s="315"/>
      <c r="C307" s="327"/>
      <c r="D307" s="285"/>
      <c r="E307" s="285"/>
      <c r="F307" s="285"/>
    </row>
    <row r="308" s="268" customFormat="1" ht="17.6" spans="1:6">
      <c r="A308" s="319"/>
      <c r="B308" s="315"/>
      <c r="C308" s="327"/>
      <c r="D308" s="285"/>
      <c r="E308" s="285"/>
      <c r="F308" s="285"/>
    </row>
    <row r="309" s="268" customFormat="1" ht="17.6" spans="1:6">
      <c r="A309" s="319"/>
      <c r="B309" s="315"/>
      <c r="C309" s="327"/>
      <c r="D309" s="285"/>
      <c r="E309" s="305"/>
      <c r="F309" s="305"/>
    </row>
    <row r="310" s="268" customFormat="1" spans="1:6">
      <c r="A310" s="270"/>
      <c r="C310" s="269"/>
      <c r="E310" s="338">
        <f>SUM(F2:F309)</f>
        <v>15931000</v>
      </c>
      <c r="F310" s="339"/>
    </row>
    <row r="311" s="268" customFormat="1" spans="1:3">
      <c r="A311" s="270"/>
      <c r="C311" s="269"/>
    </row>
    <row r="312" s="268" customFormat="1" spans="1:3">
      <c r="A312" s="270"/>
      <c r="C312" s="269"/>
    </row>
    <row r="313" s="268" customFormat="1" spans="1:3">
      <c r="A313" s="270"/>
      <c r="C313" s="269"/>
    </row>
    <row r="314" s="268" customFormat="1" spans="1:3">
      <c r="A314" s="270"/>
      <c r="C314" s="269"/>
    </row>
    <row r="315" s="268" customFormat="1" spans="1:3">
      <c r="A315" s="270"/>
      <c r="C315" s="269"/>
    </row>
    <row r="316" s="268" customFormat="1" spans="1:3">
      <c r="A316" s="270"/>
      <c r="C316" s="269"/>
    </row>
    <row r="317" s="268" customFormat="1" spans="1:3">
      <c r="A317" s="270"/>
      <c r="C317" s="269"/>
    </row>
    <row r="318" s="268" customFormat="1" spans="1:3">
      <c r="A318" s="270"/>
      <c r="C318" s="269"/>
    </row>
    <row r="319" s="268" customFormat="1" spans="1:3">
      <c r="A319" s="270"/>
      <c r="C319" s="269"/>
    </row>
    <row r="320" s="268" customFormat="1" spans="1:3">
      <c r="A320" s="270"/>
      <c r="C320" s="269"/>
    </row>
    <row r="321" s="268" customFormat="1" spans="1:3">
      <c r="A321" s="270"/>
      <c r="C321" s="269"/>
    </row>
    <row r="322" s="268" customFormat="1" spans="1:3">
      <c r="A322" s="270"/>
      <c r="C322" s="269"/>
    </row>
    <row r="323" s="268" customFormat="1" spans="1:3">
      <c r="A323" s="270"/>
      <c r="C323" s="269"/>
    </row>
    <row r="324" s="268" customFormat="1" spans="1:3">
      <c r="A324" s="270"/>
      <c r="C324" s="269"/>
    </row>
    <row r="325" s="268" customFormat="1" spans="1:3">
      <c r="A325" s="270"/>
      <c r="C325" s="269"/>
    </row>
    <row r="326" s="268" customFormat="1" spans="1:3">
      <c r="A326" s="270"/>
      <c r="C326" s="269"/>
    </row>
    <row r="327" s="268" customFormat="1" spans="1:3">
      <c r="A327" s="270"/>
      <c r="C327" s="269"/>
    </row>
    <row r="328" s="268" customFormat="1" spans="1:3">
      <c r="A328" s="270"/>
      <c r="C328" s="269"/>
    </row>
    <row r="329" s="268" customFormat="1" spans="1:3">
      <c r="A329" s="270"/>
      <c r="C329" s="269"/>
    </row>
    <row r="330" s="268" customFormat="1" spans="1:3">
      <c r="A330" s="270"/>
      <c r="C330" s="269"/>
    </row>
    <row r="331" s="268" customFormat="1" spans="1:3">
      <c r="A331" s="270"/>
      <c r="C331" s="269"/>
    </row>
    <row r="332" s="268" customFormat="1" spans="1:3">
      <c r="A332" s="270"/>
      <c r="C332" s="269"/>
    </row>
    <row r="333" s="268" customFormat="1" spans="1:3">
      <c r="A333" s="270"/>
      <c r="C333" s="269"/>
    </row>
    <row r="334" s="268" customFormat="1" spans="1:3">
      <c r="A334" s="270"/>
      <c r="C334" s="269"/>
    </row>
    <row r="335" s="268" customFormat="1" spans="1:3">
      <c r="A335" s="270"/>
      <c r="C335" s="269"/>
    </row>
    <row r="336" s="268" customFormat="1" spans="1:3">
      <c r="A336" s="270"/>
      <c r="C336" s="269"/>
    </row>
    <row r="337" s="268" customFormat="1" spans="1:3">
      <c r="A337" s="270"/>
      <c r="C337" s="269"/>
    </row>
    <row r="338" s="268" customFormat="1" spans="1:3">
      <c r="A338" s="270"/>
      <c r="C338" s="269"/>
    </row>
    <row r="339" s="268" customFormat="1" spans="1:3">
      <c r="A339" s="270"/>
      <c r="C339" s="269"/>
    </row>
    <row r="340" s="268" customFormat="1" spans="1:3">
      <c r="A340" s="270"/>
      <c r="C340" s="269"/>
    </row>
    <row r="341" s="268" customFormat="1" spans="1:3">
      <c r="A341" s="270"/>
      <c r="C341" s="269"/>
    </row>
    <row r="342" s="268" customFormat="1" spans="1:3">
      <c r="A342" s="270"/>
      <c r="C342" s="269"/>
    </row>
    <row r="343" s="268" customFormat="1" spans="1:3">
      <c r="A343" s="270"/>
      <c r="C343" s="269"/>
    </row>
    <row r="344" s="268" customFormat="1" spans="1:3">
      <c r="A344" s="270"/>
      <c r="C344" s="269"/>
    </row>
    <row r="345" s="268" customFormat="1" spans="1:3">
      <c r="A345" s="270"/>
      <c r="C345" s="269"/>
    </row>
    <row r="346" s="268" customFormat="1" spans="1:3">
      <c r="A346" s="270"/>
      <c r="C346" s="269"/>
    </row>
    <row r="347" s="268" customFormat="1" spans="1:3">
      <c r="A347" s="270"/>
      <c r="C347" s="269"/>
    </row>
    <row r="348" s="268" customFormat="1" spans="1:3">
      <c r="A348" s="270"/>
      <c r="C348" s="269"/>
    </row>
    <row r="349" s="268" customFormat="1" spans="1:3">
      <c r="A349" s="270"/>
      <c r="C349" s="269"/>
    </row>
    <row r="350" s="268" customFormat="1" spans="1:3">
      <c r="A350" s="270"/>
      <c r="C350" s="269"/>
    </row>
    <row r="351" s="268" customFormat="1" spans="1:3">
      <c r="A351" s="270"/>
      <c r="C351" s="269"/>
    </row>
    <row r="352" s="268" customFormat="1" spans="1:3">
      <c r="A352" s="270"/>
      <c r="C352" s="269"/>
    </row>
    <row r="353" s="268" customFormat="1" spans="1:3">
      <c r="A353" s="270"/>
      <c r="C353" s="269"/>
    </row>
    <row r="354" s="268" customFormat="1" spans="1:3">
      <c r="A354" s="270"/>
      <c r="C354" s="269"/>
    </row>
    <row r="355" s="268" customFormat="1" spans="1:3">
      <c r="A355" s="270"/>
      <c r="C355" s="269"/>
    </row>
    <row r="356" s="268" customFormat="1" spans="1:3">
      <c r="A356" s="270"/>
      <c r="C356" s="269"/>
    </row>
    <row r="357" s="268" customFormat="1" spans="1:3">
      <c r="A357" s="270"/>
      <c r="C357" s="269"/>
    </row>
    <row r="358" s="268" customFormat="1" spans="1:3">
      <c r="A358" s="270"/>
      <c r="C358" s="269"/>
    </row>
    <row r="359" s="268" customFormat="1" spans="1:3">
      <c r="A359" s="270"/>
      <c r="C359" s="269"/>
    </row>
    <row r="360" s="268" customFormat="1" spans="1:3">
      <c r="A360" s="270"/>
      <c r="C360" s="269"/>
    </row>
    <row r="361" s="268" customFormat="1" spans="1:3">
      <c r="A361" s="270"/>
      <c r="C361" s="269"/>
    </row>
    <row r="362" s="268" customFormat="1" spans="1:3">
      <c r="A362" s="270"/>
      <c r="C362" s="269"/>
    </row>
    <row r="363" s="268" customFormat="1" spans="1:3">
      <c r="A363" s="270"/>
      <c r="C363" s="269"/>
    </row>
    <row r="364" s="268" customFormat="1" spans="1:3">
      <c r="A364" s="270"/>
      <c r="C364" s="269"/>
    </row>
    <row r="365" s="268" customFormat="1" spans="1:3">
      <c r="A365" s="270"/>
      <c r="C365" s="269"/>
    </row>
    <row r="366" s="268" customFormat="1" spans="1:3">
      <c r="A366" s="270"/>
      <c r="C366" s="269"/>
    </row>
    <row r="367" s="268" customFormat="1" spans="1:3">
      <c r="A367" s="270"/>
      <c r="C367" s="269"/>
    </row>
    <row r="368" s="268" customFormat="1" spans="1:3">
      <c r="A368" s="270"/>
      <c r="C368" s="269"/>
    </row>
    <row r="369" s="268" customFormat="1" spans="1:3">
      <c r="A369" s="270"/>
      <c r="C369" s="269"/>
    </row>
    <row r="370" s="268" customFormat="1" spans="1:3">
      <c r="A370" s="270"/>
      <c r="C370" s="269"/>
    </row>
    <row r="371" s="268" customFormat="1" spans="1:3">
      <c r="A371" s="270"/>
      <c r="C371" s="269"/>
    </row>
    <row r="372" s="268" customFormat="1" spans="1:3">
      <c r="A372" s="270"/>
      <c r="C372" s="269"/>
    </row>
    <row r="373" s="268" customFormat="1" spans="1:3">
      <c r="A373" s="270"/>
      <c r="C373" s="269"/>
    </row>
    <row r="374" s="268" customFormat="1" spans="1:3">
      <c r="A374" s="270"/>
      <c r="C374" s="269"/>
    </row>
    <row r="375" s="268" customFormat="1" spans="1:3">
      <c r="A375" s="270"/>
      <c r="C375" s="269"/>
    </row>
    <row r="376" s="268" customFormat="1" spans="1:3">
      <c r="A376" s="270"/>
      <c r="C376" s="269"/>
    </row>
    <row r="377" s="268" customFormat="1" spans="1:3">
      <c r="A377" s="270"/>
      <c r="C377" s="269"/>
    </row>
    <row r="378" s="268" customFormat="1" spans="1:3">
      <c r="A378" s="270"/>
      <c r="C378" s="269"/>
    </row>
    <row r="379" s="268" customFormat="1" spans="1:3">
      <c r="A379" s="270"/>
      <c r="C379" s="269"/>
    </row>
    <row r="380" s="268" customFormat="1" spans="1:3">
      <c r="A380" s="270"/>
      <c r="C380" s="269"/>
    </row>
    <row r="381" s="268" customFormat="1" spans="1:3">
      <c r="A381" s="270"/>
      <c r="C381" s="269"/>
    </row>
    <row r="382" s="268" customFormat="1" spans="1:3">
      <c r="A382" s="270"/>
      <c r="C382" s="269"/>
    </row>
    <row r="383" s="268" customFormat="1" spans="1:3">
      <c r="A383" s="270"/>
      <c r="C383" s="269"/>
    </row>
    <row r="384" s="268" customFormat="1" spans="1:3">
      <c r="A384" s="270"/>
      <c r="C384" s="269"/>
    </row>
    <row r="385" s="268" customFormat="1" spans="1:3">
      <c r="A385" s="270"/>
      <c r="C385" s="269"/>
    </row>
    <row r="386" s="268" customFormat="1" spans="1:3">
      <c r="A386" s="270"/>
      <c r="C386" s="269"/>
    </row>
    <row r="387" s="268" customFormat="1" spans="1:3">
      <c r="A387" s="270"/>
      <c r="C387" s="269"/>
    </row>
    <row r="388" s="268" customFormat="1" spans="1:3">
      <c r="A388" s="270"/>
      <c r="C388" s="269"/>
    </row>
    <row r="389" s="268" customFormat="1" spans="1:3">
      <c r="A389" s="270"/>
      <c r="C389" s="269"/>
    </row>
    <row r="390" s="268" customFormat="1" spans="1:3">
      <c r="A390" s="270"/>
      <c r="C390" s="269"/>
    </row>
    <row r="391" s="268" customFormat="1" spans="1:3">
      <c r="A391" s="270"/>
      <c r="C391" s="269"/>
    </row>
    <row r="392" s="268" customFormat="1" spans="1:3">
      <c r="A392" s="270"/>
      <c r="C392" s="269"/>
    </row>
    <row r="393" s="268" customFormat="1" spans="1:3">
      <c r="A393" s="270"/>
      <c r="C393" s="269"/>
    </row>
    <row r="394" s="268" customFormat="1" spans="1:3">
      <c r="A394" s="270"/>
      <c r="C394" s="269"/>
    </row>
    <row r="395" s="268" customFormat="1" spans="1:3">
      <c r="A395" s="270"/>
      <c r="C395" s="269"/>
    </row>
    <row r="396" s="268" customFormat="1" spans="1:3">
      <c r="A396" s="270"/>
      <c r="C396" s="269"/>
    </row>
    <row r="397" s="268" customFormat="1" spans="1:3">
      <c r="A397" s="270"/>
      <c r="C397" s="269"/>
    </row>
    <row r="398" s="268" customFormat="1" spans="1:3">
      <c r="A398" s="270"/>
      <c r="C398" s="269"/>
    </row>
    <row r="399" s="268" customFormat="1" spans="1:3">
      <c r="A399" s="270"/>
      <c r="C399" s="269"/>
    </row>
    <row r="400" s="268" customFormat="1" spans="1:3">
      <c r="A400" s="270"/>
      <c r="C400" s="269"/>
    </row>
    <row r="401" s="268" customFormat="1" spans="1:3">
      <c r="A401" s="270"/>
      <c r="C401" s="269"/>
    </row>
    <row r="402" s="268" customFormat="1" spans="1:3">
      <c r="A402" s="270"/>
      <c r="C402" s="269"/>
    </row>
    <row r="403" s="268" customFormat="1" spans="1:3">
      <c r="A403" s="270"/>
      <c r="C403" s="269"/>
    </row>
    <row r="404" s="268" customFormat="1" spans="1:3">
      <c r="A404" s="270"/>
      <c r="C404" s="269"/>
    </row>
    <row r="405" s="268" customFormat="1" spans="1:3">
      <c r="A405" s="270"/>
      <c r="C405" s="269"/>
    </row>
    <row r="406" s="268" customFormat="1" spans="1:3">
      <c r="A406" s="270"/>
      <c r="C406" s="269"/>
    </row>
    <row r="407" s="268" customFormat="1" spans="1:3">
      <c r="A407" s="270"/>
      <c r="C407" s="269"/>
    </row>
    <row r="408" s="268" customFormat="1" spans="1:3">
      <c r="A408" s="270"/>
      <c r="C408" s="269"/>
    </row>
    <row r="409" s="268" customFormat="1" spans="1:3">
      <c r="A409" s="270"/>
      <c r="C409" s="269"/>
    </row>
    <row r="410" s="268" customFormat="1" spans="1:3">
      <c r="A410" s="270"/>
      <c r="C410" s="269"/>
    </row>
    <row r="411" s="268" customFormat="1" spans="1:3">
      <c r="A411" s="270"/>
      <c r="C411" s="269"/>
    </row>
    <row r="412" s="268" customFormat="1" spans="1:3">
      <c r="A412" s="270"/>
      <c r="C412" s="269"/>
    </row>
    <row r="413" s="268" customFormat="1" spans="1:7">
      <c r="A413" s="270"/>
      <c r="C413" s="269"/>
      <c r="G413" s="300"/>
    </row>
  </sheetData>
  <mergeCells count="51">
    <mergeCell ref="E310:F310"/>
    <mergeCell ref="A2:A15"/>
    <mergeCell ref="A16:A24"/>
    <mergeCell ref="A25:A41"/>
    <mergeCell ref="A42:A51"/>
    <mergeCell ref="A52:A63"/>
    <mergeCell ref="A65:A79"/>
    <mergeCell ref="A80:A86"/>
    <mergeCell ref="A87:A103"/>
    <mergeCell ref="A104:A105"/>
    <mergeCell ref="A106:A113"/>
    <mergeCell ref="A114:A122"/>
    <mergeCell ref="A123:A129"/>
    <mergeCell ref="A130:A138"/>
    <mergeCell ref="A139:A145"/>
    <mergeCell ref="A146:A152"/>
    <mergeCell ref="A153:A168"/>
    <mergeCell ref="A169:A174"/>
    <mergeCell ref="A175:A188"/>
    <mergeCell ref="A189:A200"/>
    <mergeCell ref="A201:A210"/>
    <mergeCell ref="A211:A219"/>
    <mergeCell ref="A220:A230"/>
    <mergeCell ref="A231:A234"/>
    <mergeCell ref="A235:A247"/>
    <mergeCell ref="A248:A254"/>
    <mergeCell ref="F2:F15"/>
    <mergeCell ref="F16:F24"/>
    <mergeCell ref="F25:F41"/>
    <mergeCell ref="F42:F51"/>
    <mergeCell ref="F52:F63"/>
    <mergeCell ref="F65:F79"/>
    <mergeCell ref="F80:F86"/>
    <mergeCell ref="F87:F103"/>
    <mergeCell ref="F104:F105"/>
    <mergeCell ref="F106:F113"/>
    <mergeCell ref="F114:F122"/>
    <mergeCell ref="F123:F129"/>
    <mergeCell ref="F130:F138"/>
    <mergeCell ref="F139:F145"/>
    <mergeCell ref="F146:F152"/>
    <mergeCell ref="F153:F168"/>
    <mergeCell ref="F169:F174"/>
    <mergeCell ref="F175:F188"/>
    <mergeCell ref="F189:F200"/>
    <mergeCell ref="F201:F210"/>
    <mergeCell ref="F211:F219"/>
    <mergeCell ref="F220:F230"/>
    <mergeCell ref="F231:F234"/>
    <mergeCell ref="F235:F247"/>
    <mergeCell ref="F248:F254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0"/>
  <sheetViews>
    <sheetView zoomScale="107" zoomScaleNormal="107" topLeftCell="C1" workbookViewId="0">
      <pane ySplit="1" topLeftCell="A90" activePane="bottomLeft" state="frozen"/>
      <selection/>
      <selection pane="bottomLeft" activeCell="G119" sqref="G119"/>
    </sheetView>
  </sheetViews>
  <sheetFormatPr defaultColWidth="9.140625" defaultRowHeight="16.8"/>
  <cols>
    <col min="1" max="1" width="8.859375" style="269" customWidth="1"/>
    <col min="2" max="2" width="12.7109375" style="270" customWidth="1"/>
    <col min="3" max="3" width="45.859375" style="271" customWidth="1"/>
    <col min="4" max="4" width="6.8984375" style="272" customWidth="1"/>
    <col min="5" max="5" width="13.140625" style="273" customWidth="1"/>
    <col min="6" max="6" width="13.140625" style="268" customWidth="1"/>
    <col min="7" max="7" width="21.5078125" style="269" customWidth="1"/>
    <col min="8" max="8" width="13.140625" style="268"/>
    <col min="9" max="9" width="29.2890625" style="268" customWidth="1"/>
    <col min="10" max="10" width="12.859375" style="268"/>
    <col min="11" max="11" width="18.03125" style="268" customWidth="1"/>
    <col min="12" max="12" width="11.4296875" style="268"/>
    <col min="13" max="15" width="10.2890625" style="268"/>
    <col min="16" max="16384" width="9.140625" style="268"/>
  </cols>
  <sheetData>
    <row r="1" s="268" customFormat="1" ht="21" customHeight="1" spans="1:8">
      <c r="A1" s="274" t="s">
        <v>45</v>
      </c>
      <c r="B1" s="275" t="s">
        <v>0</v>
      </c>
      <c r="C1" s="276" t="s">
        <v>1</v>
      </c>
      <c r="D1" s="277" t="s">
        <v>2</v>
      </c>
      <c r="E1" s="283" t="s">
        <v>3</v>
      </c>
      <c r="F1" s="276" t="s">
        <v>46</v>
      </c>
      <c r="G1" s="276" t="s">
        <v>47</v>
      </c>
      <c r="H1" s="284">
        <f>SUM(G:G)</f>
        <v>10505000</v>
      </c>
    </row>
    <row r="2" s="268" customFormat="1" ht="19" customHeight="1" spans="1:7">
      <c r="A2" s="39">
        <v>78314</v>
      </c>
      <c r="B2" s="38">
        <v>46054</v>
      </c>
      <c r="C2" s="278" t="s">
        <v>48</v>
      </c>
      <c r="D2" s="133">
        <v>6</v>
      </c>
      <c r="E2" s="285">
        <v>8000</v>
      </c>
      <c r="F2" s="285">
        <f>SUM(D2*E2)</f>
        <v>48000</v>
      </c>
      <c r="G2" s="286">
        <f>SUM(F2:F4)</f>
        <v>206000</v>
      </c>
    </row>
    <row r="3" s="268" customFormat="1" ht="19" customHeight="1" spans="1:7">
      <c r="A3" s="43"/>
      <c r="B3" s="42"/>
      <c r="C3" s="278" t="s">
        <v>49</v>
      </c>
      <c r="D3" s="133">
        <v>1</v>
      </c>
      <c r="E3" s="285">
        <v>23000</v>
      </c>
      <c r="F3" s="285">
        <f>SUM(D3*E3)</f>
        <v>23000</v>
      </c>
      <c r="G3" s="287"/>
    </row>
    <row r="4" s="268" customFormat="1" ht="19" customHeight="1" spans="1:7">
      <c r="A4" s="279"/>
      <c r="B4" s="280"/>
      <c r="C4" s="278" t="s">
        <v>50</v>
      </c>
      <c r="D4" s="133">
        <v>1</v>
      </c>
      <c r="E4" s="285">
        <v>135000</v>
      </c>
      <c r="F4" s="285">
        <f t="shared" ref="F4:F9" si="0">SUM(D4*E4)</f>
        <v>135000</v>
      </c>
      <c r="G4" s="288"/>
    </row>
    <row r="5" s="268" customFormat="1" ht="19" customHeight="1" spans="1:7">
      <c r="A5" s="223">
        <v>78428</v>
      </c>
      <c r="B5" s="38">
        <v>46055</v>
      </c>
      <c r="C5" s="278" t="s">
        <v>51</v>
      </c>
      <c r="D5" s="133">
        <v>1</v>
      </c>
      <c r="E5" s="285">
        <v>21000</v>
      </c>
      <c r="F5" s="285">
        <f t="shared" si="0"/>
        <v>21000</v>
      </c>
      <c r="G5" s="286">
        <f>SUM(F5:F10)</f>
        <v>567000</v>
      </c>
    </row>
    <row r="6" s="268" customFormat="1" ht="19" customHeight="1" spans="1:7">
      <c r="A6" s="225"/>
      <c r="B6" s="42"/>
      <c r="C6" s="278" t="s">
        <v>49</v>
      </c>
      <c r="D6" s="133">
        <v>1</v>
      </c>
      <c r="E6" s="285">
        <v>23000</v>
      </c>
      <c r="F6" s="285">
        <f t="shared" si="0"/>
        <v>23000</v>
      </c>
      <c r="G6" s="287"/>
    </row>
    <row r="7" s="268" customFormat="1" ht="18" customHeight="1" spans="1:7">
      <c r="A7" s="225"/>
      <c r="B7" s="42"/>
      <c r="C7" s="278" t="s">
        <v>52</v>
      </c>
      <c r="D7" s="133">
        <v>2</v>
      </c>
      <c r="E7" s="285">
        <v>115000</v>
      </c>
      <c r="F7" s="285">
        <f t="shared" si="0"/>
        <v>230000</v>
      </c>
      <c r="G7" s="287"/>
    </row>
    <row r="8" s="268" customFormat="1" ht="18" customHeight="1" spans="1:7">
      <c r="A8" s="225"/>
      <c r="B8" s="42"/>
      <c r="C8" s="278" t="s">
        <v>53</v>
      </c>
      <c r="D8" s="133">
        <v>1</v>
      </c>
      <c r="E8" s="285">
        <v>125000</v>
      </c>
      <c r="F8" s="285">
        <f t="shared" si="0"/>
        <v>125000</v>
      </c>
      <c r="G8" s="287"/>
    </row>
    <row r="9" s="268" customFormat="1" ht="19" customHeight="1" spans="1:7">
      <c r="A9" s="225"/>
      <c r="B9" s="42"/>
      <c r="C9" s="278" t="s">
        <v>54</v>
      </c>
      <c r="D9" s="133">
        <v>1</v>
      </c>
      <c r="E9" s="285">
        <v>120000</v>
      </c>
      <c r="F9" s="285">
        <f t="shared" si="0"/>
        <v>120000</v>
      </c>
      <c r="G9" s="287"/>
    </row>
    <row r="10" s="268" customFormat="1" ht="19" customHeight="1" spans="1:7">
      <c r="A10" s="281"/>
      <c r="B10" s="280"/>
      <c r="C10" s="278" t="s">
        <v>48</v>
      </c>
      <c r="D10" s="133">
        <v>6</v>
      </c>
      <c r="E10" s="285">
        <v>8000</v>
      </c>
      <c r="F10" s="285">
        <f t="shared" ref="F10:F27" si="1">SUM(D10*E10)</f>
        <v>48000</v>
      </c>
      <c r="G10" s="288"/>
    </row>
    <row r="11" s="268" customFormat="1" ht="19" customHeight="1" spans="1:7">
      <c r="A11" s="64">
        <v>78381</v>
      </c>
      <c r="B11" s="25">
        <v>46055</v>
      </c>
      <c r="C11" s="278" t="s">
        <v>55</v>
      </c>
      <c r="D11" s="133">
        <v>1</v>
      </c>
      <c r="E11" s="285">
        <v>480000</v>
      </c>
      <c r="F11" s="285">
        <f t="shared" si="1"/>
        <v>480000</v>
      </c>
      <c r="G11" s="289">
        <f>SUM(F11)</f>
        <v>480000</v>
      </c>
    </row>
    <row r="12" s="268" customFormat="1" ht="19" customHeight="1" spans="1:7">
      <c r="A12" s="223">
        <v>78459</v>
      </c>
      <c r="B12" s="38">
        <v>46056</v>
      </c>
      <c r="C12" s="282" t="s">
        <v>49</v>
      </c>
      <c r="D12" s="133">
        <v>1</v>
      </c>
      <c r="E12" s="285">
        <v>23000</v>
      </c>
      <c r="F12" s="285">
        <f t="shared" si="1"/>
        <v>23000</v>
      </c>
      <c r="G12" s="286">
        <f>SUM(F12:F17)</f>
        <v>480000</v>
      </c>
    </row>
    <row r="13" s="268" customFormat="1" ht="19" customHeight="1" spans="1:7">
      <c r="A13" s="225"/>
      <c r="B13" s="42"/>
      <c r="C13" s="278" t="s">
        <v>48</v>
      </c>
      <c r="D13" s="133">
        <v>5</v>
      </c>
      <c r="E13" s="285">
        <v>8000</v>
      </c>
      <c r="F13" s="285">
        <f t="shared" si="1"/>
        <v>40000</v>
      </c>
      <c r="G13" s="287"/>
    </row>
    <row r="14" s="268" customFormat="1" ht="19" customHeight="1" spans="1:7">
      <c r="A14" s="225"/>
      <c r="B14" s="42"/>
      <c r="C14" s="278" t="s">
        <v>56</v>
      </c>
      <c r="D14" s="133">
        <v>1</v>
      </c>
      <c r="E14" s="285">
        <v>135000</v>
      </c>
      <c r="F14" s="285">
        <f t="shared" si="1"/>
        <v>135000</v>
      </c>
      <c r="G14" s="287"/>
    </row>
    <row r="15" s="268" customFormat="1" ht="19" customHeight="1" spans="1:7">
      <c r="A15" s="225"/>
      <c r="B15" s="42"/>
      <c r="C15" s="282" t="s">
        <v>57</v>
      </c>
      <c r="D15" s="133">
        <v>1</v>
      </c>
      <c r="E15" s="285">
        <v>125000</v>
      </c>
      <c r="F15" s="285">
        <f t="shared" si="1"/>
        <v>125000</v>
      </c>
      <c r="G15" s="287"/>
    </row>
    <row r="16" s="268" customFormat="1" ht="19" customHeight="1" spans="1:7">
      <c r="A16" s="225"/>
      <c r="B16" s="42"/>
      <c r="C16" s="282" t="s">
        <v>52</v>
      </c>
      <c r="D16" s="133">
        <v>1</v>
      </c>
      <c r="E16" s="285">
        <v>115000</v>
      </c>
      <c r="F16" s="285">
        <f t="shared" si="1"/>
        <v>115000</v>
      </c>
      <c r="G16" s="287"/>
    </row>
    <row r="17" s="268" customFormat="1" ht="19" customHeight="1" spans="1:7">
      <c r="A17" s="281"/>
      <c r="B17" s="280"/>
      <c r="C17" s="282" t="s">
        <v>51</v>
      </c>
      <c r="D17" s="133">
        <v>2</v>
      </c>
      <c r="E17" s="285">
        <v>21000</v>
      </c>
      <c r="F17" s="285">
        <f t="shared" si="1"/>
        <v>42000</v>
      </c>
      <c r="G17" s="288"/>
    </row>
    <row r="18" s="268" customFormat="1" ht="19" customHeight="1" spans="1:7">
      <c r="A18" s="223">
        <v>78535</v>
      </c>
      <c r="B18" s="38">
        <v>46057</v>
      </c>
      <c r="C18" s="282" t="s">
        <v>52</v>
      </c>
      <c r="D18" s="133">
        <v>1</v>
      </c>
      <c r="E18" s="285">
        <v>115000</v>
      </c>
      <c r="F18" s="285">
        <f t="shared" si="1"/>
        <v>115000</v>
      </c>
      <c r="G18" s="286">
        <f>SUM(F18:F21)</f>
        <v>320000</v>
      </c>
    </row>
    <row r="19" s="268" customFormat="1" ht="19" customHeight="1" spans="1:7">
      <c r="A19" s="225"/>
      <c r="B19" s="42"/>
      <c r="C19" s="278" t="s">
        <v>58</v>
      </c>
      <c r="D19" s="133">
        <v>1</v>
      </c>
      <c r="E19" s="285">
        <v>135000</v>
      </c>
      <c r="F19" s="285">
        <f t="shared" si="1"/>
        <v>135000</v>
      </c>
      <c r="G19" s="287"/>
    </row>
    <row r="20" s="268" customFormat="1" ht="19" customHeight="1" spans="1:7">
      <c r="A20" s="225"/>
      <c r="B20" s="42"/>
      <c r="C20" s="278" t="s">
        <v>48</v>
      </c>
      <c r="D20" s="133">
        <v>3</v>
      </c>
      <c r="E20" s="285">
        <v>8000</v>
      </c>
      <c r="F20" s="285">
        <f t="shared" si="1"/>
        <v>24000</v>
      </c>
      <c r="G20" s="287"/>
    </row>
    <row r="21" s="268" customFormat="1" ht="19" customHeight="1" spans="1:7">
      <c r="A21" s="281"/>
      <c r="B21" s="280"/>
      <c r="C21" s="278" t="s">
        <v>49</v>
      </c>
      <c r="D21" s="133">
        <v>2</v>
      </c>
      <c r="E21" s="285">
        <v>23000</v>
      </c>
      <c r="F21" s="285">
        <f t="shared" si="1"/>
        <v>46000</v>
      </c>
      <c r="G21" s="288"/>
    </row>
    <row r="22" s="268" customFormat="1" ht="19" customHeight="1" spans="1:7">
      <c r="A22" s="223">
        <v>78595</v>
      </c>
      <c r="B22" s="38">
        <v>46058</v>
      </c>
      <c r="C22" s="278" t="s">
        <v>48</v>
      </c>
      <c r="D22" s="133">
        <v>4</v>
      </c>
      <c r="E22" s="285">
        <v>8000</v>
      </c>
      <c r="F22" s="285">
        <f t="shared" si="1"/>
        <v>32000</v>
      </c>
      <c r="G22" s="286">
        <f>SUM(F22:F23)</f>
        <v>74000</v>
      </c>
    </row>
    <row r="23" s="268" customFormat="1" ht="19" customHeight="1" spans="1:7">
      <c r="A23" s="281"/>
      <c r="B23" s="280"/>
      <c r="C23" s="282" t="s">
        <v>51</v>
      </c>
      <c r="D23" s="133">
        <v>2</v>
      </c>
      <c r="E23" s="285">
        <v>21000</v>
      </c>
      <c r="F23" s="285">
        <f t="shared" si="1"/>
        <v>42000</v>
      </c>
      <c r="G23" s="288"/>
    </row>
    <row r="24" s="268" customFormat="1" ht="19" customHeight="1" spans="1:7">
      <c r="A24" s="223">
        <v>78661</v>
      </c>
      <c r="B24" s="38">
        <v>46059</v>
      </c>
      <c r="C24" s="278" t="s">
        <v>48</v>
      </c>
      <c r="D24" s="133">
        <v>6</v>
      </c>
      <c r="E24" s="285">
        <v>8000</v>
      </c>
      <c r="F24" s="285">
        <f t="shared" si="1"/>
        <v>48000</v>
      </c>
      <c r="G24" s="286">
        <f>SUM(F24:F27)</f>
        <v>805000</v>
      </c>
    </row>
    <row r="25" s="268" customFormat="1" ht="19" customHeight="1" spans="1:7">
      <c r="A25" s="225"/>
      <c r="B25" s="42"/>
      <c r="C25" s="278" t="s">
        <v>49</v>
      </c>
      <c r="D25" s="133">
        <v>2</v>
      </c>
      <c r="E25" s="285">
        <v>23000</v>
      </c>
      <c r="F25" s="285">
        <f t="shared" si="1"/>
        <v>46000</v>
      </c>
      <c r="G25" s="287"/>
    </row>
    <row r="26" s="268" customFormat="1" ht="19" customHeight="1" spans="1:7">
      <c r="A26" s="225"/>
      <c r="B26" s="42"/>
      <c r="C26" s="282" t="s">
        <v>51</v>
      </c>
      <c r="D26" s="133">
        <v>1</v>
      </c>
      <c r="E26" s="285">
        <v>21000</v>
      </c>
      <c r="F26" s="285">
        <f t="shared" si="1"/>
        <v>21000</v>
      </c>
      <c r="G26" s="287"/>
    </row>
    <row r="27" s="268" customFormat="1" ht="19" customHeight="1" spans="1:7">
      <c r="A27" s="225"/>
      <c r="B27" s="42"/>
      <c r="C27" s="278" t="s">
        <v>52</v>
      </c>
      <c r="D27" s="133">
        <v>6</v>
      </c>
      <c r="E27" s="285">
        <v>115000</v>
      </c>
      <c r="F27" s="285">
        <f t="shared" si="1"/>
        <v>690000</v>
      </c>
      <c r="G27" s="287"/>
    </row>
    <row r="28" s="268" customFormat="1" ht="19" customHeight="1" spans="1:7">
      <c r="A28" s="223">
        <v>78721</v>
      </c>
      <c r="B28" s="38">
        <v>46060</v>
      </c>
      <c r="C28" s="278" t="s">
        <v>57</v>
      </c>
      <c r="D28" s="133">
        <v>1</v>
      </c>
      <c r="E28" s="285">
        <v>125000</v>
      </c>
      <c r="F28" s="285">
        <f t="shared" ref="F28:F67" si="2">SUM(D28*E28)</f>
        <v>125000</v>
      </c>
      <c r="G28" s="286">
        <f>SUM(F28:F32)</f>
        <v>329000</v>
      </c>
    </row>
    <row r="29" s="268" customFormat="1" ht="19" customHeight="1" spans="1:7">
      <c r="A29" s="225"/>
      <c r="B29" s="42"/>
      <c r="C29" s="278" t="s">
        <v>54</v>
      </c>
      <c r="D29" s="133">
        <v>1</v>
      </c>
      <c r="E29" s="285">
        <v>120000</v>
      </c>
      <c r="F29" s="285">
        <f t="shared" si="2"/>
        <v>120000</v>
      </c>
      <c r="G29" s="287"/>
    </row>
    <row r="30" s="268" customFormat="1" ht="19" customHeight="1" spans="1:7">
      <c r="A30" s="225"/>
      <c r="B30" s="42"/>
      <c r="C30" s="278" t="s">
        <v>48</v>
      </c>
      <c r="D30" s="133">
        <v>5</v>
      </c>
      <c r="E30" s="285">
        <v>8000</v>
      </c>
      <c r="F30" s="285">
        <f t="shared" si="2"/>
        <v>40000</v>
      </c>
      <c r="G30" s="287"/>
    </row>
    <row r="31" s="268" customFormat="1" ht="19" customHeight="1" spans="1:7">
      <c r="A31" s="225"/>
      <c r="B31" s="42"/>
      <c r="C31" s="278" t="s">
        <v>51</v>
      </c>
      <c r="D31" s="133">
        <v>1</v>
      </c>
      <c r="E31" s="285">
        <v>21000</v>
      </c>
      <c r="F31" s="285">
        <f t="shared" si="2"/>
        <v>21000</v>
      </c>
      <c r="G31" s="287"/>
    </row>
    <row r="32" s="268" customFormat="1" ht="19" customHeight="1" spans="1:7">
      <c r="A32" s="281"/>
      <c r="B32" s="280"/>
      <c r="C32" s="278" t="s">
        <v>49</v>
      </c>
      <c r="D32" s="133">
        <v>1</v>
      </c>
      <c r="E32" s="285">
        <v>23000</v>
      </c>
      <c r="F32" s="285">
        <f t="shared" si="2"/>
        <v>23000</v>
      </c>
      <c r="G32" s="288"/>
    </row>
    <row r="33" s="268" customFormat="1" ht="19" customHeight="1" spans="1:7">
      <c r="A33" s="223">
        <v>78787</v>
      </c>
      <c r="B33" s="38">
        <v>46061</v>
      </c>
      <c r="C33" s="278" t="s">
        <v>48</v>
      </c>
      <c r="D33" s="133">
        <v>5</v>
      </c>
      <c r="E33" s="285">
        <v>8000</v>
      </c>
      <c r="F33" s="285">
        <f t="shared" si="2"/>
        <v>40000</v>
      </c>
      <c r="G33" s="290">
        <f>SUM(F33:F36)</f>
        <v>227000</v>
      </c>
    </row>
    <row r="34" s="268" customFormat="1" ht="19" customHeight="1" spans="1:7">
      <c r="A34" s="225"/>
      <c r="B34" s="42"/>
      <c r="C34" s="278" t="s">
        <v>49</v>
      </c>
      <c r="D34" s="133">
        <v>2</v>
      </c>
      <c r="E34" s="285">
        <v>23000</v>
      </c>
      <c r="F34" s="285">
        <f t="shared" si="2"/>
        <v>46000</v>
      </c>
      <c r="G34" s="291"/>
    </row>
    <row r="35" s="268" customFormat="1" ht="19" customHeight="1" spans="1:7">
      <c r="A35" s="225"/>
      <c r="B35" s="42"/>
      <c r="C35" s="278" t="s">
        <v>51</v>
      </c>
      <c r="D35" s="133">
        <v>1</v>
      </c>
      <c r="E35" s="285">
        <v>21000</v>
      </c>
      <c r="F35" s="285">
        <f t="shared" si="2"/>
        <v>21000</v>
      </c>
      <c r="G35" s="291"/>
    </row>
    <row r="36" s="268" customFormat="1" ht="19" customHeight="1" spans="1:7">
      <c r="A36" s="281"/>
      <c r="B36" s="280"/>
      <c r="C36" s="278" t="s">
        <v>54</v>
      </c>
      <c r="D36" s="133">
        <v>1</v>
      </c>
      <c r="E36" s="285">
        <v>120000</v>
      </c>
      <c r="F36" s="285">
        <f t="shared" si="2"/>
        <v>120000</v>
      </c>
      <c r="G36" s="292"/>
    </row>
    <row r="37" s="268" customFormat="1" ht="19" customHeight="1" spans="1:7">
      <c r="A37" s="223">
        <v>78888</v>
      </c>
      <c r="B37" s="38">
        <v>46062</v>
      </c>
      <c r="C37" s="278" t="s">
        <v>48</v>
      </c>
      <c r="D37" s="133">
        <v>5</v>
      </c>
      <c r="E37" s="285">
        <v>8000</v>
      </c>
      <c r="F37" s="285">
        <f t="shared" si="2"/>
        <v>40000</v>
      </c>
      <c r="G37" s="290">
        <f>SUM(F37:F43)</f>
        <v>729000</v>
      </c>
    </row>
    <row r="38" s="268" customFormat="1" ht="19" customHeight="1" spans="1:7">
      <c r="A38" s="225"/>
      <c r="B38" s="42"/>
      <c r="C38" s="278" t="s">
        <v>51</v>
      </c>
      <c r="D38" s="133">
        <v>1</v>
      </c>
      <c r="E38" s="285">
        <v>21000</v>
      </c>
      <c r="F38" s="285">
        <f t="shared" si="2"/>
        <v>21000</v>
      </c>
      <c r="G38" s="291"/>
    </row>
    <row r="39" s="268" customFormat="1" ht="19" customHeight="1" spans="1:7">
      <c r="A39" s="225"/>
      <c r="B39" s="42"/>
      <c r="C39" s="278" t="s">
        <v>49</v>
      </c>
      <c r="D39" s="133">
        <v>1</v>
      </c>
      <c r="E39" s="285">
        <v>23000</v>
      </c>
      <c r="F39" s="285">
        <f t="shared" si="2"/>
        <v>23000</v>
      </c>
      <c r="G39" s="291"/>
    </row>
    <row r="40" s="268" customFormat="1" ht="19" customHeight="1" spans="1:7">
      <c r="A40" s="225"/>
      <c r="B40" s="42"/>
      <c r="C40" s="278" t="s">
        <v>53</v>
      </c>
      <c r="D40" s="133">
        <v>2</v>
      </c>
      <c r="E40" s="285">
        <v>125000</v>
      </c>
      <c r="F40" s="285">
        <f t="shared" si="2"/>
        <v>250000</v>
      </c>
      <c r="G40" s="291"/>
    </row>
    <row r="41" s="268" customFormat="1" ht="19" customHeight="1" spans="1:7">
      <c r="A41" s="225"/>
      <c r="B41" s="42"/>
      <c r="C41" s="278" t="s">
        <v>58</v>
      </c>
      <c r="D41" s="133">
        <v>1</v>
      </c>
      <c r="E41" s="285">
        <v>135000</v>
      </c>
      <c r="F41" s="285">
        <f t="shared" si="2"/>
        <v>135000</v>
      </c>
      <c r="G41" s="291"/>
    </row>
    <row r="42" s="268" customFormat="1" ht="19" customHeight="1" spans="1:7">
      <c r="A42" s="225"/>
      <c r="B42" s="42"/>
      <c r="C42" s="278" t="s">
        <v>59</v>
      </c>
      <c r="D42" s="133">
        <v>1</v>
      </c>
      <c r="E42" s="285">
        <v>135000</v>
      </c>
      <c r="F42" s="285">
        <f t="shared" si="2"/>
        <v>135000</v>
      </c>
      <c r="G42" s="291"/>
    </row>
    <row r="43" s="268" customFormat="1" ht="19" customHeight="1" spans="1:7">
      <c r="A43" s="281"/>
      <c r="B43" s="280"/>
      <c r="C43" s="278" t="s">
        <v>57</v>
      </c>
      <c r="D43" s="133">
        <v>1</v>
      </c>
      <c r="E43" s="285">
        <v>125000</v>
      </c>
      <c r="F43" s="285">
        <f t="shared" si="2"/>
        <v>125000</v>
      </c>
      <c r="G43" s="292"/>
    </row>
    <row r="44" s="268" customFormat="1" ht="19" customHeight="1" spans="1:7">
      <c r="A44" s="223">
        <v>78940</v>
      </c>
      <c r="B44" s="38">
        <v>46063</v>
      </c>
      <c r="C44" s="278" t="s">
        <v>49</v>
      </c>
      <c r="D44" s="133">
        <v>2</v>
      </c>
      <c r="E44" s="285">
        <v>23000</v>
      </c>
      <c r="F44" s="285">
        <f t="shared" si="2"/>
        <v>46000</v>
      </c>
      <c r="G44" s="290">
        <f>SUM(F44:F45)</f>
        <v>94000</v>
      </c>
    </row>
    <row r="45" s="268" customFormat="1" ht="19" customHeight="1" spans="1:7">
      <c r="A45" s="281"/>
      <c r="B45" s="280"/>
      <c r="C45" s="278" t="s">
        <v>48</v>
      </c>
      <c r="D45" s="133">
        <v>6</v>
      </c>
      <c r="E45" s="285">
        <v>8000</v>
      </c>
      <c r="F45" s="285">
        <f t="shared" si="2"/>
        <v>48000</v>
      </c>
      <c r="G45" s="292"/>
    </row>
    <row r="46" s="268" customFormat="1" ht="19" customHeight="1" spans="1:7">
      <c r="A46" s="225">
        <v>78994</v>
      </c>
      <c r="B46" s="42">
        <v>46064</v>
      </c>
      <c r="C46" s="278" t="s">
        <v>51</v>
      </c>
      <c r="D46" s="133">
        <v>1</v>
      </c>
      <c r="E46" s="285">
        <v>21000</v>
      </c>
      <c r="F46" s="285">
        <f t="shared" si="2"/>
        <v>21000</v>
      </c>
      <c r="G46" s="291">
        <f>SUM(F46:F48)</f>
        <v>204000</v>
      </c>
    </row>
    <row r="47" s="268" customFormat="1" ht="19" customHeight="1" spans="1:7">
      <c r="A47" s="225"/>
      <c r="B47" s="42"/>
      <c r="C47" s="278" t="s">
        <v>48</v>
      </c>
      <c r="D47" s="133">
        <v>6</v>
      </c>
      <c r="E47" s="285">
        <v>8000</v>
      </c>
      <c r="F47" s="285">
        <f t="shared" si="2"/>
        <v>48000</v>
      </c>
      <c r="G47" s="291"/>
    </row>
    <row r="48" s="268" customFormat="1" ht="19" customHeight="1" spans="1:7">
      <c r="A48" s="281"/>
      <c r="B48" s="280"/>
      <c r="C48" s="278" t="s">
        <v>56</v>
      </c>
      <c r="D48" s="133">
        <v>1</v>
      </c>
      <c r="E48" s="285">
        <v>135000</v>
      </c>
      <c r="F48" s="285">
        <f t="shared" si="2"/>
        <v>135000</v>
      </c>
      <c r="G48" s="292"/>
    </row>
    <row r="49" s="268" customFormat="1" ht="19" customHeight="1" spans="1:7">
      <c r="A49" s="223">
        <v>79070</v>
      </c>
      <c r="B49" s="38">
        <v>46065</v>
      </c>
      <c r="C49" s="278" t="s">
        <v>48</v>
      </c>
      <c r="D49" s="133">
        <v>5</v>
      </c>
      <c r="E49" s="285">
        <v>8000</v>
      </c>
      <c r="F49" s="285">
        <f t="shared" si="2"/>
        <v>40000</v>
      </c>
      <c r="G49" s="290">
        <f>SUM(F49:F54)</f>
        <v>819000</v>
      </c>
    </row>
    <row r="50" s="268" customFormat="1" ht="19" customHeight="1" spans="1:7">
      <c r="A50" s="225"/>
      <c r="B50" s="42"/>
      <c r="C50" s="278" t="s">
        <v>50</v>
      </c>
      <c r="D50" s="133">
        <v>1</v>
      </c>
      <c r="E50" s="285">
        <v>135000</v>
      </c>
      <c r="F50" s="285">
        <f t="shared" si="2"/>
        <v>135000</v>
      </c>
      <c r="G50" s="291"/>
    </row>
    <row r="51" s="268" customFormat="1" ht="19" customHeight="1" spans="1:7">
      <c r="A51" s="225"/>
      <c r="B51" s="42"/>
      <c r="C51" s="278" t="s">
        <v>55</v>
      </c>
      <c r="D51" s="133">
        <v>1</v>
      </c>
      <c r="E51" s="285">
        <v>480000</v>
      </c>
      <c r="F51" s="285">
        <f t="shared" si="2"/>
        <v>480000</v>
      </c>
      <c r="G51" s="291"/>
    </row>
    <row r="52" s="268" customFormat="1" ht="19" customHeight="1" spans="1:7">
      <c r="A52" s="225"/>
      <c r="B52" s="42"/>
      <c r="C52" s="278" t="s">
        <v>49</v>
      </c>
      <c r="D52" s="133">
        <v>1</v>
      </c>
      <c r="E52" s="285">
        <v>23000</v>
      </c>
      <c r="F52" s="285">
        <f t="shared" si="2"/>
        <v>23000</v>
      </c>
      <c r="G52" s="291"/>
    </row>
    <row r="53" s="268" customFormat="1" ht="19" customHeight="1" spans="1:7">
      <c r="A53" s="225"/>
      <c r="B53" s="42"/>
      <c r="C53" s="278" t="s">
        <v>51</v>
      </c>
      <c r="D53" s="133">
        <v>1</v>
      </c>
      <c r="E53" s="285">
        <v>21000</v>
      </c>
      <c r="F53" s="285">
        <f t="shared" si="2"/>
        <v>21000</v>
      </c>
      <c r="G53" s="291"/>
    </row>
    <row r="54" s="268" customFormat="1" ht="19" customHeight="1" spans="1:7">
      <c r="A54" s="281"/>
      <c r="B54" s="280"/>
      <c r="C54" s="282" t="s">
        <v>52</v>
      </c>
      <c r="D54" s="133">
        <v>1</v>
      </c>
      <c r="E54" s="285">
        <v>120000</v>
      </c>
      <c r="F54" s="285">
        <f t="shared" si="2"/>
        <v>120000</v>
      </c>
      <c r="G54" s="292"/>
    </row>
    <row r="55" s="268" customFormat="1" ht="19" customHeight="1" spans="1:7">
      <c r="A55" s="223">
        <v>79132</v>
      </c>
      <c r="B55" s="38">
        <v>46066</v>
      </c>
      <c r="C55" s="278" t="s">
        <v>48</v>
      </c>
      <c r="D55" s="133">
        <v>4</v>
      </c>
      <c r="E55" s="285">
        <v>8000</v>
      </c>
      <c r="F55" s="285">
        <f t="shared" si="2"/>
        <v>32000</v>
      </c>
      <c r="G55" s="290">
        <f>SUM(F55:F57)</f>
        <v>199000</v>
      </c>
    </row>
    <row r="56" s="268" customFormat="1" spans="1:7">
      <c r="A56" s="225"/>
      <c r="B56" s="42"/>
      <c r="C56" s="278" t="s">
        <v>51</v>
      </c>
      <c r="D56" s="133">
        <v>2</v>
      </c>
      <c r="E56" s="285">
        <v>21000</v>
      </c>
      <c r="F56" s="285">
        <f t="shared" si="2"/>
        <v>42000</v>
      </c>
      <c r="G56" s="291"/>
    </row>
    <row r="57" s="268" customFormat="1" spans="1:7">
      <c r="A57" s="281"/>
      <c r="B57" s="280"/>
      <c r="C57" s="278" t="s">
        <v>57</v>
      </c>
      <c r="D57" s="133">
        <v>1</v>
      </c>
      <c r="E57" s="285">
        <v>125000</v>
      </c>
      <c r="F57" s="285">
        <f t="shared" si="2"/>
        <v>125000</v>
      </c>
      <c r="G57" s="292"/>
    </row>
    <row r="58" s="268" customFormat="1" spans="1:7">
      <c r="A58" s="225">
        <v>79208</v>
      </c>
      <c r="B58" s="42">
        <v>46067</v>
      </c>
      <c r="C58" s="278" t="s">
        <v>58</v>
      </c>
      <c r="D58" s="133">
        <v>1</v>
      </c>
      <c r="E58" s="285">
        <v>135000</v>
      </c>
      <c r="F58" s="285">
        <f t="shared" si="2"/>
        <v>135000</v>
      </c>
      <c r="G58" s="291">
        <f>SUM(F58:F61)</f>
        <v>199000</v>
      </c>
    </row>
    <row r="59" s="268" customFormat="1" spans="1:7">
      <c r="A59" s="225"/>
      <c r="B59" s="42"/>
      <c r="C59" s="278" t="s">
        <v>48</v>
      </c>
      <c r="D59" s="133">
        <v>2</v>
      </c>
      <c r="E59" s="285">
        <v>10000</v>
      </c>
      <c r="F59" s="285">
        <f t="shared" si="2"/>
        <v>20000</v>
      </c>
      <c r="G59" s="291"/>
    </row>
    <row r="60" s="268" customFormat="1" spans="1:7">
      <c r="A60" s="225"/>
      <c r="B60" s="42"/>
      <c r="C60" s="278" t="s">
        <v>51</v>
      </c>
      <c r="D60" s="133">
        <v>1</v>
      </c>
      <c r="E60" s="285">
        <v>21000</v>
      </c>
      <c r="F60" s="285">
        <f t="shared" si="2"/>
        <v>21000</v>
      </c>
      <c r="G60" s="291"/>
    </row>
    <row r="61" s="268" customFormat="1" spans="1:7">
      <c r="A61" s="281"/>
      <c r="B61" s="280"/>
      <c r="C61" s="278" t="s">
        <v>49</v>
      </c>
      <c r="D61" s="133">
        <v>1</v>
      </c>
      <c r="E61" s="285">
        <v>23000</v>
      </c>
      <c r="F61" s="285">
        <f t="shared" si="2"/>
        <v>23000</v>
      </c>
      <c r="G61" s="292"/>
    </row>
    <row r="62" s="268" customFormat="1" spans="1:7">
      <c r="A62" s="223">
        <v>79283</v>
      </c>
      <c r="B62" s="38">
        <v>46068</v>
      </c>
      <c r="C62" s="278" t="s">
        <v>48</v>
      </c>
      <c r="D62" s="133">
        <v>4</v>
      </c>
      <c r="E62" s="285">
        <v>8000</v>
      </c>
      <c r="F62" s="285">
        <f t="shared" si="2"/>
        <v>32000</v>
      </c>
      <c r="G62" s="290">
        <f>SUM(F62:F64)</f>
        <v>97000</v>
      </c>
    </row>
    <row r="63" s="268" customFormat="1" spans="1:7">
      <c r="A63" s="225"/>
      <c r="B63" s="42"/>
      <c r="C63" s="278" t="s">
        <v>51</v>
      </c>
      <c r="D63" s="133">
        <v>2</v>
      </c>
      <c r="E63" s="285">
        <v>21000</v>
      </c>
      <c r="F63" s="285">
        <f t="shared" si="2"/>
        <v>42000</v>
      </c>
      <c r="G63" s="291"/>
    </row>
    <row r="64" s="268" customFormat="1" spans="1:7">
      <c r="A64" s="281"/>
      <c r="B64" s="280"/>
      <c r="C64" s="278" t="s">
        <v>49</v>
      </c>
      <c r="D64" s="133">
        <v>1</v>
      </c>
      <c r="E64" s="285">
        <v>23000</v>
      </c>
      <c r="F64" s="285">
        <f t="shared" si="2"/>
        <v>23000</v>
      </c>
      <c r="G64" s="292"/>
    </row>
    <row r="65" s="268" customFormat="1" spans="1:8">
      <c r="A65" s="223">
        <v>79344</v>
      </c>
      <c r="B65" s="38">
        <v>46069</v>
      </c>
      <c r="C65" s="278" t="s">
        <v>51</v>
      </c>
      <c r="D65" s="133">
        <v>1</v>
      </c>
      <c r="E65" s="285">
        <v>21000</v>
      </c>
      <c r="F65" s="285">
        <f t="shared" si="2"/>
        <v>21000</v>
      </c>
      <c r="G65" s="290">
        <f>SUM(F65:F67)</f>
        <v>84000</v>
      </c>
      <c r="H65" s="300"/>
    </row>
    <row r="66" s="268" customFormat="1" ht="17.6" spans="1:14">
      <c r="A66" s="225"/>
      <c r="B66" s="42"/>
      <c r="C66" s="278" t="s">
        <v>49</v>
      </c>
      <c r="D66" s="133">
        <v>1</v>
      </c>
      <c r="E66" s="285">
        <v>23000</v>
      </c>
      <c r="F66" s="285">
        <f t="shared" si="2"/>
        <v>23000</v>
      </c>
      <c r="G66" s="291"/>
      <c r="H66" s="300"/>
      <c r="I66" s="308"/>
      <c r="J66" s="309"/>
      <c r="K66" s="310"/>
      <c r="L66" s="311"/>
      <c r="M66" s="311"/>
      <c r="N66" s="313"/>
    </row>
    <row r="67" s="268" customFormat="1" ht="17.6" spans="1:14">
      <c r="A67" s="281"/>
      <c r="B67" s="280"/>
      <c r="C67" s="278" t="s">
        <v>48</v>
      </c>
      <c r="D67" s="133">
        <v>5</v>
      </c>
      <c r="E67" s="285">
        <v>8000</v>
      </c>
      <c r="F67" s="285">
        <f t="shared" si="2"/>
        <v>40000</v>
      </c>
      <c r="G67" s="292"/>
      <c r="I67" s="312"/>
      <c r="J67" s="309"/>
      <c r="K67" s="310"/>
      <c r="L67" s="311"/>
      <c r="M67" s="311"/>
      <c r="N67" s="311"/>
    </row>
    <row r="68" s="268" customFormat="1" ht="17.6" spans="1:14">
      <c r="A68" s="293">
        <v>79433</v>
      </c>
      <c r="B68" s="294">
        <v>46070</v>
      </c>
      <c r="C68" s="278" t="s">
        <v>53</v>
      </c>
      <c r="D68" s="133">
        <v>1</v>
      </c>
      <c r="E68" s="285">
        <v>125000</v>
      </c>
      <c r="F68" s="285">
        <f>SUM(D68*E68)</f>
        <v>125000</v>
      </c>
      <c r="G68" s="301">
        <f>SUM(F68:F71)</f>
        <v>315000</v>
      </c>
      <c r="I68" s="312"/>
      <c r="J68" s="309"/>
      <c r="K68" s="310"/>
      <c r="L68" s="311"/>
      <c r="M68" s="311"/>
      <c r="N68" s="311"/>
    </row>
    <row r="69" s="268" customFormat="1" ht="17.6" spans="1:14">
      <c r="A69" s="295"/>
      <c r="B69" s="296"/>
      <c r="C69" s="278" t="s">
        <v>48</v>
      </c>
      <c r="D69" s="133">
        <v>4</v>
      </c>
      <c r="E69" s="285">
        <v>8000</v>
      </c>
      <c r="F69" s="285">
        <f>SUM(D69*E69)</f>
        <v>32000</v>
      </c>
      <c r="G69" s="302"/>
      <c r="I69" s="312"/>
      <c r="J69" s="309"/>
      <c r="K69" s="310"/>
      <c r="L69" s="311"/>
      <c r="M69" s="311"/>
      <c r="N69" s="311"/>
    </row>
    <row r="70" s="268" customFormat="1" spans="1:7">
      <c r="A70" s="295"/>
      <c r="B70" s="296"/>
      <c r="C70" s="278" t="s">
        <v>49</v>
      </c>
      <c r="D70" s="133">
        <v>1</v>
      </c>
      <c r="E70" s="285">
        <v>23000</v>
      </c>
      <c r="F70" s="285">
        <f>SUM(D70*E70)</f>
        <v>23000</v>
      </c>
      <c r="G70" s="302"/>
    </row>
    <row r="71" s="268" customFormat="1" spans="1:7">
      <c r="A71" s="297"/>
      <c r="B71" s="298"/>
      <c r="C71" s="278" t="s">
        <v>56</v>
      </c>
      <c r="D71" s="133">
        <v>1</v>
      </c>
      <c r="E71" s="285">
        <v>135000</v>
      </c>
      <c r="F71" s="285">
        <f>SUM(D71*E71)</f>
        <v>135000</v>
      </c>
      <c r="G71" s="303"/>
    </row>
    <row r="72" s="268" customFormat="1" spans="1:7">
      <c r="A72" s="293">
        <v>79510</v>
      </c>
      <c r="B72" s="294">
        <v>46071</v>
      </c>
      <c r="C72" s="278" t="s">
        <v>51</v>
      </c>
      <c r="D72" s="133">
        <v>1</v>
      </c>
      <c r="E72" s="285">
        <v>21000</v>
      </c>
      <c r="F72" s="285">
        <f>SUM(D72*E72)</f>
        <v>21000</v>
      </c>
      <c r="G72" s="301">
        <f>SUM(F72:F74)</f>
        <v>92000</v>
      </c>
    </row>
    <row r="73" s="268" customFormat="1" spans="1:7">
      <c r="A73" s="295"/>
      <c r="B73" s="296"/>
      <c r="C73" s="278" t="s">
        <v>49</v>
      </c>
      <c r="D73" s="133">
        <v>1</v>
      </c>
      <c r="E73" s="285">
        <v>23000</v>
      </c>
      <c r="F73" s="285">
        <f>SUM(D73*E73)</f>
        <v>23000</v>
      </c>
      <c r="G73" s="302"/>
    </row>
    <row r="74" s="268" customFormat="1" spans="1:7">
      <c r="A74" s="297"/>
      <c r="B74" s="298"/>
      <c r="C74" s="278" t="s">
        <v>48</v>
      </c>
      <c r="D74" s="133">
        <v>6</v>
      </c>
      <c r="E74" s="285">
        <v>8000</v>
      </c>
      <c r="F74" s="285">
        <f>SUM(D74*E74)</f>
        <v>48000</v>
      </c>
      <c r="G74" s="303"/>
    </row>
    <row r="75" s="268" customFormat="1" spans="1:7">
      <c r="A75" s="293">
        <v>79584</v>
      </c>
      <c r="B75" s="294">
        <v>46072</v>
      </c>
      <c r="C75" s="278" t="s">
        <v>51</v>
      </c>
      <c r="D75" s="133">
        <v>2</v>
      </c>
      <c r="E75" s="285">
        <v>21000</v>
      </c>
      <c r="F75" s="285">
        <f t="shared" ref="F75:F81" si="3">SUM(D75*E75)</f>
        <v>42000</v>
      </c>
      <c r="G75" s="301">
        <f>SUM(F75:F81)</f>
        <v>634000</v>
      </c>
    </row>
    <row r="76" s="268" customFormat="1" spans="1:7">
      <c r="A76" s="295"/>
      <c r="B76" s="296"/>
      <c r="C76" s="278" t="s">
        <v>49</v>
      </c>
      <c r="D76" s="133">
        <v>1</v>
      </c>
      <c r="E76" s="285">
        <v>23000</v>
      </c>
      <c r="F76" s="285">
        <f t="shared" si="3"/>
        <v>23000</v>
      </c>
      <c r="G76" s="302"/>
    </row>
    <row r="77" s="268" customFormat="1" spans="1:7">
      <c r="A77" s="295"/>
      <c r="B77" s="296"/>
      <c r="C77" s="278" t="s">
        <v>48</v>
      </c>
      <c r="D77" s="133">
        <v>8</v>
      </c>
      <c r="E77" s="285">
        <v>8000</v>
      </c>
      <c r="F77" s="285">
        <f t="shared" si="3"/>
        <v>64000</v>
      </c>
      <c r="G77" s="302"/>
    </row>
    <row r="78" s="268" customFormat="1" spans="1:7">
      <c r="A78" s="295"/>
      <c r="B78" s="296"/>
      <c r="C78" s="278" t="s">
        <v>50</v>
      </c>
      <c r="D78" s="133">
        <v>1</v>
      </c>
      <c r="E78" s="285">
        <v>135000</v>
      </c>
      <c r="F78" s="285">
        <f t="shared" si="3"/>
        <v>135000</v>
      </c>
      <c r="G78" s="302"/>
    </row>
    <row r="79" s="268" customFormat="1" spans="1:7">
      <c r="A79" s="295"/>
      <c r="B79" s="296"/>
      <c r="C79" s="278" t="s">
        <v>57</v>
      </c>
      <c r="D79" s="133">
        <v>1</v>
      </c>
      <c r="E79" s="285">
        <v>125000</v>
      </c>
      <c r="F79" s="285">
        <f t="shared" si="3"/>
        <v>125000</v>
      </c>
      <c r="G79" s="302"/>
    </row>
    <row r="80" s="268" customFormat="1" spans="1:7">
      <c r="A80" s="295"/>
      <c r="B80" s="296"/>
      <c r="C80" s="278" t="s">
        <v>54</v>
      </c>
      <c r="D80" s="133">
        <v>1</v>
      </c>
      <c r="E80" s="285">
        <v>120000</v>
      </c>
      <c r="F80" s="285">
        <f t="shared" si="3"/>
        <v>120000</v>
      </c>
      <c r="G80" s="302"/>
    </row>
    <row r="81" s="268" customFormat="1" spans="1:7">
      <c r="A81" s="297"/>
      <c r="B81" s="298"/>
      <c r="C81" s="278" t="s">
        <v>53</v>
      </c>
      <c r="D81" s="133">
        <v>1</v>
      </c>
      <c r="E81" s="285">
        <v>125000</v>
      </c>
      <c r="F81" s="285">
        <f t="shared" si="3"/>
        <v>125000</v>
      </c>
      <c r="G81" s="303"/>
    </row>
    <row r="82" s="268" customFormat="1" spans="1:7">
      <c r="A82" s="293">
        <v>79651</v>
      </c>
      <c r="B82" s="294">
        <v>46073</v>
      </c>
      <c r="C82" s="278" t="s">
        <v>49</v>
      </c>
      <c r="D82" s="133">
        <v>2</v>
      </c>
      <c r="E82" s="285">
        <v>23000</v>
      </c>
      <c r="F82" s="285">
        <f>SUM(D82*E82)</f>
        <v>46000</v>
      </c>
      <c r="G82" s="301">
        <f>SUM(F82:F85)</f>
        <v>814000</v>
      </c>
    </row>
    <row r="83" s="268" customFormat="1" spans="1:7">
      <c r="A83" s="295"/>
      <c r="B83" s="296"/>
      <c r="C83" s="278" t="s">
        <v>48</v>
      </c>
      <c r="D83" s="133">
        <v>6</v>
      </c>
      <c r="E83" s="285">
        <v>8000</v>
      </c>
      <c r="F83" s="285">
        <f>SUM(D83*E83)</f>
        <v>48000</v>
      </c>
      <c r="G83" s="302"/>
    </row>
    <row r="84" s="268" customFormat="1" spans="1:7">
      <c r="A84" s="295"/>
      <c r="B84" s="296"/>
      <c r="C84" s="278" t="s">
        <v>54</v>
      </c>
      <c r="D84" s="133">
        <v>2</v>
      </c>
      <c r="E84" s="285">
        <v>120000</v>
      </c>
      <c r="F84" s="285">
        <f>SUM(D84*E84)</f>
        <v>240000</v>
      </c>
      <c r="G84" s="302"/>
    </row>
    <row r="85" s="268" customFormat="1" spans="1:7">
      <c r="A85" s="297"/>
      <c r="B85" s="298"/>
      <c r="C85" s="278" t="s">
        <v>55</v>
      </c>
      <c r="D85" s="133">
        <v>1</v>
      </c>
      <c r="E85" s="285">
        <v>480000</v>
      </c>
      <c r="F85" s="285">
        <f>SUM(D85*E85)</f>
        <v>480000</v>
      </c>
      <c r="G85" s="303"/>
    </row>
    <row r="86" s="268" customFormat="1" spans="1:7">
      <c r="A86" s="293">
        <v>79795</v>
      </c>
      <c r="B86" s="294">
        <v>46075</v>
      </c>
      <c r="C86" s="278" t="s">
        <v>48</v>
      </c>
      <c r="D86" s="133">
        <v>6</v>
      </c>
      <c r="E86" s="285">
        <v>8000</v>
      </c>
      <c r="F86" s="285">
        <f>SUM(D86*E86)</f>
        <v>48000</v>
      </c>
      <c r="G86" s="301">
        <f>SUM(F86:F88)</f>
        <v>92000</v>
      </c>
    </row>
    <row r="87" s="268" customFormat="1" spans="1:7">
      <c r="A87" s="295"/>
      <c r="B87" s="296"/>
      <c r="C87" s="278" t="s">
        <v>51</v>
      </c>
      <c r="D87" s="133">
        <v>1</v>
      </c>
      <c r="E87" s="285">
        <v>21000</v>
      </c>
      <c r="F87" s="285">
        <f>SUM(D87*E87)</f>
        <v>21000</v>
      </c>
      <c r="G87" s="302"/>
    </row>
    <row r="88" s="268" customFormat="1" spans="1:7">
      <c r="A88" s="297"/>
      <c r="B88" s="298"/>
      <c r="C88" s="278" t="s">
        <v>49</v>
      </c>
      <c r="D88" s="133">
        <v>1</v>
      </c>
      <c r="E88" s="285">
        <v>23000</v>
      </c>
      <c r="F88" s="285">
        <f>SUM(D88*E88)</f>
        <v>23000</v>
      </c>
      <c r="G88" s="303"/>
    </row>
    <row r="89" s="268" customFormat="1" spans="1:7">
      <c r="A89" s="293">
        <v>79855</v>
      </c>
      <c r="B89" s="294">
        <v>46076</v>
      </c>
      <c r="C89" s="278" t="s">
        <v>55</v>
      </c>
      <c r="D89" s="133">
        <v>1</v>
      </c>
      <c r="E89" s="285">
        <v>480000</v>
      </c>
      <c r="F89" s="285">
        <f>SUM(D89*E89)</f>
        <v>480000</v>
      </c>
      <c r="G89" s="301">
        <f>SUM(F89:F93)</f>
        <v>1065000</v>
      </c>
    </row>
    <row r="90" s="268" customFormat="1" spans="1:7">
      <c r="A90" s="295"/>
      <c r="B90" s="296"/>
      <c r="C90" s="278" t="s">
        <v>48</v>
      </c>
      <c r="D90" s="133">
        <v>5</v>
      </c>
      <c r="E90" s="285">
        <v>8000</v>
      </c>
      <c r="F90" s="285">
        <f>SUM(D90*E90)</f>
        <v>40000</v>
      </c>
      <c r="G90" s="302"/>
    </row>
    <row r="91" s="268" customFormat="1" spans="1:7">
      <c r="A91" s="295"/>
      <c r="B91" s="296"/>
      <c r="C91" s="278" t="s">
        <v>49</v>
      </c>
      <c r="D91" s="133">
        <v>1</v>
      </c>
      <c r="E91" s="285">
        <v>23000</v>
      </c>
      <c r="F91" s="285">
        <f>SUM(D91*E91)</f>
        <v>23000</v>
      </c>
      <c r="G91" s="302"/>
    </row>
    <row r="92" s="268" customFormat="1" spans="1:7">
      <c r="A92" s="295"/>
      <c r="B92" s="296"/>
      <c r="C92" s="278" t="s">
        <v>60</v>
      </c>
      <c r="D92" s="133">
        <v>1</v>
      </c>
      <c r="E92" s="285">
        <v>480000</v>
      </c>
      <c r="F92" s="285">
        <f>SUM(D92*E92)</f>
        <v>480000</v>
      </c>
      <c r="G92" s="302"/>
    </row>
    <row r="93" s="268" customFormat="1" spans="1:7">
      <c r="A93" s="297"/>
      <c r="B93" s="298"/>
      <c r="C93" s="278" t="s">
        <v>51</v>
      </c>
      <c r="D93" s="133">
        <v>2</v>
      </c>
      <c r="E93" s="285">
        <v>21000</v>
      </c>
      <c r="F93" s="285">
        <f>SUM(D93*E93)</f>
        <v>42000</v>
      </c>
      <c r="G93" s="303"/>
    </row>
    <row r="94" s="268" customFormat="1" spans="1:7">
      <c r="A94" s="293">
        <v>79930</v>
      </c>
      <c r="B94" s="294">
        <v>46077</v>
      </c>
      <c r="C94" s="278" t="s">
        <v>48</v>
      </c>
      <c r="D94" s="133">
        <v>6</v>
      </c>
      <c r="E94" s="285">
        <v>8000</v>
      </c>
      <c r="F94" s="285">
        <f t="shared" ref="F94:F100" si="4">SUM(D94*E94)</f>
        <v>48000</v>
      </c>
      <c r="G94" s="301">
        <f>SUM(F94:F100)</f>
        <v>1072000</v>
      </c>
    </row>
    <row r="95" s="268" customFormat="1" spans="1:7">
      <c r="A95" s="295"/>
      <c r="B95" s="296"/>
      <c r="C95" s="278" t="s">
        <v>51</v>
      </c>
      <c r="D95" s="133">
        <v>1</v>
      </c>
      <c r="E95" s="285">
        <v>21000</v>
      </c>
      <c r="F95" s="285">
        <f t="shared" si="4"/>
        <v>21000</v>
      </c>
      <c r="G95" s="302"/>
    </row>
    <row r="96" s="268" customFormat="1" spans="1:7">
      <c r="A96" s="295"/>
      <c r="B96" s="296"/>
      <c r="C96" s="278" t="s">
        <v>49</v>
      </c>
      <c r="D96" s="133">
        <v>1</v>
      </c>
      <c r="E96" s="285">
        <v>23000</v>
      </c>
      <c r="F96" s="285">
        <f t="shared" si="4"/>
        <v>23000</v>
      </c>
      <c r="G96" s="302"/>
    </row>
    <row r="97" s="268" customFormat="1" spans="1:7">
      <c r="A97" s="295"/>
      <c r="B97" s="296"/>
      <c r="C97" s="278" t="s">
        <v>57</v>
      </c>
      <c r="D97" s="133">
        <v>2</v>
      </c>
      <c r="E97" s="285">
        <v>125000</v>
      </c>
      <c r="F97" s="285">
        <f t="shared" si="4"/>
        <v>250000</v>
      </c>
      <c r="G97" s="302"/>
    </row>
    <row r="98" s="268" customFormat="1" spans="1:7">
      <c r="A98" s="295"/>
      <c r="B98" s="296"/>
      <c r="C98" s="278" t="s">
        <v>55</v>
      </c>
      <c r="D98" s="133">
        <v>1</v>
      </c>
      <c r="E98" s="285">
        <v>480000</v>
      </c>
      <c r="F98" s="285">
        <f t="shared" si="4"/>
        <v>480000</v>
      </c>
      <c r="G98" s="302"/>
    </row>
    <row r="99" s="268" customFormat="1" spans="1:7">
      <c r="A99" s="295"/>
      <c r="B99" s="296"/>
      <c r="C99" s="278" t="s">
        <v>56</v>
      </c>
      <c r="D99" s="133">
        <v>1</v>
      </c>
      <c r="E99" s="285">
        <v>135000</v>
      </c>
      <c r="F99" s="285">
        <f t="shared" si="4"/>
        <v>135000</v>
      </c>
      <c r="G99" s="302"/>
    </row>
    <row r="100" s="268" customFormat="1" spans="1:7">
      <c r="A100" s="297"/>
      <c r="B100" s="298"/>
      <c r="C100" s="278" t="s">
        <v>52</v>
      </c>
      <c r="D100" s="133">
        <v>1</v>
      </c>
      <c r="E100" s="285">
        <v>115000</v>
      </c>
      <c r="F100" s="285">
        <f t="shared" si="4"/>
        <v>115000</v>
      </c>
      <c r="G100" s="303"/>
    </row>
    <row r="101" s="268" customFormat="1" spans="1:7">
      <c r="A101" s="293">
        <v>79992</v>
      </c>
      <c r="B101" s="294">
        <v>46078</v>
      </c>
      <c r="C101" s="278" t="s">
        <v>53</v>
      </c>
      <c r="D101" s="133">
        <v>1</v>
      </c>
      <c r="E101" s="285">
        <v>125000</v>
      </c>
      <c r="F101" s="285">
        <f t="shared" ref="F101:F106" si="5">SUM(D101*E101)</f>
        <v>125000</v>
      </c>
      <c r="G101" s="301">
        <f>SUM(F101:F106)</f>
        <v>455000</v>
      </c>
    </row>
    <row r="102" s="268" customFormat="1" spans="1:7">
      <c r="A102" s="295"/>
      <c r="B102" s="296"/>
      <c r="C102" s="278" t="s">
        <v>58</v>
      </c>
      <c r="D102" s="133">
        <v>1</v>
      </c>
      <c r="E102" s="285">
        <v>135000</v>
      </c>
      <c r="F102" s="285">
        <f t="shared" si="5"/>
        <v>135000</v>
      </c>
      <c r="G102" s="302"/>
    </row>
    <row r="103" s="268" customFormat="1" spans="1:7">
      <c r="A103" s="295"/>
      <c r="B103" s="296"/>
      <c r="C103" s="278" t="s">
        <v>56</v>
      </c>
      <c r="D103" s="133">
        <v>1</v>
      </c>
      <c r="E103" s="285">
        <v>135000</v>
      </c>
      <c r="F103" s="285">
        <f t="shared" si="5"/>
        <v>135000</v>
      </c>
      <c r="G103" s="302"/>
    </row>
    <row r="104" s="268" customFormat="1" spans="1:7">
      <c r="A104" s="295"/>
      <c r="B104" s="296"/>
      <c r="C104" s="278" t="s">
        <v>48</v>
      </c>
      <c r="D104" s="133">
        <v>2</v>
      </c>
      <c r="E104" s="285">
        <v>8000</v>
      </c>
      <c r="F104" s="285">
        <f t="shared" si="5"/>
        <v>16000</v>
      </c>
      <c r="G104" s="302"/>
    </row>
    <row r="105" s="268" customFormat="1" spans="1:7">
      <c r="A105" s="295"/>
      <c r="B105" s="296"/>
      <c r="C105" s="278" t="s">
        <v>51</v>
      </c>
      <c r="D105" s="133">
        <v>1</v>
      </c>
      <c r="E105" s="285">
        <v>21000</v>
      </c>
      <c r="F105" s="285">
        <f t="shared" si="5"/>
        <v>21000</v>
      </c>
      <c r="G105" s="302"/>
    </row>
    <row r="106" s="268" customFormat="1" spans="1:7">
      <c r="A106" s="297"/>
      <c r="B106" s="298"/>
      <c r="C106" s="278" t="s">
        <v>49</v>
      </c>
      <c r="D106" s="133">
        <v>1</v>
      </c>
      <c r="E106" s="285">
        <v>23000</v>
      </c>
      <c r="F106" s="285">
        <f t="shared" si="5"/>
        <v>23000</v>
      </c>
      <c r="G106" s="303"/>
    </row>
    <row r="107" s="268" customFormat="1" spans="1:7">
      <c r="A107" s="293">
        <v>80075</v>
      </c>
      <c r="B107" s="294">
        <v>46079</v>
      </c>
      <c r="C107" s="278" t="s">
        <v>51</v>
      </c>
      <c r="D107" s="133">
        <v>1</v>
      </c>
      <c r="E107" s="285">
        <v>21000</v>
      </c>
      <c r="F107" s="285">
        <f>SUM(D107*E107)</f>
        <v>21000</v>
      </c>
      <c r="G107" s="301">
        <f>SUM(F107:F108)</f>
        <v>53000</v>
      </c>
    </row>
    <row r="108" s="268" customFormat="1" spans="1:7">
      <c r="A108" s="297"/>
      <c r="B108" s="298"/>
      <c r="C108" s="278" t="s">
        <v>48</v>
      </c>
      <c r="D108" s="133">
        <v>4</v>
      </c>
      <c r="E108" s="285">
        <v>8000</v>
      </c>
      <c r="F108" s="285">
        <f>SUM(D108*E108)</f>
        <v>32000</v>
      </c>
      <c r="G108" s="303"/>
    </row>
    <row r="109" s="268" customFormat="1" spans="1:7">
      <c r="A109" s="64"/>
      <c r="B109" s="25"/>
      <c r="C109" s="278"/>
      <c r="D109" s="133"/>
      <c r="E109" s="285"/>
      <c r="F109" s="285"/>
      <c r="G109" s="304"/>
    </row>
    <row r="110" s="268" customFormat="1" spans="1:7">
      <c r="A110" s="64"/>
      <c r="B110" s="25"/>
      <c r="C110" s="278"/>
      <c r="D110" s="133"/>
      <c r="E110" s="285"/>
      <c r="F110" s="285"/>
      <c r="G110" s="304"/>
    </row>
    <row r="111" s="268" customFormat="1" spans="1:7">
      <c r="A111" s="64"/>
      <c r="B111" s="25"/>
      <c r="C111" s="278"/>
      <c r="D111" s="133"/>
      <c r="E111" s="285"/>
      <c r="F111" s="285"/>
      <c r="G111" s="304"/>
    </row>
    <row r="112" s="268" customFormat="1" spans="1:7">
      <c r="A112" s="64"/>
      <c r="B112" s="25"/>
      <c r="C112" s="278"/>
      <c r="D112" s="133"/>
      <c r="E112" s="285"/>
      <c r="F112" s="285"/>
      <c r="G112" s="304"/>
    </row>
    <row r="113" s="268" customFormat="1" spans="1:7">
      <c r="A113" s="64"/>
      <c r="B113" s="25"/>
      <c r="C113" s="278"/>
      <c r="D113" s="133"/>
      <c r="E113" s="285"/>
      <c r="F113" s="285"/>
      <c r="G113" s="304"/>
    </row>
    <row r="114" s="268" customFormat="1" spans="1:7">
      <c r="A114" s="64"/>
      <c r="B114" s="25"/>
      <c r="C114" s="278"/>
      <c r="D114" s="133"/>
      <c r="E114" s="285"/>
      <c r="F114" s="305"/>
      <c r="G114" s="306"/>
    </row>
    <row r="115" s="268" customFormat="1" spans="1:7">
      <c r="A115" s="299" t="s">
        <v>61</v>
      </c>
      <c r="B115" s="140"/>
      <c r="C115" s="140"/>
      <c r="D115" s="140"/>
      <c r="E115" s="140"/>
      <c r="F115" s="307">
        <f>SUM(G2:G114)</f>
        <v>10505000</v>
      </c>
      <c r="G115" s="307"/>
    </row>
    <row r="116" s="268" customFormat="1" spans="1:7">
      <c r="A116" s="269"/>
      <c r="B116" s="270"/>
      <c r="C116" s="271"/>
      <c r="D116" s="272"/>
      <c r="E116" s="273"/>
      <c r="G116" s="269"/>
    </row>
    <row r="117" s="268" customFormat="1" spans="1:7">
      <c r="A117" s="269"/>
      <c r="B117" s="270"/>
      <c r="C117" s="271"/>
      <c r="D117" s="272"/>
      <c r="E117" s="273"/>
      <c r="G117" s="269"/>
    </row>
    <row r="118" s="268" customFormat="1" spans="1:7">
      <c r="A118" s="269"/>
      <c r="B118" s="270"/>
      <c r="C118" s="271"/>
      <c r="D118" s="272"/>
      <c r="E118" s="273"/>
      <c r="G118" s="269"/>
    </row>
    <row r="119" s="268" customFormat="1" spans="1:7">
      <c r="A119" s="269"/>
      <c r="B119" s="270"/>
      <c r="C119" s="271"/>
      <c r="D119" s="272"/>
      <c r="E119" s="273"/>
      <c r="G119" s="269"/>
    </row>
    <row r="120" s="268" customFormat="1" spans="1:7">
      <c r="A120" s="269"/>
      <c r="B120" s="270"/>
      <c r="C120" s="271"/>
      <c r="D120" s="272"/>
      <c r="E120" s="273"/>
      <c r="G120" s="269"/>
    </row>
    <row r="121" s="268" customFormat="1" spans="1:7">
      <c r="A121" s="269"/>
      <c r="B121" s="270"/>
      <c r="C121" s="271"/>
      <c r="D121" s="272"/>
      <c r="E121" s="273"/>
      <c r="G121" s="269"/>
    </row>
    <row r="122" s="268" customFormat="1" spans="1:7">
      <c r="A122" s="269"/>
      <c r="B122" s="270"/>
      <c r="C122" s="271"/>
      <c r="D122" s="272"/>
      <c r="E122" s="273"/>
      <c r="G122" s="269"/>
    </row>
    <row r="123" s="268" customFormat="1" spans="1:7">
      <c r="A123" s="269"/>
      <c r="B123" s="270"/>
      <c r="C123" s="271"/>
      <c r="D123" s="272"/>
      <c r="E123" s="273"/>
      <c r="G123" s="269"/>
    </row>
    <row r="124" s="268" customFormat="1" spans="1:7">
      <c r="A124" s="269"/>
      <c r="B124" s="270"/>
      <c r="C124" s="271"/>
      <c r="D124" s="272"/>
      <c r="E124" s="273"/>
      <c r="G124" s="269"/>
    </row>
    <row r="125" s="268" customFormat="1" spans="1:7">
      <c r="A125" s="269"/>
      <c r="B125" s="270"/>
      <c r="C125" s="271"/>
      <c r="D125" s="272"/>
      <c r="E125" s="273"/>
      <c r="G125" s="269"/>
    </row>
    <row r="126" s="268" customFormat="1" spans="1:7">
      <c r="A126" s="269"/>
      <c r="B126" s="270"/>
      <c r="C126" s="271"/>
      <c r="D126" s="272"/>
      <c r="E126" s="273"/>
      <c r="G126" s="269"/>
    </row>
    <row r="127" s="268" customFormat="1" spans="1:7">
      <c r="A127" s="269"/>
      <c r="B127" s="270"/>
      <c r="C127" s="271"/>
      <c r="D127" s="272"/>
      <c r="E127" s="273"/>
      <c r="G127" s="269"/>
    </row>
    <row r="128" s="268" customFormat="1" spans="1:7">
      <c r="A128" s="269"/>
      <c r="B128" s="270"/>
      <c r="C128" s="271"/>
      <c r="D128" s="272"/>
      <c r="E128" s="273"/>
      <c r="G128" s="269"/>
    </row>
    <row r="129" s="268" customFormat="1" spans="1:7">
      <c r="A129" s="269"/>
      <c r="B129" s="270"/>
      <c r="C129" s="271"/>
      <c r="D129" s="272"/>
      <c r="E129" s="273"/>
      <c r="G129" s="269"/>
    </row>
    <row r="130" s="268" customFormat="1" spans="1:7">
      <c r="A130" s="269"/>
      <c r="B130" s="270"/>
      <c r="C130" s="271"/>
      <c r="D130" s="272"/>
      <c r="E130" s="273"/>
      <c r="G130" s="269"/>
    </row>
    <row r="131" s="268" customFormat="1" spans="1:7">
      <c r="A131" s="269"/>
      <c r="B131" s="270"/>
      <c r="C131" s="271"/>
      <c r="D131" s="272"/>
      <c r="E131" s="273"/>
      <c r="G131" s="269"/>
    </row>
    <row r="132" s="268" customFormat="1" spans="1:7">
      <c r="A132" s="269"/>
      <c r="B132" s="270"/>
      <c r="C132" s="271"/>
      <c r="D132" s="272"/>
      <c r="E132" s="273"/>
      <c r="G132" s="269"/>
    </row>
    <row r="133" s="268" customFormat="1" spans="1:7">
      <c r="A133" s="269"/>
      <c r="B133" s="270"/>
      <c r="C133" s="271"/>
      <c r="D133" s="272"/>
      <c r="E133" s="273"/>
      <c r="G133" s="269"/>
    </row>
    <row r="134" s="268" customFormat="1" spans="1:7">
      <c r="A134" s="269"/>
      <c r="B134" s="270"/>
      <c r="C134" s="271"/>
      <c r="D134" s="272"/>
      <c r="E134" s="273"/>
      <c r="G134" s="269"/>
    </row>
    <row r="135" s="268" customFormat="1" spans="1:7">
      <c r="A135" s="269"/>
      <c r="B135" s="270"/>
      <c r="C135" s="271"/>
      <c r="D135" s="272"/>
      <c r="E135" s="273"/>
      <c r="G135" s="269"/>
    </row>
    <row r="136" s="268" customFormat="1" spans="1:7">
      <c r="A136" s="269"/>
      <c r="B136" s="270"/>
      <c r="C136" s="271"/>
      <c r="D136" s="272"/>
      <c r="E136" s="273"/>
      <c r="G136" s="269"/>
    </row>
    <row r="137" s="268" customFormat="1" spans="1:7">
      <c r="A137" s="269"/>
      <c r="B137" s="270"/>
      <c r="C137" s="271"/>
      <c r="D137" s="272"/>
      <c r="E137" s="273"/>
      <c r="G137" s="269"/>
    </row>
    <row r="138" s="268" customFormat="1" spans="1:7">
      <c r="A138" s="269"/>
      <c r="B138" s="270"/>
      <c r="C138" s="271"/>
      <c r="D138" s="272"/>
      <c r="E138" s="273"/>
      <c r="G138" s="269"/>
    </row>
    <row r="139" s="268" customFormat="1" spans="1:7">
      <c r="A139" s="269"/>
      <c r="B139" s="270"/>
      <c r="C139" s="271"/>
      <c r="D139" s="272"/>
      <c r="E139" s="273"/>
      <c r="G139" s="269"/>
    </row>
    <row r="140" s="268" customFormat="1" spans="1:7">
      <c r="A140" s="269"/>
      <c r="B140" s="270"/>
      <c r="C140" s="271"/>
      <c r="D140" s="272"/>
      <c r="E140" s="273"/>
      <c r="G140" s="269"/>
    </row>
    <row r="141" s="268" customFormat="1" spans="1:7">
      <c r="A141" s="269"/>
      <c r="B141" s="270"/>
      <c r="C141" s="271"/>
      <c r="D141" s="272"/>
      <c r="E141" s="273"/>
      <c r="G141" s="269"/>
    </row>
    <row r="142" s="268" customFormat="1" spans="1:7">
      <c r="A142" s="269"/>
      <c r="B142" s="270"/>
      <c r="C142" s="271"/>
      <c r="D142" s="272"/>
      <c r="E142" s="273"/>
      <c r="G142" s="269"/>
    </row>
    <row r="143" s="268" customFormat="1" spans="1:7">
      <c r="A143" s="269"/>
      <c r="B143" s="270"/>
      <c r="C143" s="271"/>
      <c r="D143" s="272"/>
      <c r="E143" s="273"/>
      <c r="G143" s="269"/>
    </row>
    <row r="144" s="268" customFormat="1" spans="1:7">
      <c r="A144" s="269"/>
      <c r="B144" s="270"/>
      <c r="C144" s="271"/>
      <c r="D144" s="272"/>
      <c r="E144" s="273"/>
      <c r="G144" s="269"/>
    </row>
    <row r="145" s="268" customFormat="1" spans="1:7">
      <c r="A145" s="269"/>
      <c r="B145" s="270"/>
      <c r="C145" s="271"/>
      <c r="D145" s="272"/>
      <c r="E145" s="273"/>
      <c r="G145" s="269"/>
    </row>
    <row r="146" s="268" customFormat="1" spans="1:7">
      <c r="A146" s="269"/>
      <c r="B146" s="270"/>
      <c r="C146" s="271"/>
      <c r="D146" s="272"/>
      <c r="E146" s="273"/>
      <c r="G146" s="269"/>
    </row>
    <row r="147" s="268" customFormat="1" spans="1:7">
      <c r="A147" s="269"/>
      <c r="B147" s="270"/>
      <c r="C147" s="271"/>
      <c r="D147" s="272"/>
      <c r="E147" s="273"/>
      <c r="G147" s="269"/>
    </row>
    <row r="148" s="268" customFormat="1" spans="1:7">
      <c r="A148" s="269"/>
      <c r="B148" s="270"/>
      <c r="C148" s="271"/>
      <c r="D148" s="272"/>
      <c r="E148" s="273"/>
      <c r="G148" s="269"/>
    </row>
    <row r="149" s="268" customFormat="1" spans="1:7">
      <c r="A149" s="269"/>
      <c r="B149" s="270"/>
      <c r="C149" s="271"/>
      <c r="D149" s="272"/>
      <c r="E149" s="273"/>
      <c r="G149" s="269"/>
    </row>
    <row r="150" s="268" customFormat="1" spans="1:8">
      <c r="A150" s="269"/>
      <c r="B150" s="270"/>
      <c r="C150" s="271"/>
      <c r="D150" s="272"/>
      <c r="E150" s="273"/>
      <c r="G150" s="269"/>
      <c r="H150" s="300"/>
    </row>
  </sheetData>
  <mergeCells count="78">
    <mergeCell ref="A115:E115"/>
    <mergeCell ref="F115:G115"/>
    <mergeCell ref="A2:A4"/>
    <mergeCell ref="A5:A10"/>
    <mergeCell ref="A12:A17"/>
    <mergeCell ref="A18:A21"/>
    <mergeCell ref="A22:A23"/>
    <mergeCell ref="A24:A27"/>
    <mergeCell ref="A28:A32"/>
    <mergeCell ref="A33:A36"/>
    <mergeCell ref="A37:A43"/>
    <mergeCell ref="A44:A45"/>
    <mergeCell ref="A46:A48"/>
    <mergeCell ref="A49:A54"/>
    <mergeCell ref="A55:A57"/>
    <mergeCell ref="A58:A61"/>
    <mergeCell ref="A62:A64"/>
    <mergeCell ref="A65:A67"/>
    <mergeCell ref="A68:A71"/>
    <mergeCell ref="A72:A74"/>
    <mergeCell ref="A75:A81"/>
    <mergeCell ref="A82:A85"/>
    <mergeCell ref="A86:A88"/>
    <mergeCell ref="A89:A93"/>
    <mergeCell ref="A94:A100"/>
    <mergeCell ref="A101:A106"/>
    <mergeCell ref="A107:A108"/>
    <mergeCell ref="B2:B4"/>
    <mergeCell ref="B5:B10"/>
    <mergeCell ref="B12:B17"/>
    <mergeCell ref="B18:B21"/>
    <mergeCell ref="B22:B23"/>
    <mergeCell ref="B24:B27"/>
    <mergeCell ref="B28:B32"/>
    <mergeCell ref="B33:B36"/>
    <mergeCell ref="B37:B43"/>
    <mergeCell ref="B44:B45"/>
    <mergeCell ref="B46:B48"/>
    <mergeCell ref="B49:B54"/>
    <mergeCell ref="B55:B57"/>
    <mergeCell ref="B58:B61"/>
    <mergeCell ref="B62:B64"/>
    <mergeCell ref="B65:B67"/>
    <mergeCell ref="B68:B71"/>
    <mergeCell ref="B72:B74"/>
    <mergeCell ref="B75:B81"/>
    <mergeCell ref="B82:B85"/>
    <mergeCell ref="B86:B88"/>
    <mergeCell ref="B89:B93"/>
    <mergeCell ref="B94:B100"/>
    <mergeCell ref="B101:B106"/>
    <mergeCell ref="B107:B108"/>
    <mergeCell ref="G2:G4"/>
    <mergeCell ref="G5:G10"/>
    <mergeCell ref="G12:G17"/>
    <mergeCell ref="G18:G21"/>
    <mergeCell ref="G22:G23"/>
    <mergeCell ref="G24:G27"/>
    <mergeCell ref="G28:G32"/>
    <mergeCell ref="G33:G36"/>
    <mergeCell ref="G37:G43"/>
    <mergeCell ref="G44:G45"/>
    <mergeCell ref="G46:G48"/>
    <mergeCell ref="G49:G54"/>
    <mergeCell ref="G55:G57"/>
    <mergeCell ref="G58:G61"/>
    <mergeCell ref="G62:G64"/>
    <mergeCell ref="G65:G67"/>
    <mergeCell ref="G68:G71"/>
    <mergeCell ref="G72:G74"/>
    <mergeCell ref="G75:G81"/>
    <mergeCell ref="G82:G85"/>
    <mergeCell ref="G86:G88"/>
    <mergeCell ref="G89:G93"/>
    <mergeCell ref="G94:G100"/>
    <mergeCell ref="G101:G106"/>
    <mergeCell ref="G107:G108"/>
    <mergeCell ref="N67:N6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8"/>
  <sheetViews>
    <sheetView zoomScale="85" zoomScaleNormal="85" workbookViewId="0">
      <pane ySplit="1" topLeftCell="A6" activePane="bottomLeft" state="frozen"/>
      <selection/>
      <selection pane="bottomLeft" activeCell="F12" sqref="F12"/>
    </sheetView>
  </sheetViews>
  <sheetFormatPr defaultColWidth="9.140625" defaultRowHeight="16.8" outlineLevelCol="6"/>
  <cols>
    <col min="1" max="1" width="16" style="261"/>
    <col min="2" max="2" width="10.140625" customWidth="1"/>
    <col min="3" max="4" width="19.4453125" customWidth="1"/>
    <col min="5" max="5" width="38.9921875" customWidth="1"/>
    <col min="6" max="6" width="17.7109375" customWidth="1"/>
    <col min="7" max="7" width="17.7265625" customWidth="1"/>
  </cols>
  <sheetData>
    <row r="1" ht="28" customHeight="1" spans="1:7">
      <c r="A1" s="262" t="s">
        <v>0</v>
      </c>
      <c r="B1" s="13" t="s">
        <v>62</v>
      </c>
      <c r="C1" s="13" t="s">
        <v>63</v>
      </c>
      <c r="D1" s="13" t="s">
        <v>64</v>
      </c>
      <c r="E1" s="13" t="s">
        <v>65</v>
      </c>
      <c r="F1" s="13" t="s">
        <v>3</v>
      </c>
      <c r="G1" s="13" t="s">
        <v>5</v>
      </c>
    </row>
    <row r="2" ht="142" customHeight="1" spans="1:7">
      <c r="A2" s="263">
        <v>46054</v>
      </c>
      <c r="B2" s="133">
        <v>12306</v>
      </c>
      <c r="C2" s="81" t="s">
        <v>66</v>
      </c>
      <c r="D2" s="16">
        <v>15</v>
      </c>
      <c r="E2" s="4"/>
      <c r="F2" s="266">
        <v>13000</v>
      </c>
      <c r="G2" s="266">
        <f>SUM(D2*F2)</f>
        <v>195000</v>
      </c>
    </row>
    <row r="3" ht="142.05" customHeight="1" spans="1:7">
      <c r="A3" s="263">
        <v>46056</v>
      </c>
      <c r="B3" s="133">
        <v>12381</v>
      </c>
      <c r="C3" s="81" t="s">
        <v>66</v>
      </c>
      <c r="D3" s="16">
        <v>20</v>
      </c>
      <c r="E3" s="4"/>
      <c r="F3" s="266">
        <v>13000</v>
      </c>
      <c r="G3" s="266">
        <f t="shared" ref="G3:G8" si="0">SUM(D3*F3)</f>
        <v>260000</v>
      </c>
    </row>
    <row r="4" ht="142" customHeight="1" spans="1:7">
      <c r="A4" s="263">
        <v>46058</v>
      </c>
      <c r="B4" s="133">
        <v>12464</v>
      </c>
      <c r="C4" s="81" t="s">
        <v>66</v>
      </c>
      <c r="D4" s="16">
        <v>10</v>
      </c>
      <c r="E4" s="4"/>
      <c r="F4" s="266">
        <v>13000</v>
      </c>
      <c r="G4" s="266">
        <f t="shared" si="0"/>
        <v>130000</v>
      </c>
    </row>
    <row r="5" ht="141.9" customHeight="1" spans="1:7">
      <c r="A5" s="263">
        <v>46060</v>
      </c>
      <c r="B5" s="133">
        <v>12607</v>
      </c>
      <c r="C5" s="81" t="s">
        <v>66</v>
      </c>
      <c r="D5" s="16">
        <v>20</v>
      </c>
      <c r="E5" s="4"/>
      <c r="F5" s="266">
        <v>12000</v>
      </c>
      <c r="G5" s="266">
        <f t="shared" si="0"/>
        <v>240000</v>
      </c>
    </row>
    <row r="6" ht="141.6" customHeight="1" spans="1:7">
      <c r="A6" s="263">
        <v>46063</v>
      </c>
      <c r="B6" s="133">
        <v>12691</v>
      </c>
      <c r="C6" s="81" t="s">
        <v>66</v>
      </c>
      <c r="D6" s="16">
        <v>20</v>
      </c>
      <c r="E6" s="4"/>
      <c r="F6" s="266">
        <v>12000</v>
      </c>
      <c r="G6" s="266">
        <f t="shared" si="0"/>
        <v>240000</v>
      </c>
    </row>
    <row r="7" ht="141.25" customHeight="1" spans="1:7">
      <c r="A7" s="263">
        <v>46065</v>
      </c>
      <c r="B7" s="133">
        <v>12773</v>
      </c>
      <c r="C7" s="81" t="s">
        <v>66</v>
      </c>
      <c r="D7" s="16">
        <v>20</v>
      </c>
      <c r="E7" s="4"/>
      <c r="F7" s="266">
        <v>13000</v>
      </c>
      <c r="G7" s="266">
        <f t="shared" si="0"/>
        <v>260000</v>
      </c>
    </row>
    <row r="8" ht="140.95" customHeight="1" spans="1:7">
      <c r="A8" s="263">
        <v>46068</v>
      </c>
      <c r="B8" s="133">
        <v>12815</v>
      </c>
      <c r="C8" s="81" t="s">
        <v>66</v>
      </c>
      <c r="D8" s="16">
        <v>10</v>
      </c>
      <c r="E8" s="4"/>
      <c r="F8" s="266">
        <v>13000</v>
      </c>
      <c r="G8" s="266">
        <f t="shared" si="0"/>
        <v>130000</v>
      </c>
    </row>
    <row r="9" ht="141.05" customHeight="1" spans="1:7">
      <c r="A9" s="263">
        <v>46071</v>
      </c>
      <c r="B9" s="133">
        <v>12946</v>
      </c>
      <c r="C9" s="81" t="s">
        <v>66</v>
      </c>
      <c r="D9" s="16">
        <v>20</v>
      </c>
      <c r="E9" s="4"/>
      <c r="F9" s="266">
        <v>13000</v>
      </c>
      <c r="G9" s="266">
        <f>SUM(F9*D9)</f>
        <v>260000</v>
      </c>
    </row>
    <row r="10" ht="141.75" customHeight="1" spans="1:7">
      <c r="A10" s="263">
        <v>46075</v>
      </c>
      <c r="B10" s="133">
        <v>13389</v>
      </c>
      <c r="C10" s="81" t="s">
        <v>66</v>
      </c>
      <c r="D10" s="16">
        <v>20</v>
      </c>
      <c r="E10" s="4"/>
      <c r="F10" s="266">
        <v>13000</v>
      </c>
      <c r="G10" s="266">
        <f>SUM(F10*D10)</f>
        <v>260000</v>
      </c>
    </row>
    <row r="11" ht="141.85" customHeight="1" spans="1:7">
      <c r="A11" s="263">
        <v>46078</v>
      </c>
      <c r="B11" s="133">
        <v>13025</v>
      </c>
      <c r="C11" s="81" t="s">
        <v>66</v>
      </c>
      <c r="D11" s="16">
        <v>15</v>
      </c>
      <c r="E11" s="4"/>
      <c r="F11" s="266">
        <v>12000</v>
      </c>
      <c r="G11" s="266">
        <f>SUM(F11*D11)</f>
        <v>180000</v>
      </c>
    </row>
    <row r="12" ht="109.9" customHeight="1" spans="1:7">
      <c r="A12" s="263"/>
      <c r="B12" s="133"/>
      <c r="C12" s="81"/>
      <c r="D12" s="16"/>
      <c r="E12" s="4"/>
      <c r="F12" s="266"/>
      <c r="G12" s="266">
        <f t="shared" ref="G12:G18" si="1">SUM(D12*F12)</f>
        <v>0</v>
      </c>
    </row>
    <row r="13" ht="26" spans="1:7">
      <c r="A13" s="264"/>
      <c r="B13" s="265"/>
      <c r="C13" s="265"/>
      <c r="D13" s="265"/>
      <c r="E13" s="267">
        <f>SUM(G2:G12)</f>
        <v>2155000</v>
      </c>
      <c r="F13" s="267"/>
      <c r="G13" s="267"/>
    </row>
    <row r="14" ht="140" customHeight="1"/>
    <row r="15" ht="140" customHeight="1"/>
    <row r="16" ht="140" customHeight="1"/>
    <row r="17" ht="140" customHeight="1"/>
    <row r="18" ht="140" customHeight="1"/>
  </sheetData>
  <mergeCells count="2">
    <mergeCell ref="A13:C13"/>
    <mergeCell ref="E13:G13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03"/>
  <sheetViews>
    <sheetView zoomScale="85" zoomScaleNormal="85" workbookViewId="0">
      <pane ySplit="1" topLeftCell="A2" activePane="bottomLeft" state="frozen"/>
      <selection/>
      <selection pane="bottomLeft" activeCell="E22" sqref="E22"/>
    </sheetView>
  </sheetViews>
  <sheetFormatPr defaultColWidth="9.140625" defaultRowHeight="17.6" outlineLevelCol="6"/>
  <cols>
    <col min="1" max="1" width="28.3828125" style="239" customWidth="1"/>
    <col min="2" max="2" width="32.1796875" style="240" customWidth="1"/>
    <col min="3" max="3" width="9.140625" style="241"/>
    <col min="4" max="4" width="13.3828125" style="238" customWidth="1"/>
    <col min="5" max="5" width="27.96875" style="238" customWidth="1"/>
    <col min="6" max="6" width="28.1640625" style="238" customWidth="1"/>
    <col min="7" max="8" width="14.2890625" style="238"/>
    <col min="9" max="16384" width="9.140625" style="238"/>
  </cols>
  <sheetData>
    <row r="1" s="183" customFormat="1" ht="31" customHeight="1" spans="1:6">
      <c r="A1" s="242" t="s">
        <v>0</v>
      </c>
      <c r="B1" s="243" t="s">
        <v>1</v>
      </c>
      <c r="C1" s="244" t="s">
        <v>2</v>
      </c>
      <c r="D1" s="245" t="s">
        <v>3</v>
      </c>
      <c r="E1" s="245" t="s">
        <v>67</v>
      </c>
      <c r="F1" s="245" t="s">
        <v>5</v>
      </c>
    </row>
    <row r="2" s="238" customFormat="1" spans="1:6">
      <c r="A2" s="246"/>
      <c r="B2" s="247"/>
      <c r="C2" s="248"/>
      <c r="D2" s="249"/>
      <c r="E2" s="249">
        <f t="shared" ref="E2:E11" si="0">SUM(C2*D2)</f>
        <v>0</v>
      </c>
      <c r="F2" s="255">
        <f>SUM(E2:E23)</f>
        <v>0</v>
      </c>
    </row>
    <row r="3" s="238" customFormat="1" spans="1:6">
      <c r="A3" s="250"/>
      <c r="B3" s="247"/>
      <c r="C3" s="248"/>
      <c r="D3" s="249"/>
      <c r="E3" s="249">
        <f t="shared" si="0"/>
        <v>0</v>
      </c>
      <c r="F3" s="256"/>
    </row>
    <row r="4" s="238" customFormat="1" spans="1:7">
      <c r="A4" s="250"/>
      <c r="B4" s="247"/>
      <c r="C4" s="248"/>
      <c r="D4" s="249"/>
      <c r="E4" s="249">
        <f t="shared" si="0"/>
        <v>0</v>
      </c>
      <c r="F4" s="256"/>
      <c r="G4" s="257"/>
    </row>
    <row r="5" s="238" customFormat="1" spans="1:6">
      <c r="A5" s="250"/>
      <c r="B5" s="247"/>
      <c r="C5" s="248"/>
      <c r="D5" s="249"/>
      <c r="E5" s="249">
        <f t="shared" si="0"/>
        <v>0</v>
      </c>
      <c r="F5" s="256"/>
    </row>
    <row r="6" s="238" customFormat="1" spans="1:7">
      <c r="A6" s="250"/>
      <c r="B6" s="247"/>
      <c r="C6" s="248"/>
      <c r="D6" s="249"/>
      <c r="E6" s="249">
        <f t="shared" si="0"/>
        <v>0</v>
      </c>
      <c r="F6" s="256"/>
      <c r="G6" s="257"/>
    </row>
    <row r="7" s="238" customFormat="1" spans="1:6">
      <c r="A7" s="250"/>
      <c r="B7" s="247"/>
      <c r="C7" s="248"/>
      <c r="D7" s="249"/>
      <c r="E7" s="249">
        <f t="shared" si="0"/>
        <v>0</v>
      </c>
      <c r="F7" s="256"/>
    </row>
    <row r="8" s="238" customFormat="1" spans="1:6">
      <c r="A8" s="250"/>
      <c r="B8" s="247"/>
      <c r="C8" s="248"/>
      <c r="D8" s="249"/>
      <c r="E8" s="249">
        <f t="shared" si="0"/>
        <v>0</v>
      </c>
      <c r="F8" s="256"/>
    </row>
    <row r="9" s="238" customFormat="1" spans="1:6">
      <c r="A9" s="250"/>
      <c r="B9" s="247"/>
      <c r="C9" s="248"/>
      <c r="D9" s="249"/>
      <c r="E9" s="249">
        <f t="shared" si="0"/>
        <v>0</v>
      </c>
      <c r="F9" s="256"/>
    </row>
    <row r="10" s="238" customFormat="1" spans="1:6">
      <c r="A10" s="250"/>
      <c r="B10" s="247"/>
      <c r="C10" s="248"/>
      <c r="D10" s="249"/>
      <c r="E10" s="249">
        <f t="shared" si="0"/>
        <v>0</v>
      </c>
      <c r="F10" s="256"/>
    </row>
    <row r="11" s="238" customFormat="1" spans="1:6">
      <c r="A11" s="250"/>
      <c r="B11" s="247"/>
      <c r="C11" s="248"/>
      <c r="D11" s="249"/>
      <c r="E11" s="249">
        <f t="shared" si="0"/>
        <v>0</v>
      </c>
      <c r="F11" s="256"/>
    </row>
    <row r="12" s="238" customFormat="1" spans="1:7">
      <c r="A12" s="250"/>
      <c r="B12" s="247"/>
      <c r="C12" s="248"/>
      <c r="D12" s="249"/>
      <c r="E12" s="249">
        <f t="shared" ref="E12:E23" si="1">SUM(C12*D12)</f>
        <v>0</v>
      </c>
      <c r="F12" s="256"/>
      <c r="G12" s="257"/>
    </row>
    <row r="13" s="238" customFormat="1" spans="1:6">
      <c r="A13" s="250"/>
      <c r="B13" s="247"/>
      <c r="C13" s="248"/>
      <c r="D13" s="249"/>
      <c r="E13" s="249">
        <f t="shared" si="1"/>
        <v>0</v>
      </c>
      <c r="F13" s="256"/>
    </row>
    <row r="14" s="238" customFormat="1" spans="1:6">
      <c r="A14" s="250"/>
      <c r="B14" s="247"/>
      <c r="C14" s="248"/>
      <c r="D14" s="249"/>
      <c r="E14" s="249">
        <f t="shared" si="1"/>
        <v>0</v>
      </c>
      <c r="F14" s="256"/>
    </row>
    <row r="15" s="238" customFormat="1" spans="1:6">
      <c r="A15" s="250"/>
      <c r="B15" s="247"/>
      <c r="C15" s="248"/>
      <c r="D15" s="249"/>
      <c r="E15" s="249">
        <f t="shared" si="1"/>
        <v>0</v>
      </c>
      <c r="F15" s="256"/>
    </row>
    <row r="16" s="238" customFormat="1" spans="1:6">
      <c r="A16" s="250"/>
      <c r="B16" s="247"/>
      <c r="C16" s="248"/>
      <c r="D16" s="249"/>
      <c r="E16" s="249">
        <f t="shared" si="1"/>
        <v>0</v>
      </c>
      <c r="F16" s="256"/>
    </row>
    <row r="17" s="238" customFormat="1" spans="1:6">
      <c r="A17" s="250"/>
      <c r="B17" s="247"/>
      <c r="C17" s="248"/>
      <c r="D17" s="249"/>
      <c r="E17" s="249">
        <f t="shared" si="1"/>
        <v>0</v>
      </c>
      <c r="F17" s="256"/>
    </row>
    <row r="18" s="238" customFormat="1" spans="1:6">
      <c r="A18" s="250"/>
      <c r="B18" s="247"/>
      <c r="C18" s="248"/>
      <c r="D18" s="249"/>
      <c r="E18" s="249">
        <f t="shared" si="1"/>
        <v>0</v>
      </c>
      <c r="F18" s="256"/>
    </row>
    <row r="19" s="238" customFormat="1" spans="1:6">
      <c r="A19" s="250"/>
      <c r="B19" s="247"/>
      <c r="C19" s="248"/>
      <c r="D19" s="249"/>
      <c r="E19" s="249">
        <f t="shared" si="1"/>
        <v>0</v>
      </c>
      <c r="F19" s="256"/>
    </row>
    <row r="20" s="238" customFormat="1" spans="1:6">
      <c r="A20" s="250"/>
      <c r="B20" s="247"/>
      <c r="C20" s="248"/>
      <c r="D20" s="249"/>
      <c r="E20" s="249">
        <f t="shared" si="1"/>
        <v>0</v>
      </c>
      <c r="F20" s="256"/>
    </row>
    <row r="21" s="238" customFormat="1" spans="1:6">
      <c r="A21" s="250"/>
      <c r="B21" s="247"/>
      <c r="C21" s="248"/>
      <c r="D21" s="249"/>
      <c r="E21" s="249">
        <f t="shared" si="1"/>
        <v>0</v>
      </c>
      <c r="F21" s="256"/>
    </row>
    <row r="22" s="238" customFormat="1" spans="1:6">
      <c r="A22" s="250"/>
      <c r="B22" s="247"/>
      <c r="C22" s="248"/>
      <c r="D22" s="249"/>
      <c r="E22" s="249">
        <f t="shared" si="1"/>
        <v>0</v>
      </c>
      <c r="F22" s="256"/>
    </row>
    <row r="23" s="238" customFormat="1" spans="1:6">
      <c r="A23" s="251"/>
      <c r="B23" s="247"/>
      <c r="C23" s="248"/>
      <c r="D23" s="249"/>
      <c r="E23" s="249">
        <f t="shared" si="1"/>
        <v>0</v>
      </c>
      <c r="F23" s="258"/>
    </row>
    <row r="24" s="238" customFormat="1" spans="1:6">
      <c r="A24" s="246"/>
      <c r="B24" s="247"/>
      <c r="C24" s="248"/>
      <c r="D24" s="249"/>
      <c r="E24" s="249">
        <f t="shared" ref="E24:E31" si="2">SUM(C24*D24)</f>
        <v>0</v>
      </c>
      <c r="F24" s="255">
        <f>SUM(E24:E31)</f>
        <v>0</v>
      </c>
    </row>
    <row r="25" s="238" customFormat="1" spans="1:6">
      <c r="A25" s="250"/>
      <c r="B25" s="247"/>
      <c r="C25" s="248"/>
      <c r="D25" s="249"/>
      <c r="E25" s="249">
        <f t="shared" si="2"/>
        <v>0</v>
      </c>
      <c r="F25" s="256"/>
    </row>
    <row r="26" s="238" customFormat="1" spans="1:6">
      <c r="A26" s="250"/>
      <c r="B26" s="247"/>
      <c r="C26" s="248"/>
      <c r="D26" s="249"/>
      <c r="E26" s="249">
        <f t="shared" si="2"/>
        <v>0</v>
      </c>
      <c r="F26" s="256"/>
    </row>
    <row r="27" s="238" customFormat="1" spans="1:6">
      <c r="A27" s="250"/>
      <c r="B27" s="247"/>
      <c r="C27" s="248"/>
      <c r="D27" s="249"/>
      <c r="E27" s="249">
        <f t="shared" si="2"/>
        <v>0</v>
      </c>
      <c r="F27" s="256"/>
    </row>
    <row r="28" s="238" customFormat="1" spans="1:6">
      <c r="A28" s="250"/>
      <c r="B28" s="247"/>
      <c r="C28" s="248"/>
      <c r="D28" s="249"/>
      <c r="E28" s="249">
        <f t="shared" si="2"/>
        <v>0</v>
      </c>
      <c r="F28" s="256"/>
    </row>
    <row r="29" s="238" customFormat="1" spans="1:6">
      <c r="A29" s="250"/>
      <c r="B29" s="247"/>
      <c r="C29" s="248"/>
      <c r="D29" s="249"/>
      <c r="E29" s="249">
        <f t="shared" si="2"/>
        <v>0</v>
      </c>
      <c r="F29" s="256"/>
    </row>
    <row r="30" s="238" customFormat="1" spans="1:6">
      <c r="A30" s="250"/>
      <c r="B30" s="247"/>
      <c r="C30" s="248"/>
      <c r="D30" s="249"/>
      <c r="E30" s="249">
        <f t="shared" si="2"/>
        <v>0</v>
      </c>
      <c r="F30" s="256"/>
    </row>
    <row r="31" s="238" customFormat="1" spans="1:6">
      <c r="A31" s="251"/>
      <c r="B31" s="247"/>
      <c r="C31" s="248"/>
      <c r="D31" s="249"/>
      <c r="E31" s="249">
        <f t="shared" si="2"/>
        <v>0</v>
      </c>
      <c r="F31" s="258"/>
    </row>
    <row r="32" s="238" customFormat="1" spans="1:6">
      <c r="A32" s="252"/>
      <c r="B32" s="247"/>
      <c r="C32" s="248"/>
      <c r="D32" s="249"/>
      <c r="E32" s="249"/>
      <c r="F32" s="259"/>
    </row>
    <row r="33" s="238" customFormat="1" spans="1:6">
      <c r="A33" s="252"/>
      <c r="B33" s="247"/>
      <c r="C33" s="248"/>
      <c r="D33" s="249"/>
      <c r="E33" s="249"/>
      <c r="F33" s="259"/>
    </row>
    <row r="34" s="238" customFormat="1" spans="1:6">
      <c r="A34" s="252"/>
      <c r="B34" s="247"/>
      <c r="C34" s="248"/>
      <c r="D34" s="249"/>
      <c r="E34" s="249"/>
      <c r="F34" s="259"/>
    </row>
    <row r="35" s="238" customFormat="1" spans="1:6">
      <c r="A35" s="252"/>
      <c r="B35" s="247"/>
      <c r="C35" s="248"/>
      <c r="D35" s="249"/>
      <c r="E35" s="249"/>
      <c r="F35" s="259"/>
    </row>
    <row r="36" s="238" customFormat="1" spans="1:6">
      <c r="A36" s="252"/>
      <c r="B36" s="247"/>
      <c r="C36" s="248"/>
      <c r="D36" s="249"/>
      <c r="E36" s="249"/>
      <c r="F36" s="259"/>
    </row>
    <row r="37" s="238" customFormat="1" spans="1:6">
      <c r="A37" s="252"/>
      <c r="B37" s="247"/>
      <c r="C37" s="248"/>
      <c r="D37" s="249"/>
      <c r="E37" s="249"/>
      <c r="F37" s="259"/>
    </row>
    <row r="38" s="238" customFormat="1" spans="1:6">
      <c r="A38" s="252"/>
      <c r="B38" s="247"/>
      <c r="C38" s="248"/>
      <c r="D38" s="249"/>
      <c r="E38" s="249"/>
      <c r="F38" s="259"/>
    </row>
    <row r="39" s="238" customFormat="1" spans="1:6">
      <c r="A39" s="252"/>
      <c r="B39" s="247"/>
      <c r="C39" s="248"/>
      <c r="D39" s="249"/>
      <c r="E39" s="249"/>
      <c r="F39" s="259"/>
    </row>
    <row r="40" s="238" customFormat="1" spans="1:6">
      <c r="A40" s="252"/>
      <c r="B40" s="247"/>
      <c r="C40" s="248"/>
      <c r="D40" s="249"/>
      <c r="E40" s="249"/>
      <c r="F40" s="259"/>
    </row>
    <row r="41" s="238" customFormat="1" spans="1:6">
      <c r="A41" s="252"/>
      <c r="B41" s="247"/>
      <c r="C41" s="248"/>
      <c r="D41" s="249"/>
      <c r="E41" s="249"/>
      <c r="F41" s="259"/>
    </row>
    <row r="42" s="238" customFormat="1" spans="1:6">
      <c r="A42" s="252"/>
      <c r="B42" s="247"/>
      <c r="C42" s="248"/>
      <c r="D42" s="249"/>
      <c r="E42" s="249"/>
      <c r="F42" s="259"/>
    </row>
    <row r="43" s="238" customFormat="1" spans="1:6">
      <c r="A43" s="252"/>
      <c r="B43" s="247"/>
      <c r="C43" s="248"/>
      <c r="D43" s="249"/>
      <c r="E43" s="249"/>
      <c r="F43" s="259"/>
    </row>
    <row r="44" s="238" customFormat="1" spans="1:6">
      <c r="A44" s="252"/>
      <c r="B44" s="247"/>
      <c r="C44" s="248"/>
      <c r="D44" s="249"/>
      <c r="E44" s="249"/>
      <c r="F44" s="259"/>
    </row>
    <row r="45" s="238" customFormat="1" spans="1:6">
      <c r="A45" s="252"/>
      <c r="B45" s="247"/>
      <c r="C45" s="248"/>
      <c r="D45" s="249"/>
      <c r="E45" s="249"/>
      <c r="F45" s="259"/>
    </row>
    <row r="46" s="238" customFormat="1" spans="1:6">
      <c r="A46" s="252"/>
      <c r="B46" s="247"/>
      <c r="C46" s="248"/>
      <c r="D46" s="249"/>
      <c r="E46" s="249"/>
      <c r="F46" s="259"/>
    </row>
    <row r="47" s="238" customFormat="1" spans="1:6">
      <c r="A47" s="252"/>
      <c r="B47" s="253"/>
      <c r="C47" s="248"/>
      <c r="D47" s="254"/>
      <c r="E47" s="254"/>
      <c r="F47" s="260">
        <f>SUM(F2:F46)</f>
        <v>0</v>
      </c>
    </row>
    <row r="48" s="238" customFormat="1" spans="1:3">
      <c r="A48" s="239"/>
      <c r="B48" s="240"/>
      <c r="C48" s="241"/>
    </row>
    <row r="49" s="238" customFormat="1" spans="1:3">
      <c r="A49" s="239"/>
      <c r="B49" s="240"/>
      <c r="C49" s="241"/>
    </row>
    <row r="50" s="238" customFormat="1" spans="1:3">
      <c r="A50" s="239"/>
      <c r="B50" s="240"/>
      <c r="C50" s="241"/>
    </row>
    <row r="51" s="238" customFormat="1" spans="1:3">
      <c r="A51" s="239"/>
      <c r="B51" s="240"/>
      <c r="C51" s="241"/>
    </row>
    <row r="52" s="238" customFormat="1" spans="1:3">
      <c r="A52" s="239"/>
      <c r="B52" s="240"/>
      <c r="C52" s="241"/>
    </row>
    <row r="53" s="238" customFormat="1" spans="1:3">
      <c r="A53" s="239"/>
      <c r="B53" s="240"/>
      <c r="C53" s="241"/>
    </row>
    <row r="54" s="238" customFormat="1" spans="1:3">
      <c r="A54" s="239"/>
      <c r="B54" s="240"/>
      <c r="C54" s="241"/>
    </row>
    <row r="55" s="238" customFormat="1" spans="1:3">
      <c r="A55" s="239"/>
      <c r="B55" s="240"/>
      <c r="C55" s="241"/>
    </row>
    <row r="56" s="238" customFormat="1" spans="1:3">
      <c r="A56" s="239"/>
      <c r="B56" s="240"/>
      <c r="C56" s="241"/>
    </row>
    <row r="57" s="238" customFormat="1" spans="1:3">
      <c r="A57" s="239"/>
      <c r="B57" s="240"/>
      <c r="C57" s="241"/>
    </row>
    <row r="58" s="238" customFormat="1" spans="1:3">
      <c r="A58" s="239"/>
      <c r="B58" s="240"/>
      <c r="C58" s="241"/>
    </row>
    <row r="59" s="238" customFormat="1" spans="1:3">
      <c r="A59" s="239"/>
      <c r="B59" s="240"/>
      <c r="C59" s="241"/>
    </row>
    <row r="60" s="238" customFormat="1" spans="1:3">
      <c r="A60" s="239"/>
      <c r="B60" s="240"/>
      <c r="C60" s="241"/>
    </row>
    <row r="61" s="238" customFormat="1" spans="1:3">
      <c r="A61" s="239"/>
      <c r="B61" s="240"/>
      <c r="C61" s="241"/>
    </row>
    <row r="62" s="238" customFormat="1" spans="1:3">
      <c r="A62" s="239"/>
      <c r="B62" s="240"/>
      <c r="C62" s="241"/>
    </row>
    <row r="63" s="238" customFormat="1" spans="1:3">
      <c r="A63" s="239"/>
      <c r="B63" s="240"/>
      <c r="C63" s="241"/>
    </row>
    <row r="64" s="238" customFormat="1" spans="1:3">
      <c r="A64" s="239"/>
      <c r="B64" s="240"/>
      <c r="C64" s="241"/>
    </row>
    <row r="65" s="238" customFormat="1" spans="1:3">
      <c r="A65" s="239"/>
      <c r="B65" s="240"/>
      <c r="C65" s="241"/>
    </row>
    <row r="66" s="238" customFormat="1" spans="1:3">
      <c r="A66" s="239"/>
      <c r="B66" s="240"/>
      <c r="C66" s="241"/>
    </row>
    <row r="67" s="238" customFormat="1" spans="1:3">
      <c r="A67" s="239"/>
      <c r="B67" s="240"/>
      <c r="C67" s="241"/>
    </row>
    <row r="68" s="238" customFormat="1" spans="1:3">
      <c r="A68" s="239"/>
      <c r="B68" s="240"/>
      <c r="C68" s="241"/>
    </row>
    <row r="69" s="238" customFormat="1" spans="1:3">
      <c r="A69" s="239"/>
      <c r="B69" s="240"/>
      <c r="C69" s="241"/>
    </row>
    <row r="70" s="238" customFormat="1" spans="1:3">
      <c r="A70" s="239"/>
      <c r="B70" s="240"/>
      <c r="C70" s="241"/>
    </row>
    <row r="71" s="238" customFormat="1" spans="1:3">
      <c r="A71" s="239"/>
      <c r="B71" s="240"/>
      <c r="C71" s="241"/>
    </row>
    <row r="72" s="238" customFormat="1" spans="1:3">
      <c r="A72" s="239"/>
      <c r="B72" s="240"/>
      <c r="C72" s="241"/>
    </row>
    <row r="73" s="238" customFormat="1" spans="1:3">
      <c r="A73" s="239"/>
      <c r="B73" s="240"/>
      <c r="C73" s="241"/>
    </row>
    <row r="74" s="238" customFormat="1" spans="1:3">
      <c r="A74" s="239"/>
      <c r="B74" s="240"/>
      <c r="C74" s="241"/>
    </row>
    <row r="75" s="238" customFormat="1" spans="1:3">
      <c r="A75" s="239"/>
      <c r="B75" s="240"/>
      <c r="C75" s="241"/>
    </row>
    <row r="76" s="238" customFormat="1" spans="1:3">
      <c r="A76" s="239"/>
      <c r="B76" s="240"/>
      <c r="C76" s="241"/>
    </row>
    <row r="77" s="238" customFormat="1" spans="1:3">
      <c r="A77" s="239"/>
      <c r="B77" s="240"/>
      <c r="C77" s="241"/>
    </row>
    <row r="78" s="238" customFormat="1" spans="1:3">
      <c r="A78" s="239"/>
      <c r="B78" s="240"/>
      <c r="C78" s="241"/>
    </row>
    <row r="79" s="238" customFormat="1" spans="1:3">
      <c r="A79" s="239"/>
      <c r="B79" s="240"/>
      <c r="C79" s="241"/>
    </row>
    <row r="80" s="238" customFormat="1" spans="1:3">
      <c r="A80" s="239"/>
      <c r="B80" s="240"/>
      <c r="C80" s="241"/>
    </row>
    <row r="81" s="238" customFormat="1" spans="1:3">
      <c r="A81" s="239"/>
      <c r="B81" s="240"/>
      <c r="C81" s="241"/>
    </row>
    <row r="82" s="238" customFormat="1" spans="1:3">
      <c r="A82" s="239"/>
      <c r="B82" s="240"/>
      <c r="C82" s="241"/>
    </row>
    <row r="83" s="238" customFormat="1" spans="1:3">
      <c r="A83" s="239"/>
      <c r="B83" s="240"/>
      <c r="C83" s="241"/>
    </row>
    <row r="84" s="238" customFormat="1" spans="1:3">
      <c r="A84" s="239"/>
      <c r="B84" s="240"/>
      <c r="C84" s="241"/>
    </row>
    <row r="85" s="238" customFormat="1" spans="1:3">
      <c r="A85" s="239"/>
      <c r="B85" s="240"/>
      <c r="C85" s="241"/>
    </row>
    <row r="86" s="238" customFormat="1" spans="1:3">
      <c r="A86" s="239"/>
      <c r="B86" s="240"/>
      <c r="C86" s="241"/>
    </row>
    <row r="87" s="238" customFormat="1" spans="1:3">
      <c r="A87" s="239"/>
      <c r="B87" s="240"/>
      <c r="C87" s="241"/>
    </row>
    <row r="88" s="238" customFormat="1" spans="1:3">
      <c r="A88" s="239"/>
      <c r="B88" s="240"/>
      <c r="C88" s="241"/>
    </row>
    <row r="89" s="238" customFormat="1" spans="1:3">
      <c r="A89" s="239"/>
      <c r="B89" s="240"/>
      <c r="C89" s="241"/>
    </row>
    <row r="90" s="238" customFormat="1" spans="1:3">
      <c r="A90" s="239"/>
      <c r="B90" s="240"/>
      <c r="C90" s="241"/>
    </row>
    <row r="91" s="238" customFormat="1" spans="1:3">
      <c r="A91" s="239"/>
      <c r="B91" s="240"/>
      <c r="C91" s="241"/>
    </row>
    <row r="92" s="238" customFormat="1" spans="1:3">
      <c r="A92" s="239"/>
      <c r="B92" s="240"/>
      <c r="C92" s="241"/>
    </row>
    <row r="93" s="238" customFormat="1" spans="1:3">
      <c r="A93" s="239"/>
      <c r="B93" s="240"/>
      <c r="C93" s="241"/>
    </row>
    <row r="94" s="238" customFormat="1" spans="1:3">
      <c r="A94" s="239"/>
      <c r="B94" s="240"/>
      <c r="C94" s="241"/>
    </row>
    <row r="95" s="238" customFormat="1" spans="1:3">
      <c r="A95" s="239"/>
      <c r="B95" s="240"/>
      <c r="C95" s="241"/>
    </row>
    <row r="96" s="238" customFormat="1" spans="1:3">
      <c r="A96" s="239"/>
      <c r="B96" s="240"/>
      <c r="C96" s="241"/>
    </row>
    <row r="97" s="238" customFormat="1" spans="1:3">
      <c r="A97" s="239"/>
      <c r="B97" s="240"/>
      <c r="C97" s="241"/>
    </row>
    <row r="98" s="238" customFormat="1" spans="1:3">
      <c r="A98" s="239"/>
      <c r="B98" s="240"/>
      <c r="C98" s="241"/>
    </row>
    <row r="99" s="238" customFormat="1" spans="1:3">
      <c r="A99" s="239"/>
      <c r="B99" s="240"/>
      <c r="C99" s="241"/>
    </row>
    <row r="100" s="238" customFormat="1" spans="1:3">
      <c r="A100" s="239"/>
      <c r="B100" s="240"/>
      <c r="C100" s="241"/>
    </row>
    <row r="101" s="238" customFormat="1" spans="1:3">
      <c r="A101" s="239"/>
      <c r="B101" s="240"/>
      <c r="C101" s="241"/>
    </row>
    <row r="102" s="238" customFormat="1" spans="1:3">
      <c r="A102" s="239"/>
      <c r="B102" s="240"/>
      <c r="C102" s="241"/>
    </row>
    <row r="103" s="238" customFormat="1" spans="1:3">
      <c r="A103" s="239"/>
      <c r="B103" s="240"/>
      <c r="C103" s="241"/>
    </row>
    <row r="104" s="238" customFormat="1" spans="1:3">
      <c r="A104" s="239"/>
      <c r="B104" s="240"/>
      <c r="C104" s="241"/>
    </row>
    <row r="105" s="238" customFormat="1" spans="1:3">
      <c r="A105" s="239"/>
      <c r="B105" s="240"/>
      <c r="C105" s="241"/>
    </row>
    <row r="106" s="238" customFormat="1" spans="1:3">
      <c r="A106" s="239"/>
      <c r="B106" s="240"/>
      <c r="C106" s="241"/>
    </row>
    <row r="107" s="238" customFormat="1" spans="1:3">
      <c r="A107" s="239"/>
      <c r="B107" s="240"/>
      <c r="C107" s="241"/>
    </row>
    <row r="108" s="238" customFormat="1" spans="1:3">
      <c r="A108" s="239"/>
      <c r="B108" s="240"/>
      <c r="C108" s="241"/>
    </row>
    <row r="109" s="238" customFormat="1" spans="1:3">
      <c r="A109" s="239"/>
      <c r="B109" s="240"/>
      <c r="C109" s="241"/>
    </row>
    <row r="110" s="238" customFormat="1" spans="1:3">
      <c r="A110" s="239"/>
      <c r="B110" s="240"/>
      <c r="C110" s="241"/>
    </row>
    <row r="111" s="238" customFormat="1" spans="1:3">
      <c r="A111" s="239"/>
      <c r="B111" s="240"/>
      <c r="C111" s="241"/>
    </row>
    <row r="112" s="238" customFormat="1" spans="1:3">
      <c r="A112" s="239"/>
      <c r="B112" s="240"/>
      <c r="C112" s="241"/>
    </row>
    <row r="113" s="238" customFormat="1" spans="1:3">
      <c r="A113" s="239"/>
      <c r="B113" s="240"/>
      <c r="C113" s="241"/>
    </row>
    <row r="114" s="238" customFormat="1" spans="1:3">
      <c r="A114" s="239"/>
      <c r="B114" s="240"/>
      <c r="C114" s="241"/>
    </row>
    <row r="115" s="238" customFormat="1" spans="1:3">
      <c r="A115" s="239"/>
      <c r="B115" s="240"/>
      <c r="C115" s="241"/>
    </row>
    <row r="116" s="238" customFormat="1" spans="1:3">
      <c r="A116" s="239"/>
      <c r="B116" s="240"/>
      <c r="C116" s="241"/>
    </row>
    <row r="117" s="238" customFormat="1" spans="1:3">
      <c r="A117" s="239"/>
      <c r="B117" s="240"/>
      <c r="C117" s="241"/>
    </row>
    <row r="118" s="238" customFormat="1" spans="1:3">
      <c r="A118" s="239"/>
      <c r="B118" s="240"/>
      <c r="C118" s="241"/>
    </row>
    <row r="119" s="238" customFormat="1" spans="1:3">
      <c r="A119" s="239"/>
      <c r="B119" s="240"/>
      <c r="C119" s="241"/>
    </row>
    <row r="120" s="238" customFormat="1" spans="1:3">
      <c r="A120" s="239"/>
      <c r="B120" s="240"/>
      <c r="C120" s="241"/>
    </row>
    <row r="121" s="238" customFormat="1" spans="1:3">
      <c r="A121" s="239"/>
      <c r="B121" s="240"/>
      <c r="C121" s="241"/>
    </row>
    <row r="122" s="238" customFormat="1" spans="1:3">
      <c r="A122" s="239"/>
      <c r="B122" s="240"/>
      <c r="C122" s="241"/>
    </row>
    <row r="123" s="238" customFormat="1" spans="1:3">
      <c r="A123" s="239"/>
      <c r="B123" s="240"/>
      <c r="C123" s="241"/>
    </row>
    <row r="124" s="238" customFormat="1" spans="1:3">
      <c r="A124" s="239"/>
      <c r="B124" s="240"/>
      <c r="C124" s="241"/>
    </row>
    <row r="125" s="238" customFormat="1" spans="1:3">
      <c r="A125" s="239"/>
      <c r="B125" s="240"/>
      <c r="C125" s="241"/>
    </row>
    <row r="126" s="238" customFormat="1" spans="1:3">
      <c r="A126" s="239"/>
      <c r="B126" s="240"/>
      <c r="C126" s="241"/>
    </row>
    <row r="127" s="238" customFormat="1" spans="1:3">
      <c r="A127" s="239"/>
      <c r="B127" s="240"/>
      <c r="C127" s="241"/>
    </row>
    <row r="128" s="238" customFormat="1" spans="1:3">
      <c r="A128" s="239"/>
      <c r="B128" s="240"/>
      <c r="C128" s="241"/>
    </row>
    <row r="129" s="238" customFormat="1" spans="1:7">
      <c r="A129" s="239"/>
      <c r="B129" s="240"/>
      <c r="C129" s="241"/>
      <c r="G129" s="257"/>
    </row>
    <row r="130" s="238" customFormat="1" spans="1:3">
      <c r="A130" s="239"/>
      <c r="B130" s="240"/>
      <c r="C130" s="241"/>
    </row>
    <row r="131" s="238" customFormat="1" spans="1:3">
      <c r="A131" s="239"/>
      <c r="B131" s="240"/>
      <c r="C131" s="241"/>
    </row>
    <row r="132" s="238" customFormat="1" spans="1:3">
      <c r="A132" s="239"/>
      <c r="B132" s="240"/>
      <c r="C132" s="241"/>
    </row>
    <row r="133" s="238" customFormat="1" spans="1:3">
      <c r="A133" s="239"/>
      <c r="B133" s="240"/>
      <c r="C133" s="241"/>
    </row>
    <row r="134" s="238" customFormat="1" spans="1:3">
      <c r="A134" s="239"/>
      <c r="B134" s="240"/>
      <c r="C134" s="241"/>
    </row>
    <row r="135" s="238" customFormat="1" spans="1:3">
      <c r="A135" s="239"/>
      <c r="B135" s="240"/>
      <c r="C135" s="241"/>
    </row>
    <row r="136" s="238" customFormat="1" spans="1:3">
      <c r="A136" s="239"/>
      <c r="B136" s="240"/>
      <c r="C136" s="241"/>
    </row>
    <row r="137" s="238" customFormat="1" spans="1:3">
      <c r="A137" s="239"/>
      <c r="B137" s="240"/>
      <c r="C137" s="241"/>
    </row>
    <row r="138" s="238" customFormat="1" spans="1:3">
      <c r="A138" s="239"/>
      <c r="B138" s="240"/>
      <c r="C138" s="241"/>
    </row>
    <row r="139" s="238" customFormat="1" spans="1:3">
      <c r="A139" s="239"/>
      <c r="B139" s="240"/>
      <c r="C139" s="241"/>
    </row>
    <row r="140" s="238" customFormat="1" spans="1:3">
      <c r="A140" s="239"/>
      <c r="B140" s="240"/>
      <c r="C140" s="241"/>
    </row>
    <row r="141" s="238" customFormat="1" spans="1:3">
      <c r="A141" s="239"/>
      <c r="B141" s="240"/>
      <c r="C141" s="241"/>
    </row>
    <row r="142" s="238" customFormat="1" spans="1:3">
      <c r="A142" s="239"/>
      <c r="B142" s="240"/>
      <c r="C142" s="241"/>
    </row>
    <row r="143" s="238" customFormat="1" spans="1:3">
      <c r="A143" s="239"/>
      <c r="B143" s="240"/>
      <c r="C143" s="241"/>
    </row>
    <row r="144" s="238" customFormat="1" spans="1:3">
      <c r="A144" s="239"/>
      <c r="B144" s="240"/>
      <c r="C144" s="241"/>
    </row>
    <row r="145" s="238" customFormat="1" spans="1:3">
      <c r="A145" s="239"/>
      <c r="B145" s="240"/>
      <c r="C145" s="241"/>
    </row>
    <row r="146" s="238" customFormat="1" spans="1:3">
      <c r="A146" s="239"/>
      <c r="B146" s="240"/>
      <c r="C146" s="241"/>
    </row>
    <row r="147" s="238" customFormat="1" spans="1:3">
      <c r="A147" s="239"/>
      <c r="B147" s="240"/>
      <c r="C147" s="241"/>
    </row>
    <row r="148" s="238" customFormat="1" spans="1:3">
      <c r="A148" s="239"/>
      <c r="B148" s="240"/>
      <c r="C148" s="241"/>
    </row>
    <row r="149" s="238" customFormat="1" spans="1:3">
      <c r="A149" s="239"/>
      <c r="B149" s="240"/>
      <c r="C149" s="241"/>
    </row>
    <row r="150" s="238" customFormat="1" spans="1:3">
      <c r="A150" s="239"/>
      <c r="B150" s="240"/>
      <c r="C150" s="241"/>
    </row>
    <row r="151" s="238" customFormat="1" spans="1:3">
      <c r="A151" s="239"/>
      <c r="B151" s="240"/>
      <c r="C151" s="241"/>
    </row>
    <row r="152" s="238" customFormat="1" spans="1:3">
      <c r="A152" s="239"/>
      <c r="B152" s="240"/>
      <c r="C152" s="241"/>
    </row>
    <row r="153" s="238" customFormat="1" spans="1:3">
      <c r="A153" s="239"/>
      <c r="B153" s="240"/>
      <c r="C153" s="241"/>
    </row>
    <row r="154" s="238" customFormat="1" spans="1:3">
      <c r="A154" s="239"/>
      <c r="B154" s="240"/>
      <c r="C154" s="241"/>
    </row>
    <row r="155" s="238" customFormat="1" spans="1:3">
      <c r="A155" s="239"/>
      <c r="B155" s="240"/>
      <c r="C155" s="241"/>
    </row>
    <row r="156" s="238" customFormat="1" spans="1:3">
      <c r="A156" s="239"/>
      <c r="B156" s="240"/>
      <c r="C156" s="241"/>
    </row>
    <row r="157" s="238" customFormat="1" spans="1:3">
      <c r="A157" s="239"/>
      <c r="B157" s="240"/>
      <c r="C157" s="241"/>
    </row>
    <row r="158" s="238" customFormat="1" spans="1:3">
      <c r="A158" s="239"/>
      <c r="B158" s="240"/>
      <c r="C158" s="241"/>
    </row>
    <row r="159" s="238" customFormat="1" spans="1:3">
      <c r="A159" s="239"/>
      <c r="B159" s="240"/>
      <c r="C159" s="241"/>
    </row>
    <row r="160" s="238" customFormat="1" spans="1:3">
      <c r="A160" s="239"/>
      <c r="B160" s="240"/>
      <c r="C160" s="241"/>
    </row>
    <row r="161" s="238" customFormat="1" spans="1:3">
      <c r="A161" s="239"/>
      <c r="B161" s="240"/>
      <c r="C161" s="241"/>
    </row>
    <row r="162" s="238" customFormat="1" spans="1:3">
      <c r="A162" s="239"/>
      <c r="B162" s="240"/>
      <c r="C162" s="241"/>
    </row>
    <row r="163" s="238" customFormat="1" spans="1:3">
      <c r="A163" s="239"/>
      <c r="B163" s="240"/>
      <c r="C163" s="241"/>
    </row>
    <row r="164" s="238" customFormat="1" spans="1:3">
      <c r="A164" s="239"/>
      <c r="B164" s="240"/>
      <c r="C164" s="241"/>
    </row>
    <row r="165" s="238" customFormat="1" spans="1:3">
      <c r="A165" s="239"/>
      <c r="B165" s="240"/>
      <c r="C165" s="241"/>
    </row>
    <row r="166" s="238" customFormat="1" spans="1:3">
      <c r="A166" s="239"/>
      <c r="B166" s="240"/>
      <c r="C166" s="241"/>
    </row>
    <row r="167" s="238" customFormat="1" spans="1:3">
      <c r="A167" s="239"/>
      <c r="B167" s="240"/>
      <c r="C167" s="241"/>
    </row>
    <row r="168" s="238" customFormat="1" spans="1:3">
      <c r="A168" s="239"/>
      <c r="B168" s="240"/>
      <c r="C168" s="241"/>
    </row>
    <row r="169" s="238" customFormat="1" spans="1:3">
      <c r="A169" s="239"/>
      <c r="B169" s="240"/>
      <c r="C169" s="241"/>
    </row>
    <row r="170" s="238" customFormat="1" spans="1:3">
      <c r="A170" s="239"/>
      <c r="B170" s="240"/>
      <c r="C170" s="241"/>
    </row>
    <row r="171" s="238" customFormat="1" spans="1:3">
      <c r="A171" s="239"/>
      <c r="B171" s="240"/>
      <c r="C171" s="241"/>
    </row>
    <row r="172" s="238" customFormat="1" spans="1:3">
      <c r="A172" s="239"/>
      <c r="B172" s="240"/>
      <c r="C172" s="241"/>
    </row>
    <row r="173" s="238" customFormat="1" spans="1:3">
      <c r="A173" s="239"/>
      <c r="B173" s="240"/>
      <c r="C173" s="241"/>
    </row>
    <row r="174" s="238" customFormat="1" spans="1:3">
      <c r="A174" s="239"/>
      <c r="B174" s="240"/>
      <c r="C174" s="241"/>
    </row>
    <row r="175" s="238" customFormat="1" spans="1:3">
      <c r="A175" s="239"/>
      <c r="B175" s="240"/>
      <c r="C175" s="241"/>
    </row>
    <row r="176" s="238" customFormat="1" spans="1:3">
      <c r="A176" s="239"/>
      <c r="B176" s="240"/>
      <c r="C176" s="241"/>
    </row>
    <row r="177" s="238" customFormat="1" spans="1:3">
      <c r="A177" s="239"/>
      <c r="B177" s="240"/>
      <c r="C177" s="241"/>
    </row>
    <row r="178" s="238" customFormat="1" spans="1:3">
      <c r="A178" s="239"/>
      <c r="B178" s="240"/>
      <c r="C178" s="241"/>
    </row>
    <row r="179" s="238" customFormat="1" spans="1:3">
      <c r="A179" s="239"/>
      <c r="B179" s="240"/>
      <c r="C179" s="241"/>
    </row>
    <row r="180" s="238" customFormat="1" spans="1:3">
      <c r="A180" s="239"/>
      <c r="B180" s="240"/>
      <c r="C180" s="241"/>
    </row>
    <row r="181" s="238" customFormat="1" spans="1:3">
      <c r="A181" s="239"/>
      <c r="B181" s="240"/>
      <c r="C181" s="241"/>
    </row>
    <row r="182" s="238" customFormat="1" spans="1:3">
      <c r="A182" s="239"/>
      <c r="B182" s="240"/>
      <c r="C182" s="241"/>
    </row>
    <row r="183" s="238" customFormat="1" spans="1:3">
      <c r="A183" s="239"/>
      <c r="B183" s="240"/>
      <c r="C183" s="241"/>
    </row>
    <row r="184" s="238" customFormat="1" spans="1:3">
      <c r="A184" s="239"/>
      <c r="B184" s="240"/>
      <c r="C184" s="241"/>
    </row>
    <row r="185" s="238" customFormat="1" spans="1:3">
      <c r="A185" s="239"/>
      <c r="B185" s="240"/>
      <c r="C185" s="241"/>
    </row>
    <row r="186" s="238" customFormat="1" spans="1:3">
      <c r="A186" s="239"/>
      <c r="B186" s="240"/>
      <c r="C186" s="241"/>
    </row>
    <row r="187" s="238" customFormat="1" spans="1:3">
      <c r="A187" s="239"/>
      <c r="B187" s="240"/>
      <c r="C187" s="241"/>
    </row>
    <row r="188" s="238" customFormat="1" spans="1:3">
      <c r="A188" s="239"/>
      <c r="B188" s="240"/>
      <c r="C188" s="241"/>
    </row>
    <row r="189" s="238" customFormat="1" spans="1:3">
      <c r="A189" s="239"/>
      <c r="B189" s="240"/>
      <c r="C189" s="241"/>
    </row>
    <row r="190" s="238" customFormat="1" spans="1:3">
      <c r="A190" s="239"/>
      <c r="B190" s="240"/>
      <c r="C190" s="241"/>
    </row>
    <row r="191" s="238" customFormat="1" spans="1:3">
      <c r="A191" s="239"/>
      <c r="B191" s="240"/>
      <c r="C191" s="241"/>
    </row>
    <row r="192" s="238" customFormat="1" spans="1:3">
      <c r="A192" s="239"/>
      <c r="B192" s="240"/>
      <c r="C192" s="241"/>
    </row>
    <row r="193" s="238" customFormat="1" spans="1:3">
      <c r="A193" s="239"/>
      <c r="B193" s="240"/>
      <c r="C193" s="241"/>
    </row>
    <row r="194" s="238" customFormat="1" spans="1:3">
      <c r="A194" s="239"/>
      <c r="B194" s="240"/>
      <c r="C194" s="241"/>
    </row>
    <row r="195" s="238" customFormat="1" spans="1:3">
      <c r="A195" s="239"/>
      <c r="B195" s="240"/>
      <c r="C195" s="241"/>
    </row>
    <row r="196" s="238" customFormat="1" spans="1:3">
      <c r="A196" s="239"/>
      <c r="B196" s="240"/>
      <c r="C196" s="241"/>
    </row>
    <row r="197" s="238" customFormat="1" spans="1:3">
      <c r="A197" s="239"/>
      <c r="B197" s="240"/>
      <c r="C197" s="241"/>
    </row>
    <row r="198" s="238" customFormat="1" spans="1:3">
      <c r="A198" s="239"/>
      <c r="B198" s="240"/>
      <c r="C198" s="241"/>
    </row>
    <row r="199" s="238" customFormat="1" spans="1:3">
      <c r="A199" s="239"/>
      <c r="B199" s="240"/>
      <c r="C199" s="241"/>
    </row>
    <row r="200" s="238" customFormat="1" spans="1:3">
      <c r="A200" s="239"/>
      <c r="B200" s="240"/>
      <c r="C200" s="241"/>
    </row>
    <row r="201" s="238" customFormat="1" spans="1:3">
      <c r="A201" s="239"/>
      <c r="B201" s="240"/>
      <c r="C201" s="241"/>
    </row>
    <row r="202" s="238" customFormat="1" spans="1:3">
      <c r="A202" s="239"/>
      <c r="B202" s="240"/>
      <c r="C202" s="241"/>
    </row>
    <row r="203" s="238" customFormat="1" spans="1:3">
      <c r="A203" s="239"/>
      <c r="B203" s="240"/>
      <c r="C203" s="241"/>
    </row>
    <row r="204" s="238" customFormat="1" spans="1:3">
      <c r="A204" s="239"/>
      <c r="B204" s="240"/>
      <c r="C204" s="241"/>
    </row>
    <row r="205" s="238" customFormat="1" spans="1:3">
      <c r="A205" s="239"/>
      <c r="B205" s="240"/>
      <c r="C205" s="241"/>
    </row>
    <row r="206" s="238" customFormat="1" spans="1:3">
      <c r="A206" s="239"/>
      <c r="B206" s="240"/>
      <c r="C206" s="241"/>
    </row>
    <row r="207" s="238" customFormat="1" spans="1:3">
      <c r="A207" s="239"/>
      <c r="B207" s="240"/>
      <c r="C207" s="241"/>
    </row>
    <row r="208" s="238" customFormat="1" spans="1:3">
      <c r="A208" s="239"/>
      <c r="B208" s="240"/>
      <c r="C208" s="241"/>
    </row>
    <row r="209" s="238" customFormat="1" spans="1:3">
      <c r="A209" s="239"/>
      <c r="B209" s="240"/>
      <c r="C209" s="241"/>
    </row>
    <row r="210" s="238" customFormat="1" spans="1:3">
      <c r="A210" s="239"/>
      <c r="B210" s="240"/>
      <c r="C210" s="241"/>
    </row>
    <row r="211" s="238" customFormat="1" spans="1:3">
      <c r="A211" s="239"/>
      <c r="B211" s="240"/>
      <c r="C211" s="241"/>
    </row>
    <row r="212" s="238" customFormat="1" spans="1:3">
      <c r="A212" s="239"/>
      <c r="B212" s="240"/>
      <c r="C212" s="241"/>
    </row>
    <row r="213" s="238" customFormat="1" spans="1:3">
      <c r="A213" s="239"/>
      <c r="B213" s="240"/>
      <c r="C213" s="241"/>
    </row>
    <row r="214" s="238" customFormat="1" spans="1:3">
      <c r="A214" s="239"/>
      <c r="B214" s="240"/>
      <c r="C214" s="241"/>
    </row>
    <row r="215" s="238" customFormat="1" spans="1:3">
      <c r="A215" s="239"/>
      <c r="B215" s="240"/>
      <c r="C215" s="241"/>
    </row>
    <row r="216" s="238" customFormat="1" spans="1:3">
      <c r="A216" s="239"/>
      <c r="B216" s="240"/>
      <c r="C216" s="241"/>
    </row>
    <row r="217" s="238" customFormat="1" spans="1:3">
      <c r="A217" s="239"/>
      <c r="B217" s="240"/>
      <c r="C217" s="241"/>
    </row>
    <row r="218" s="238" customFormat="1" spans="1:3">
      <c r="A218" s="239"/>
      <c r="B218" s="240"/>
      <c r="C218" s="241"/>
    </row>
    <row r="219" s="238" customFormat="1" spans="1:3">
      <c r="A219" s="239"/>
      <c r="B219" s="240"/>
      <c r="C219" s="241"/>
    </row>
    <row r="220" s="238" customFormat="1" spans="1:3">
      <c r="A220" s="239"/>
      <c r="B220" s="240"/>
      <c r="C220" s="241"/>
    </row>
    <row r="221" s="238" customFormat="1" spans="1:3">
      <c r="A221" s="239"/>
      <c r="B221" s="240"/>
      <c r="C221" s="241"/>
    </row>
    <row r="222" s="238" customFormat="1" spans="1:3">
      <c r="A222" s="239"/>
      <c r="B222" s="240"/>
      <c r="C222" s="241"/>
    </row>
    <row r="223" s="238" customFormat="1" spans="1:3">
      <c r="A223" s="239"/>
      <c r="B223" s="240"/>
      <c r="C223" s="241"/>
    </row>
    <row r="224" s="238" customFormat="1" spans="1:3">
      <c r="A224" s="239"/>
      <c r="B224" s="240"/>
      <c r="C224" s="241"/>
    </row>
    <row r="225" s="238" customFormat="1" spans="1:3">
      <c r="A225" s="239"/>
      <c r="B225" s="240"/>
      <c r="C225" s="241"/>
    </row>
    <row r="226" s="238" customFormat="1" spans="1:3">
      <c r="A226" s="239"/>
      <c r="B226" s="240"/>
      <c r="C226" s="241"/>
    </row>
    <row r="227" s="238" customFormat="1" spans="1:3">
      <c r="A227" s="239"/>
      <c r="B227" s="240"/>
      <c r="C227" s="241"/>
    </row>
    <row r="228" s="238" customFormat="1" spans="1:3">
      <c r="A228" s="239"/>
      <c r="B228" s="240"/>
      <c r="C228" s="241"/>
    </row>
    <row r="229" s="238" customFormat="1" spans="1:3">
      <c r="A229" s="239"/>
      <c r="B229" s="240"/>
      <c r="C229" s="241"/>
    </row>
    <row r="230" s="238" customFormat="1" spans="1:3">
      <c r="A230" s="239"/>
      <c r="B230" s="240"/>
      <c r="C230" s="241"/>
    </row>
    <row r="231" s="238" customFormat="1" spans="1:3">
      <c r="A231" s="239"/>
      <c r="B231" s="240"/>
      <c r="C231" s="241"/>
    </row>
    <row r="232" s="238" customFormat="1" spans="1:3">
      <c r="A232" s="239"/>
      <c r="B232" s="240"/>
      <c r="C232" s="241"/>
    </row>
    <row r="233" s="238" customFormat="1" spans="1:3">
      <c r="A233" s="239"/>
      <c r="B233" s="240"/>
      <c r="C233" s="241"/>
    </row>
    <row r="234" s="238" customFormat="1" spans="1:3">
      <c r="A234" s="239"/>
      <c r="B234" s="240"/>
      <c r="C234" s="241"/>
    </row>
    <row r="235" s="238" customFormat="1" spans="1:3">
      <c r="A235" s="239"/>
      <c r="B235" s="240"/>
      <c r="C235" s="241"/>
    </row>
    <row r="236" s="238" customFormat="1" spans="1:3">
      <c r="A236" s="239"/>
      <c r="B236" s="240"/>
      <c r="C236" s="241"/>
    </row>
    <row r="237" s="238" customFormat="1" spans="1:3">
      <c r="A237" s="239"/>
      <c r="B237" s="240"/>
      <c r="C237" s="241"/>
    </row>
    <row r="238" s="238" customFormat="1" spans="1:3">
      <c r="A238" s="239"/>
      <c r="B238" s="240"/>
      <c r="C238" s="241"/>
    </row>
    <row r="239" s="238" customFormat="1" spans="1:3">
      <c r="A239" s="239"/>
      <c r="B239" s="240"/>
      <c r="C239" s="241"/>
    </row>
    <row r="240" s="238" customFormat="1" spans="1:3">
      <c r="A240" s="239"/>
      <c r="B240" s="240"/>
      <c r="C240" s="241"/>
    </row>
    <row r="241" s="238" customFormat="1" spans="1:3">
      <c r="A241" s="239"/>
      <c r="B241" s="240"/>
      <c r="C241" s="241"/>
    </row>
    <row r="242" s="238" customFormat="1" spans="1:3">
      <c r="A242" s="239"/>
      <c r="B242" s="240"/>
      <c r="C242" s="241"/>
    </row>
    <row r="243" s="238" customFormat="1" spans="1:3">
      <c r="A243" s="239"/>
      <c r="B243" s="240"/>
      <c r="C243" s="241"/>
    </row>
    <row r="244" s="238" customFormat="1" spans="1:3">
      <c r="A244" s="239"/>
      <c r="B244" s="240"/>
      <c r="C244" s="241"/>
    </row>
    <row r="245" s="238" customFormat="1" spans="1:3">
      <c r="A245" s="239"/>
      <c r="B245" s="240"/>
      <c r="C245" s="241"/>
    </row>
    <row r="246" s="238" customFormat="1" spans="1:3">
      <c r="A246" s="239"/>
      <c r="B246" s="240"/>
      <c r="C246" s="241"/>
    </row>
    <row r="247" s="238" customFormat="1" spans="1:3">
      <c r="A247" s="239"/>
      <c r="B247" s="240"/>
      <c r="C247" s="241"/>
    </row>
    <row r="248" s="238" customFormat="1" spans="1:3">
      <c r="A248" s="239"/>
      <c r="B248" s="240"/>
      <c r="C248" s="241"/>
    </row>
    <row r="249" s="238" customFormat="1" spans="1:3">
      <c r="A249" s="239"/>
      <c r="B249" s="240"/>
      <c r="C249" s="241"/>
    </row>
    <row r="250" s="238" customFormat="1" spans="1:3">
      <c r="A250" s="239"/>
      <c r="B250" s="240"/>
      <c r="C250" s="241"/>
    </row>
    <row r="251" s="238" customFormat="1" spans="1:3">
      <c r="A251" s="239"/>
      <c r="B251" s="240"/>
      <c r="C251" s="241"/>
    </row>
    <row r="252" s="238" customFormat="1" spans="1:3">
      <c r="A252" s="239"/>
      <c r="B252" s="240"/>
      <c r="C252" s="241"/>
    </row>
    <row r="253" s="238" customFormat="1" spans="1:3">
      <c r="A253" s="239"/>
      <c r="B253" s="240"/>
      <c r="C253" s="241"/>
    </row>
    <row r="254" s="238" customFormat="1" spans="1:3">
      <c r="A254" s="239"/>
      <c r="B254" s="240"/>
      <c r="C254" s="241"/>
    </row>
    <row r="255" s="238" customFormat="1" spans="1:3">
      <c r="A255" s="239"/>
      <c r="B255" s="240"/>
      <c r="C255" s="241"/>
    </row>
    <row r="256" s="238" customFormat="1" spans="1:3">
      <c r="A256" s="239"/>
      <c r="B256" s="240"/>
      <c r="C256" s="241"/>
    </row>
    <row r="257" s="238" customFormat="1" spans="1:3">
      <c r="A257" s="239"/>
      <c r="B257" s="240"/>
      <c r="C257" s="241"/>
    </row>
    <row r="258" s="238" customFormat="1" spans="1:3">
      <c r="A258" s="239"/>
      <c r="B258" s="240"/>
      <c r="C258" s="241"/>
    </row>
    <row r="259" s="238" customFormat="1" spans="1:3">
      <c r="A259" s="239"/>
      <c r="B259" s="240"/>
      <c r="C259" s="241"/>
    </row>
    <row r="260" s="238" customFormat="1" spans="1:3">
      <c r="A260" s="239"/>
      <c r="B260" s="240"/>
      <c r="C260" s="241"/>
    </row>
    <row r="261" s="238" customFormat="1" spans="1:3">
      <c r="A261" s="239"/>
      <c r="B261" s="240"/>
      <c r="C261" s="241"/>
    </row>
    <row r="262" s="238" customFormat="1" spans="1:3">
      <c r="A262" s="239"/>
      <c r="B262" s="240"/>
      <c r="C262" s="241"/>
    </row>
    <row r="263" s="238" customFormat="1" spans="1:3">
      <c r="A263" s="239"/>
      <c r="B263" s="240"/>
      <c r="C263" s="241"/>
    </row>
    <row r="264" s="238" customFormat="1" spans="1:3">
      <c r="A264" s="239"/>
      <c r="B264" s="240"/>
      <c r="C264" s="241"/>
    </row>
    <row r="265" s="238" customFormat="1" spans="1:3">
      <c r="A265" s="239"/>
      <c r="B265" s="240"/>
      <c r="C265" s="241"/>
    </row>
    <row r="266" s="238" customFormat="1" spans="1:3">
      <c r="A266" s="239"/>
      <c r="B266" s="240"/>
      <c r="C266" s="241"/>
    </row>
    <row r="267" s="238" customFormat="1" spans="1:3">
      <c r="A267" s="239"/>
      <c r="B267" s="240"/>
      <c r="C267" s="241"/>
    </row>
    <row r="268" s="238" customFormat="1" spans="1:3">
      <c r="A268" s="239"/>
      <c r="B268" s="240"/>
      <c r="C268" s="241"/>
    </row>
    <row r="269" s="238" customFormat="1" spans="1:3">
      <c r="A269" s="239"/>
      <c r="B269" s="240"/>
      <c r="C269" s="241"/>
    </row>
    <row r="270" s="238" customFormat="1" spans="1:3">
      <c r="A270" s="239"/>
      <c r="B270" s="240"/>
      <c r="C270" s="241"/>
    </row>
    <row r="271" s="238" customFormat="1" spans="1:3">
      <c r="A271" s="239"/>
      <c r="B271" s="240"/>
      <c r="C271" s="241"/>
    </row>
    <row r="272" s="238" customFormat="1" spans="1:3">
      <c r="A272" s="239"/>
      <c r="B272" s="240"/>
      <c r="C272" s="241"/>
    </row>
    <row r="273" s="238" customFormat="1" spans="1:3">
      <c r="A273" s="239"/>
      <c r="B273" s="240"/>
      <c r="C273" s="241"/>
    </row>
    <row r="274" s="238" customFormat="1" spans="1:3">
      <c r="A274" s="239"/>
      <c r="B274" s="240"/>
      <c r="C274" s="241"/>
    </row>
    <row r="275" s="238" customFormat="1" spans="1:3">
      <c r="A275" s="239"/>
      <c r="B275" s="240"/>
      <c r="C275" s="241"/>
    </row>
    <row r="276" s="238" customFormat="1" spans="1:3">
      <c r="A276" s="239"/>
      <c r="B276" s="240"/>
      <c r="C276" s="241"/>
    </row>
    <row r="277" s="238" customFormat="1" spans="1:3">
      <c r="A277" s="239"/>
      <c r="B277" s="240"/>
      <c r="C277" s="241"/>
    </row>
    <row r="278" s="238" customFormat="1" spans="1:3">
      <c r="A278" s="239"/>
      <c r="B278" s="240"/>
      <c r="C278" s="241"/>
    </row>
    <row r="279" s="238" customFormat="1" spans="1:3">
      <c r="A279" s="239"/>
      <c r="B279" s="240"/>
      <c r="C279" s="241"/>
    </row>
    <row r="280" s="238" customFormat="1" spans="1:3">
      <c r="A280" s="239"/>
      <c r="B280" s="240"/>
      <c r="C280" s="241"/>
    </row>
    <row r="281" s="238" customFormat="1" spans="1:3">
      <c r="A281" s="239"/>
      <c r="B281" s="240"/>
      <c r="C281" s="241"/>
    </row>
    <row r="282" s="238" customFormat="1" spans="1:3">
      <c r="A282" s="239"/>
      <c r="B282" s="240"/>
      <c r="C282" s="241"/>
    </row>
    <row r="283" s="238" customFormat="1" spans="1:3">
      <c r="A283" s="239"/>
      <c r="B283" s="240"/>
      <c r="C283" s="241"/>
    </row>
    <row r="284" s="238" customFormat="1" spans="1:3">
      <c r="A284" s="239"/>
      <c r="B284" s="240"/>
      <c r="C284" s="241"/>
    </row>
    <row r="285" s="238" customFormat="1" spans="1:3">
      <c r="A285" s="239"/>
      <c r="B285" s="240"/>
      <c r="C285" s="241"/>
    </row>
    <row r="286" s="238" customFormat="1" spans="1:3">
      <c r="A286" s="239"/>
      <c r="B286" s="240"/>
      <c r="C286" s="241"/>
    </row>
    <row r="287" s="238" customFormat="1" spans="1:3">
      <c r="A287" s="239"/>
      <c r="B287" s="240"/>
      <c r="C287" s="241"/>
    </row>
    <row r="288" s="238" customFormat="1" spans="1:3">
      <c r="A288" s="239"/>
      <c r="B288" s="240"/>
      <c r="C288" s="241"/>
    </row>
    <row r="289" s="238" customFormat="1" spans="1:3">
      <c r="A289" s="239"/>
      <c r="B289" s="240"/>
      <c r="C289" s="241"/>
    </row>
    <row r="290" s="238" customFormat="1" spans="1:3">
      <c r="A290" s="239"/>
      <c r="B290" s="240"/>
      <c r="C290" s="241"/>
    </row>
    <row r="291" s="238" customFormat="1" spans="1:3">
      <c r="A291" s="239"/>
      <c r="B291" s="240"/>
      <c r="C291" s="241"/>
    </row>
    <row r="292" s="238" customFormat="1" spans="1:3">
      <c r="A292" s="239"/>
      <c r="B292" s="240"/>
      <c r="C292" s="241"/>
    </row>
    <row r="293" s="238" customFormat="1" spans="1:3">
      <c r="A293" s="239"/>
      <c r="B293" s="240"/>
      <c r="C293" s="241"/>
    </row>
    <row r="294" s="238" customFormat="1" spans="1:3">
      <c r="A294" s="239"/>
      <c r="B294" s="240"/>
      <c r="C294" s="241"/>
    </row>
    <row r="295" s="238" customFormat="1" spans="1:3">
      <c r="A295" s="239"/>
      <c r="B295" s="240"/>
      <c r="C295" s="241"/>
    </row>
    <row r="296" s="238" customFormat="1" spans="1:3">
      <c r="A296" s="239"/>
      <c r="B296" s="240"/>
      <c r="C296" s="241"/>
    </row>
    <row r="297" s="238" customFormat="1" spans="1:3">
      <c r="A297" s="239"/>
      <c r="B297" s="240"/>
      <c r="C297" s="241"/>
    </row>
    <row r="298" s="238" customFormat="1" spans="1:3">
      <c r="A298" s="239"/>
      <c r="B298" s="240"/>
      <c r="C298" s="241"/>
    </row>
    <row r="299" s="238" customFormat="1" spans="1:3">
      <c r="A299" s="239"/>
      <c r="B299" s="240"/>
      <c r="C299" s="241"/>
    </row>
    <row r="300" s="238" customFormat="1" spans="1:3">
      <c r="A300" s="239"/>
      <c r="B300" s="240"/>
      <c r="C300" s="241"/>
    </row>
    <row r="301" s="238" customFormat="1" spans="1:3">
      <c r="A301" s="239"/>
      <c r="B301" s="240"/>
      <c r="C301" s="241"/>
    </row>
    <row r="302" s="238" customFormat="1" spans="1:3">
      <c r="A302" s="239"/>
      <c r="B302" s="240"/>
      <c r="C302" s="241"/>
    </row>
    <row r="303" s="238" customFormat="1" spans="1:3">
      <c r="A303" s="239"/>
      <c r="B303" s="240"/>
      <c r="C303" s="241"/>
    </row>
    <row r="304" s="238" customFormat="1" spans="1:3">
      <c r="A304" s="239"/>
      <c r="B304" s="240"/>
      <c r="C304" s="241"/>
    </row>
    <row r="305" s="238" customFormat="1" spans="1:3">
      <c r="A305" s="239"/>
      <c r="B305" s="240"/>
      <c r="C305" s="241"/>
    </row>
    <row r="306" s="238" customFormat="1" spans="1:3">
      <c r="A306" s="239"/>
      <c r="B306" s="240"/>
      <c r="C306" s="241"/>
    </row>
    <row r="307" s="238" customFormat="1" spans="1:3">
      <c r="A307" s="239"/>
      <c r="B307" s="240"/>
      <c r="C307" s="241"/>
    </row>
    <row r="308" s="238" customFormat="1" spans="1:3">
      <c r="A308" s="239"/>
      <c r="B308" s="240"/>
      <c r="C308" s="241"/>
    </row>
    <row r="309" s="238" customFormat="1" spans="1:3">
      <c r="A309" s="239"/>
      <c r="B309" s="240"/>
      <c r="C309" s="241"/>
    </row>
    <row r="310" s="238" customFormat="1" spans="1:3">
      <c r="A310" s="239"/>
      <c r="B310" s="240"/>
      <c r="C310" s="241"/>
    </row>
    <row r="311" s="238" customFormat="1" spans="1:3">
      <c r="A311" s="239"/>
      <c r="B311" s="240"/>
      <c r="C311" s="241"/>
    </row>
    <row r="312" s="238" customFormat="1" spans="1:3">
      <c r="A312" s="239"/>
      <c r="B312" s="240"/>
      <c r="C312" s="241"/>
    </row>
    <row r="313" s="238" customFormat="1" spans="1:3">
      <c r="A313" s="239"/>
      <c r="B313" s="240"/>
      <c r="C313" s="241"/>
    </row>
    <row r="314" s="238" customFormat="1" spans="1:3">
      <c r="A314" s="239"/>
      <c r="B314" s="240"/>
      <c r="C314" s="241"/>
    </row>
    <row r="315" s="238" customFormat="1" spans="1:3">
      <c r="A315" s="239"/>
      <c r="B315" s="240"/>
      <c r="C315" s="241"/>
    </row>
    <row r="316" s="238" customFormat="1" spans="1:3">
      <c r="A316" s="239"/>
      <c r="B316" s="240"/>
      <c r="C316" s="241"/>
    </row>
    <row r="317" s="238" customFormat="1" spans="1:3">
      <c r="A317" s="239"/>
      <c r="B317" s="240"/>
      <c r="C317" s="241"/>
    </row>
    <row r="318" s="238" customFormat="1" spans="1:3">
      <c r="A318" s="239"/>
      <c r="B318" s="240"/>
      <c r="C318" s="241"/>
    </row>
    <row r="319" s="238" customFormat="1" spans="1:3">
      <c r="A319" s="239"/>
      <c r="B319" s="240"/>
      <c r="C319" s="241"/>
    </row>
    <row r="320" s="238" customFormat="1" spans="1:3">
      <c r="A320" s="239"/>
      <c r="B320" s="240"/>
      <c r="C320" s="241"/>
    </row>
    <row r="321" s="238" customFormat="1" spans="1:3">
      <c r="A321" s="239"/>
      <c r="B321" s="240"/>
      <c r="C321" s="241"/>
    </row>
    <row r="322" s="238" customFormat="1" spans="1:3">
      <c r="A322" s="239"/>
      <c r="B322" s="240"/>
      <c r="C322" s="241"/>
    </row>
    <row r="323" s="238" customFormat="1" spans="1:3">
      <c r="A323" s="239"/>
      <c r="B323" s="240"/>
      <c r="C323" s="241"/>
    </row>
    <row r="324" s="238" customFormat="1" spans="1:3">
      <c r="A324" s="239"/>
      <c r="B324" s="240"/>
      <c r="C324" s="241"/>
    </row>
    <row r="325" s="238" customFormat="1" spans="1:3">
      <c r="A325" s="239"/>
      <c r="B325" s="240"/>
      <c r="C325" s="241"/>
    </row>
    <row r="326" s="238" customFormat="1" spans="1:3">
      <c r="A326" s="239"/>
      <c r="B326" s="240"/>
      <c r="C326" s="241"/>
    </row>
    <row r="327" s="238" customFormat="1" spans="1:3">
      <c r="A327" s="239"/>
      <c r="B327" s="240"/>
      <c r="C327" s="241"/>
    </row>
    <row r="328" s="238" customFormat="1" spans="1:3">
      <c r="A328" s="239"/>
      <c r="B328" s="240"/>
      <c r="C328" s="241"/>
    </row>
    <row r="329" s="238" customFormat="1" spans="1:3">
      <c r="A329" s="239"/>
      <c r="B329" s="240"/>
      <c r="C329" s="241"/>
    </row>
    <row r="330" s="238" customFormat="1" spans="1:3">
      <c r="A330" s="239"/>
      <c r="B330" s="240"/>
      <c r="C330" s="241"/>
    </row>
    <row r="331" s="238" customFormat="1" spans="1:3">
      <c r="A331" s="239"/>
      <c r="B331" s="240"/>
      <c r="C331" s="241"/>
    </row>
    <row r="332" s="238" customFormat="1" spans="1:3">
      <c r="A332" s="239"/>
      <c r="B332" s="240"/>
      <c r="C332" s="241"/>
    </row>
    <row r="333" s="238" customFormat="1" spans="1:3">
      <c r="A333" s="239"/>
      <c r="B333" s="240"/>
      <c r="C333" s="241"/>
    </row>
    <row r="334" s="238" customFormat="1" spans="1:3">
      <c r="A334" s="239"/>
      <c r="B334" s="240"/>
      <c r="C334" s="241"/>
    </row>
    <row r="335" s="238" customFormat="1" spans="1:3">
      <c r="A335" s="239"/>
      <c r="B335" s="240"/>
      <c r="C335" s="241"/>
    </row>
    <row r="336" s="238" customFormat="1" spans="1:3">
      <c r="A336" s="239"/>
      <c r="B336" s="240"/>
      <c r="C336" s="241"/>
    </row>
    <row r="337" s="238" customFormat="1" spans="1:3">
      <c r="A337" s="239"/>
      <c r="B337" s="240"/>
      <c r="C337" s="241"/>
    </row>
    <row r="338" s="238" customFormat="1" spans="1:3">
      <c r="A338" s="239"/>
      <c r="B338" s="240"/>
      <c r="C338" s="241"/>
    </row>
    <row r="339" s="238" customFormat="1" spans="1:3">
      <c r="A339" s="239"/>
      <c r="B339" s="240"/>
      <c r="C339" s="241"/>
    </row>
    <row r="340" s="238" customFormat="1" spans="1:3">
      <c r="A340" s="239"/>
      <c r="B340" s="240"/>
      <c r="C340" s="241"/>
    </row>
    <row r="341" s="238" customFormat="1" spans="1:3">
      <c r="A341" s="239"/>
      <c r="B341" s="240"/>
      <c r="C341" s="241"/>
    </row>
    <row r="342" s="238" customFormat="1" spans="1:3">
      <c r="A342" s="239"/>
      <c r="B342" s="240"/>
      <c r="C342" s="241"/>
    </row>
    <row r="343" s="238" customFormat="1" spans="1:3">
      <c r="A343" s="239"/>
      <c r="B343" s="240"/>
      <c r="C343" s="241"/>
    </row>
    <row r="344" s="238" customFormat="1" spans="1:3">
      <c r="A344" s="239"/>
      <c r="B344" s="240"/>
      <c r="C344" s="241"/>
    </row>
    <row r="345" s="238" customFormat="1" spans="1:3">
      <c r="A345" s="239"/>
      <c r="B345" s="240"/>
      <c r="C345" s="241"/>
    </row>
    <row r="346" s="238" customFormat="1" spans="1:3">
      <c r="A346" s="239"/>
      <c r="B346" s="240"/>
      <c r="C346" s="241"/>
    </row>
    <row r="347" s="238" customFormat="1" spans="1:3">
      <c r="A347" s="239"/>
      <c r="B347" s="240"/>
      <c r="C347" s="241"/>
    </row>
    <row r="348" s="238" customFormat="1" spans="1:3">
      <c r="A348" s="239"/>
      <c r="B348" s="240"/>
      <c r="C348" s="241"/>
    </row>
    <row r="349" s="238" customFormat="1" spans="1:3">
      <c r="A349" s="239"/>
      <c r="B349" s="240"/>
      <c r="C349" s="241"/>
    </row>
    <row r="350" s="238" customFormat="1" spans="1:3">
      <c r="A350" s="239"/>
      <c r="B350" s="240"/>
      <c r="C350" s="241"/>
    </row>
    <row r="351" s="238" customFormat="1" spans="1:3">
      <c r="A351" s="239"/>
      <c r="B351" s="240"/>
      <c r="C351" s="241"/>
    </row>
    <row r="352" s="238" customFormat="1" spans="1:3">
      <c r="A352" s="239"/>
      <c r="B352" s="240"/>
      <c r="C352" s="241"/>
    </row>
    <row r="353" s="238" customFormat="1" spans="1:3">
      <c r="A353" s="239"/>
      <c r="B353" s="240"/>
      <c r="C353" s="241"/>
    </row>
    <row r="354" s="238" customFormat="1" spans="1:3">
      <c r="A354" s="239"/>
      <c r="B354" s="240"/>
      <c r="C354" s="241"/>
    </row>
    <row r="355" s="238" customFormat="1" spans="1:3">
      <c r="A355" s="239"/>
      <c r="B355" s="240"/>
      <c r="C355" s="241"/>
    </row>
    <row r="356" s="238" customFormat="1" spans="1:3">
      <c r="A356" s="239"/>
      <c r="B356" s="240"/>
      <c r="C356" s="241"/>
    </row>
    <row r="357" s="238" customFormat="1" spans="1:3">
      <c r="A357" s="239"/>
      <c r="B357" s="240"/>
      <c r="C357" s="241"/>
    </row>
    <row r="358" s="238" customFormat="1" spans="1:3">
      <c r="A358" s="239"/>
      <c r="B358" s="240"/>
      <c r="C358" s="241"/>
    </row>
    <row r="359" s="238" customFormat="1" spans="1:3">
      <c r="A359" s="239"/>
      <c r="B359" s="240"/>
      <c r="C359" s="241"/>
    </row>
    <row r="360" s="238" customFormat="1" spans="1:3">
      <c r="A360" s="239"/>
      <c r="B360" s="240"/>
      <c r="C360" s="241"/>
    </row>
    <row r="361" s="238" customFormat="1" spans="1:3">
      <c r="A361" s="239"/>
      <c r="B361" s="240"/>
      <c r="C361" s="241"/>
    </row>
    <row r="362" s="238" customFormat="1" spans="1:3">
      <c r="A362" s="239"/>
      <c r="B362" s="240"/>
      <c r="C362" s="241"/>
    </row>
    <row r="363" s="238" customFormat="1" spans="1:3">
      <c r="A363" s="239"/>
      <c r="B363" s="240"/>
      <c r="C363" s="241"/>
    </row>
    <row r="364" s="238" customFormat="1" spans="1:3">
      <c r="A364" s="239"/>
      <c r="B364" s="240"/>
      <c r="C364" s="241"/>
    </row>
    <row r="365" s="238" customFormat="1" spans="1:3">
      <c r="A365" s="239"/>
      <c r="B365" s="240"/>
      <c r="C365" s="241"/>
    </row>
    <row r="366" s="238" customFormat="1" spans="1:3">
      <c r="A366" s="239"/>
      <c r="B366" s="240"/>
      <c r="C366" s="241"/>
    </row>
    <row r="367" s="238" customFormat="1" spans="1:3">
      <c r="A367" s="239"/>
      <c r="B367" s="240"/>
      <c r="C367" s="241"/>
    </row>
    <row r="368" s="238" customFormat="1" spans="1:3">
      <c r="A368" s="239"/>
      <c r="B368" s="240"/>
      <c r="C368" s="241"/>
    </row>
    <row r="369" s="238" customFormat="1" spans="1:3">
      <c r="A369" s="239"/>
      <c r="B369" s="240"/>
      <c r="C369" s="241"/>
    </row>
    <row r="370" s="238" customFormat="1" spans="1:3">
      <c r="A370" s="239"/>
      <c r="B370" s="240"/>
      <c r="C370" s="241"/>
    </row>
    <row r="371" s="238" customFormat="1" spans="1:3">
      <c r="A371" s="239"/>
      <c r="B371" s="240"/>
      <c r="C371" s="241"/>
    </row>
    <row r="372" s="238" customFormat="1" spans="1:3">
      <c r="A372" s="239"/>
      <c r="B372" s="240"/>
      <c r="C372" s="241"/>
    </row>
    <row r="373" s="238" customFormat="1" spans="1:3">
      <c r="A373" s="239"/>
      <c r="B373" s="240"/>
      <c r="C373" s="241"/>
    </row>
    <row r="374" s="238" customFormat="1" spans="1:3">
      <c r="A374" s="239"/>
      <c r="B374" s="240"/>
      <c r="C374" s="241"/>
    </row>
    <row r="375" s="238" customFormat="1" spans="1:3">
      <c r="A375" s="239"/>
      <c r="B375" s="240"/>
      <c r="C375" s="241"/>
    </row>
    <row r="376" s="238" customFormat="1" spans="1:3">
      <c r="A376" s="239"/>
      <c r="B376" s="240"/>
      <c r="C376" s="241"/>
    </row>
    <row r="377" s="238" customFormat="1" spans="1:3">
      <c r="A377" s="239"/>
      <c r="B377" s="240"/>
      <c r="C377" s="241"/>
    </row>
    <row r="378" s="238" customFormat="1" spans="1:3">
      <c r="A378" s="239"/>
      <c r="B378" s="240"/>
      <c r="C378" s="241"/>
    </row>
    <row r="379" s="238" customFormat="1" spans="1:3">
      <c r="A379" s="239"/>
      <c r="B379" s="240"/>
      <c r="C379" s="241"/>
    </row>
    <row r="380" s="238" customFormat="1" spans="1:3">
      <c r="A380" s="239"/>
      <c r="B380" s="240"/>
      <c r="C380" s="241"/>
    </row>
    <row r="381" s="238" customFormat="1" spans="1:3">
      <c r="A381" s="239"/>
      <c r="B381" s="240"/>
      <c r="C381" s="241"/>
    </row>
    <row r="382" s="238" customFormat="1" spans="1:3">
      <c r="A382" s="239"/>
      <c r="B382" s="240"/>
      <c r="C382" s="241"/>
    </row>
    <row r="383" s="238" customFormat="1" spans="1:3">
      <c r="A383" s="239"/>
      <c r="B383" s="240"/>
      <c r="C383" s="241"/>
    </row>
    <row r="384" s="238" customFormat="1" spans="1:3">
      <c r="A384" s="239"/>
      <c r="B384" s="240"/>
      <c r="C384" s="241"/>
    </row>
    <row r="385" s="238" customFormat="1" spans="1:3">
      <c r="A385" s="239"/>
      <c r="B385" s="240"/>
      <c r="C385" s="241"/>
    </row>
    <row r="386" s="238" customFormat="1" spans="1:3">
      <c r="A386" s="239"/>
      <c r="B386" s="240"/>
      <c r="C386" s="241"/>
    </row>
    <row r="387" s="238" customFormat="1" spans="1:3">
      <c r="A387" s="239"/>
      <c r="B387" s="240"/>
      <c r="C387" s="241"/>
    </row>
    <row r="388" s="238" customFormat="1" spans="1:3">
      <c r="A388" s="239"/>
      <c r="B388" s="240"/>
      <c r="C388" s="241"/>
    </row>
    <row r="389" s="238" customFormat="1" spans="1:3">
      <c r="A389" s="239"/>
      <c r="B389" s="240"/>
      <c r="C389" s="241"/>
    </row>
    <row r="390" s="238" customFormat="1" spans="1:3">
      <c r="A390" s="239"/>
      <c r="B390" s="240"/>
      <c r="C390" s="241"/>
    </row>
    <row r="391" s="238" customFormat="1" spans="1:3">
      <c r="A391" s="239"/>
      <c r="B391" s="240"/>
      <c r="C391" s="241"/>
    </row>
    <row r="392" s="238" customFormat="1" spans="1:3">
      <c r="A392" s="239"/>
      <c r="B392" s="240"/>
      <c r="C392" s="241"/>
    </row>
    <row r="393" s="238" customFormat="1" spans="1:3">
      <c r="A393" s="239"/>
      <c r="B393" s="240"/>
      <c r="C393" s="241"/>
    </row>
    <row r="394" s="238" customFormat="1" spans="1:3">
      <c r="A394" s="239"/>
      <c r="B394" s="240"/>
      <c r="C394" s="241"/>
    </row>
    <row r="395" s="238" customFormat="1" spans="1:3">
      <c r="A395" s="239"/>
      <c r="B395" s="240"/>
      <c r="C395" s="241"/>
    </row>
    <row r="396" s="238" customFormat="1" spans="1:3">
      <c r="A396" s="239"/>
      <c r="B396" s="240"/>
      <c r="C396" s="241"/>
    </row>
    <row r="397" s="238" customFormat="1" spans="1:3">
      <c r="A397" s="239"/>
      <c r="B397" s="240"/>
      <c r="C397" s="241"/>
    </row>
    <row r="398" s="238" customFormat="1" spans="1:3">
      <c r="A398" s="239"/>
      <c r="B398" s="240"/>
      <c r="C398" s="241"/>
    </row>
    <row r="399" s="238" customFormat="1" spans="1:3">
      <c r="A399" s="239"/>
      <c r="B399" s="240"/>
      <c r="C399" s="241"/>
    </row>
    <row r="400" s="238" customFormat="1" spans="1:3">
      <c r="A400" s="239"/>
      <c r="B400" s="240"/>
      <c r="C400" s="241"/>
    </row>
    <row r="401" s="238" customFormat="1" spans="1:3">
      <c r="A401" s="239"/>
      <c r="B401" s="240"/>
      <c r="C401" s="241"/>
    </row>
    <row r="402" s="238" customFormat="1" spans="1:3">
      <c r="A402" s="239"/>
      <c r="B402" s="240"/>
      <c r="C402" s="241"/>
    </row>
    <row r="403" s="238" customFormat="1" spans="1:3">
      <c r="A403" s="239"/>
      <c r="B403" s="240"/>
      <c r="C403" s="241"/>
    </row>
  </sheetData>
  <mergeCells count="4">
    <mergeCell ref="A2:A23"/>
    <mergeCell ref="A24:A31"/>
    <mergeCell ref="F2:F23"/>
    <mergeCell ref="F24:F3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zoomScale="78" zoomScaleNormal="78" topLeftCell="E1" workbookViewId="0">
      <pane ySplit="1" topLeftCell="A2" activePane="bottomLeft" state="frozen"/>
      <selection/>
      <selection pane="bottomLeft" activeCell="G2" sqref="G2"/>
    </sheetView>
  </sheetViews>
  <sheetFormatPr defaultColWidth="9.140625" defaultRowHeight="16.8" outlineLevelCol="7"/>
  <cols>
    <col min="1" max="1" width="17.4296875" style="11" customWidth="1"/>
    <col min="2" max="2" width="19.140625" customWidth="1"/>
    <col min="3" max="3" width="28.4296875" customWidth="1"/>
    <col min="4" max="4" width="7.140625" customWidth="1"/>
    <col min="5" max="5" width="50.203125" customWidth="1"/>
    <col min="6" max="6" width="20" customWidth="1"/>
    <col min="7" max="7" width="25.703125" customWidth="1"/>
    <col min="8" max="8" width="29.0703125" customWidth="1"/>
    <col min="9" max="9" width="14.4296875"/>
    <col min="11" max="11" width="14.4296875"/>
  </cols>
  <sheetData>
    <row r="1" ht="16" customHeight="1" spans="1:8">
      <c r="A1" s="12" t="s">
        <v>0</v>
      </c>
      <c r="B1" s="13" t="s">
        <v>62</v>
      </c>
      <c r="C1" s="13" t="s">
        <v>63</v>
      </c>
      <c r="D1" s="13" t="s">
        <v>68</v>
      </c>
      <c r="E1" s="13" t="s">
        <v>65</v>
      </c>
      <c r="F1" s="13" t="s">
        <v>69</v>
      </c>
      <c r="G1" s="13" t="s">
        <v>4</v>
      </c>
      <c r="H1" s="13" t="s">
        <v>5</v>
      </c>
    </row>
    <row r="2" ht="182.15" customHeight="1" spans="1:8">
      <c r="A2" s="232">
        <v>46059</v>
      </c>
      <c r="B2" s="232" t="s">
        <v>70</v>
      </c>
      <c r="C2" s="15" t="s">
        <v>71</v>
      </c>
      <c r="D2" s="16">
        <v>3</v>
      </c>
      <c r="E2" s="64"/>
      <c r="F2" s="21">
        <v>500000</v>
      </c>
      <c r="G2" s="142">
        <f>D2*F2</f>
        <v>1500000</v>
      </c>
      <c r="H2" s="142">
        <f>SUM(D2*F2)</f>
        <v>1500000</v>
      </c>
    </row>
    <row r="3" ht="60" customHeight="1" spans="1:8">
      <c r="A3" s="232"/>
      <c r="B3" s="232"/>
      <c r="C3" s="15"/>
      <c r="D3" s="16"/>
      <c r="E3" s="64"/>
      <c r="F3" s="21"/>
      <c r="G3" s="21">
        <f>D3*F3</f>
        <v>0</v>
      </c>
      <c r="H3" s="142">
        <f>SUM(G3:G5)</f>
        <v>0</v>
      </c>
    </row>
    <row r="4" ht="60" customHeight="1" spans="1:8">
      <c r="A4" s="232"/>
      <c r="B4" s="232"/>
      <c r="C4" s="15"/>
      <c r="D4" s="16"/>
      <c r="E4" s="64"/>
      <c r="F4" s="21"/>
      <c r="G4" s="21">
        <f>D4*F4</f>
        <v>0</v>
      </c>
      <c r="H4" s="142"/>
    </row>
    <row r="5" ht="60" customHeight="1" spans="1:8">
      <c r="A5" s="232"/>
      <c r="B5" s="232"/>
      <c r="C5" s="15"/>
      <c r="D5" s="16"/>
      <c r="E5" s="64"/>
      <c r="F5" s="21"/>
      <c r="G5" s="21">
        <f>D5*F5</f>
        <v>0</v>
      </c>
      <c r="H5" s="142"/>
    </row>
    <row r="6" ht="151.95" customHeight="1" spans="1:8">
      <c r="A6" s="233"/>
      <c r="B6" s="233"/>
      <c r="C6" s="234"/>
      <c r="D6" s="16"/>
      <c r="E6" s="223"/>
      <c r="F6" s="21"/>
      <c r="G6" s="142">
        <f>D6*F6</f>
        <v>0</v>
      </c>
      <c r="H6" s="237">
        <f>SUM(G6:G6)</f>
        <v>0</v>
      </c>
    </row>
    <row r="7" spans="1:8">
      <c r="A7" s="18"/>
      <c r="B7" s="235"/>
      <c r="C7" s="236"/>
      <c r="D7" s="236"/>
      <c r="E7" s="5"/>
      <c r="F7" s="5"/>
      <c r="G7" s="5"/>
      <c r="H7" s="5">
        <f>SUM(H2:H6)</f>
        <v>1500000</v>
      </c>
    </row>
    <row r="8" ht="177" customHeight="1"/>
    <row r="9" ht="177" customHeight="1"/>
    <row r="10" ht="177" customHeight="1"/>
    <row r="11" ht="177" customHeight="1"/>
    <row r="12" ht="34" customHeight="1"/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5">
    <mergeCell ref="A7:C7"/>
    <mergeCell ref="A3:A5"/>
    <mergeCell ref="B3:B5"/>
    <mergeCell ref="E3:E5"/>
    <mergeCell ref="H3:H5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zoomScale="55" zoomScaleNormal="55" topLeftCell="E1" workbookViewId="0">
      <pane ySplit="1" topLeftCell="A2" activePane="bottomLeft" state="frozen"/>
      <selection/>
      <selection pane="bottomLeft" activeCell="H4" sqref="H4"/>
    </sheetView>
  </sheetViews>
  <sheetFormatPr defaultColWidth="9.140625" defaultRowHeight="16.8"/>
  <cols>
    <col min="1" max="1" width="20.515625" style="183" customWidth="1"/>
    <col min="2" max="2" width="36.5703125" style="183" customWidth="1"/>
    <col min="3" max="3" width="51.9453125" customWidth="1"/>
    <col min="4" max="4" width="16.140625" customWidth="1"/>
    <col min="5" max="5" width="23.140625" customWidth="1"/>
    <col min="6" max="6" width="33" customWidth="1"/>
    <col min="7" max="7" width="30.6484375" customWidth="1"/>
    <col min="8" max="8" width="24.921875" style="196" customWidth="1"/>
    <col min="9" max="9" width="24.921875" customWidth="1"/>
    <col min="10" max="10" width="58.1796875" customWidth="1"/>
    <col min="11" max="11" width="12.859375"/>
  </cols>
  <sheetData>
    <row r="1" s="195" customFormat="1" ht="34" customHeight="1" spans="1:10">
      <c r="A1" s="197" t="s">
        <v>0</v>
      </c>
      <c r="B1" s="197" t="s">
        <v>62</v>
      </c>
      <c r="C1" s="198" t="s">
        <v>63</v>
      </c>
      <c r="D1" s="198" t="s">
        <v>68</v>
      </c>
      <c r="E1" s="198" t="s">
        <v>3</v>
      </c>
      <c r="F1" s="198" t="s">
        <v>72</v>
      </c>
      <c r="G1" s="198" t="s">
        <v>69</v>
      </c>
      <c r="H1" s="198" t="s">
        <v>46</v>
      </c>
      <c r="I1" s="198" t="s">
        <v>5</v>
      </c>
      <c r="J1" s="198" t="s">
        <v>73</v>
      </c>
    </row>
    <row r="2" ht="409.5" customHeight="1" spans="1:10">
      <c r="A2" s="187">
        <v>46058</v>
      </c>
      <c r="B2" s="188" t="s">
        <v>74</v>
      </c>
      <c r="C2" s="199" t="s">
        <v>75</v>
      </c>
      <c r="D2" s="190">
        <v>3</v>
      </c>
      <c r="E2" s="213">
        <v>246000</v>
      </c>
      <c r="F2" s="213">
        <v>0</v>
      </c>
      <c r="G2" s="214">
        <f t="shared" ref="G2:G15" si="0">E2-F2</f>
        <v>246000</v>
      </c>
      <c r="H2" s="214">
        <f t="shared" ref="H2:H8" si="1">D2*G2</f>
        <v>738000</v>
      </c>
      <c r="I2" s="214">
        <f>SUM(H2)</f>
        <v>738000</v>
      </c>
      <c r="J2" s="221"/>
    </row>
    <row r="3" ht="409.5" customHeight="1" spans="1:10">
      <c r="A3" s="187">
        <v>46058</v>
      </c>
      <c r="B3" s="188" t="s">
        <v>76</v>
      </c>
      <c r="C3" s="199" t="s">
        <v>77</v>
      </c>
      <c r="D3" s="190">
        <v>2</v>
      </c>
      <c r="E3" s="213">
        <v>370000</v>
      </c>
      <c r="F3" s="213">
        <f t="shared" ref="F2:F12" si="2">E3*10%</f>
        <v>37000</v>
      </c>
      <c r="G3" s="214">
        <f t="shared" si="0"/>
        <v>333000</v>
      </c>
      <c r="H3" s="214">
        <f t="shared" si="1"/>
        <v>666000</v>
      </c>
      <c r="I3" s="214">
        <f>SUM(H3)</f>
        <v>666000</v>
      </c>
      <c r="J3" s="221"/>
    </row>
    <row r="4" ht="409.5" customHeight="1" spans="1:10">
      <c r="A4" s="200">
        <v>46074</v>
      </c>
      <c r="B4" s="201" t="s">
        <v>78</v>
      </c>
      <c r="C4" s="202" t="s">
        <v>79</v>
      </c>
      <c r="D4" s="203">
        <v>2</v>
      </c>
      <c r="E4" s="215">
        <v>385000</v>
      </c>
      <c r="F4" s="216">
        <f>E4*10%</f>
        <v>38500</v>
      </c>
      <c r="G4" s="215">
        <f t="shared" si="0"/>
        <v>346500</v>
      </c>
      <c r="H4" s="217">
        <f t="shared" si="1"/>
        <v>693000</v>
      </c>
      <c r="I4" s="213">
        <f>SUM(H4)</f>
        <v>693000</v>
      </c>
      <c r="J4" s="17"/>
    </row>
    <row r="5" ht="383.5" customHeight="1" spans="1:10">
      <c r="A5" s="187"/>
      <c r="B5" s="204"/>
      <c r="C5" s="189"/>
      <c r="D5" s="190"/>
      <c r="E5" s="213"/>
      <c r="F5" s="213">
        <f t="shared" si="2"/>
        <v>0</v>
      </c>
      <c r="G5" s="213">
        <f t="shared" si="0"/>
        <v>0</v>
      </c>
      <c r="H5" s="214">
        <f t="shared" si="1"/>
        <v>0</v>
      </c>
      <c r="I5" s="213">
        <f>SUM(H5)</f>
        <v>0</v>
      </c>
      <c r="J5" s="17"/>
    </row>
    <row r="6" ht="365" customHeight="1" spans="1:10">
      <c r="A6" s="187"/>
      <c r="B6" s="204"/>
      <c r="C6" s="189"/>
      <c r="D6" s="190"/>
      <c r="E6" s="213"/>
      <c r="F6" s="213">
        <f t="shared" si="2"/>
        <v>0</v>
      </c>
      <c r="G6" s="213">
        <f t="shared" si="0"/>
        <v>0</v>
      </c>
      <c r="H6" s="214">
        <f t="shared" si="1"/>
        <v>0</v>
      </c>
      <c r="I6" s="213">
        <f>SUM(H6)</f>
        <v>0</v>
      </c>
      <c r="J6" s="17"/>
    </row>
    <row r="7" ht="139.5" customHeight="1" spans="1:10">
      <c r="A7" s="205"/>
      <c r="B7" s="206"/>
      <c r="C7" s="189"/>
      <c r="D7" s="190"/>
      <c r="E7" s="213"/>
      <c r="F7" s="213">
        <f t="shared" si="2"/>
        <v>0</v>
      </c>
      <c r="G7" s="213">
        <f t="shared" si="0"/>
        <v>0</v>
      </c>
      <c r="H7" s="214">
        <f t="shared" si="1"/>
        <v>0</v>
      </c>
      <c r="I7" s="222">
        <f>SUM(H7:H9)</f>
        <v>0</v>
      </c>
      <c r="J7" s="223"/>
    </row>
    <row r="8" ht="26" spans="1:10">
      <c r="A8" s="200"/>
      <c r="B8" s="201"/>
      <c r="C8" s="189"/>
      <c r="D8" s="190"/>
      <c r="E8" s="213"/>
      <c r="F8" s="213">
        <f t="shared" si="2"/>
        <v>0</v>
      </c>
      <c r="G8" s="213">
        <f t="shared" si="0"/>
        <v>0</v>
      </c>
      <c r="H8" s="214">
        <f t="shared" si="1"/>
        <v>0</v>
      </c>
      <c r="I8" s="224"/>
      <c r="J8" s="225"/>
    </row>
    <row r="9" ht="26" spans="1:10">
      <c r="A9" s="207"/>
      <c r="B9" s="208"/>
      <c r="C9" s="189"/>
      <c r="D9" s="190"/>
      <c r="E9" s="213"/>
      <c r="F9" s="213">
        <f t="shared" si="2"/>
        <v>0</v>
      </c>
      <c r="G9" s="213">
        <f t="shared" si="0"/>
        <v>0</v>
      </c>
      <c r="H9" s="218">
        <f t="shared" ref="H9:H15" si="3">SUM(D9*G9)</f>
        <v>0</v>
      </c>
      <c r="I9" s="226"/>
      <c r="J9" s="227"/>
    </row>
    <row r="10" ht="381.45" customHeight="1" spans="1:10">
      <c r="A10" s="204"/>
      <c r="B10" s="209"/>
      <c r="C10" s="210"/>
      <c r="D10" s="190"/>
      <c r="E10" s="213"/>
      <c r="F10" s="213">
        <f t="shared" si="2"/>
        <v>0</v>
      </c>
      <c r="G10" s="213">
        <f t="shared" si="0"/>
        <v>0</v>
      </c>
      <c r="H10" s="218">
        <f t="shared" si="3"/>
        <v>0</v>
      </c>
      <c r="I10" s="228">
        <f t="shared" ref="I10:I15" si="4">SUM(H10)</f>
        <v>0</v>
      </c>
      <c r="J10" s="229"/>
    </row>
    <row r="11" ht="386.3" customHeight="1" spans="1:10">
      <c r="A11" s="204"/>
      <c r="B11" s="209"/>
      <c r="C11" s="210"/>
      <c r="D11" s="190"/>
      <c r="E11" s="213"/>
      <c r="F11" s="213">
        <f t="shared" si="2"/>
        <v>0</v>
      </c>
      <c r="G11" s="213">
        <f t="shared" si="0"/>
        <v>0</v>
      </c>
      <c r="H11" s="218">
        <f t="shared" si="3"/>
        <v>0</v>
      </c>
      <c r="I11" s="228">
        <f t="shared" si="4"/>
        <v>0</v>
      </c>
      <c r="J11" s="17"/>
    </row>
    <row r="12" ht="382.6" customHeight="1" spans="1:10">
      <c r="A12" s="211"/>
      <c r="B12" s="190"/>
      <c r="C12" s="190"/>
      <c r="D12" s="190"/>
      <c r="E12" s="219"/>
      <c r="F12" s="219">
        <f t="shared" si="2"/>
        <v>0</v>
      </c>
      <c r="G12" s="219">
        <f t="shared" si="0"/>
        <v>0</v>
      </c>
      <c r="H12" s="219">
        <f t="shared" si="3"/>
        <v>0</v>
      </c>
      <c r="I12" s="219">
        <f t="shared" si="4"/>
        <v>0</v>
      </c>
      <c r="J12" s="230"/>
    </row>
    <row r="13" ht="379.8" customHeight="1" spans="1:10">
      <c r="A13" s="211"/>
      <c r="B13" s="190"/>
      <c r="C13" s="190"/>
      <c r="D13" s="190"/>
      <c r="E13" s="219"/>
      <c r="F13" s="219"/>
      <c r="G13" s="219">
        <f t="shared" si="0"/>
        <v>0</v>
      </c>
      <c r="H13" s="219">
        <f t="shared" si="3"/>
        <v>0</v>
      </c>
      <c r="I13" s="231">
        <f t="shared" si="4"/>
        <v>0</v>
      </c>
      <c r="J13" s="230"/>
    </row>
    <row r="14" s="196" customFormat="1" ht="409.5" customHeight="1" spans="1:10">
      <c r="A14" s="211"/>
      <c r="B14" s="190"/>
      <c r="C14" s="190"/>
      <c r="D14" s="190"/>
      <c r="E14" s="219"/>
      <c r="F14" s="219">
        <f>E14*10%</f>
        <v>0</v>
      </c>
      <c r="G14" s="219">
        <f t="shared" si="0"/>
        <v>0</v>
      </c>
      <c r="H14" s="219">
        <f t="shared" si="3"/>
        <v>0</v>
      </c>
      <c r="I14" s="231">
        <f t="shared" si="4"/>
        <v>0</v>
      </c>
      <c r="J14" s="230"/>
    </row>
    <row r="15" ht="388.5" customHeight="1" spans="1:10">
      <c r="A15" s="211"/>
      <c r="B15" s="190"/>
      <c r="C15" s="190"/>
      <c r="D15" s="190"/>
      <c r="E15" s="219"/>
      <c r="F15" s="219">
        <f>E15*10%</f>
        <v>0</v>
      </c>
      <c r="G15" s="219">
        <f t="shared" si="0"/>
        <v>0</v>
      </c>
      <c r="H15" s="219">
        <f t="shared" si="3"/>
        <v>0</v>
      </c>
      <c r="I15" s="231">
        <f t="shared" si="4"/>
        <v>0</v>
      </c>
      <c r="J15" s="230"/>
    </row>
    <row r="16" ht="37.2" spans="1:10">
      <c r="A16" s="212" t="s">
        <v>5</v>
      </c>
      <c r="B16" s="212"/>
      <c r="C16" s="212"/>
      <c r="D16" s="212"/>
      <c r="E16" s="212"/>
      <c r="F16" s="220">
        <f>SUM(I2:I15)</f>
        <v>2097000</v>
      </c>
      <c r="G16" s="220"/>
      <c r="H16" s="220"/>
      <c r="I16" s="220"/>
      <c r="J16" s="220"/>
    </row>
  </sheetData>
  <mergeCells count="6">
    <mergeCell ref="A16:E16"/>
    <mergeCell ref="F16:J16"/>
    <mergeCell ref="A7:A9"/>
    <mergeCell ref="B7:B9"/>
    <mergeCell ref="I7:I9"/>
    <mergeCell ref="J7:J9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62" zoomScaleNormal="62" topLeftCell="E1" workbookViewId="0">
      <selection activeCell="E9" sqref="E9"/>
    </sheetView>
  </sheetViews>
  <sheetFormatPr defaultColWidth="9.140625" defaultRowHeight="16.8" outlineLevelRow="2" outlineLevelCol="6"/>
  <cols>
    <col min="1" max="1" width="18.9609375" style="183" customWidth="1"/>
    <col min="2" max="2" width="32.984375" customWidth="1"/>
    <col min="3" max="3" width="29.34375" customWidth="1"/>
    <col min="4" max="4" width="25.3359375" style="184" customWidth="1"/>
    <col min="5" max="5" width="60.2578125" customWidth="1"/>
    <col min="6" max="7" width="30.6484375" customWidth="1"/>
  </cols>
  <sheetData>
    <row r="1" ht="34" customHeight="1" spans="1:7">
      <c r="A1" s="185" t="s">
        <v>0</v>
      </c>
      <c r="B1" s="185" t="s">
        <v>62</v>
      </c>
      <c r="C1" s="185" t="s">
        <v>63</v>
      </c>
      <c r="D1" s="186" t="s">
        <v>68</v>
      </c>
      <c r="E1" s="185" t="s">
        <v>65</v>
      </c>
      <c r="F1" s="185" t="s">
        <v>3</v>
      </c>
      <c r="G1" s="185" t="s">
        <v>5</v>
      </c>
    </row>
    <row r="2" ht="409.5" customHeight="1" spans="1:7">
      <c r="A2" s="187">
        <v>46058</v>
      </c>
      <c r="B2" s="188" t="s">
        <v>80</v>
      </c>
      <c r="C2" s="189" t="s">
        <v>81</v>
      </c>
      <c r="D2" s="190">
        <v>2</v>
      </c>
      <c r="E2" s="17"/>
      <c r="F2" s="194">
        <v>334000</v>
      </c>
      <c r="G2" s="194">
        <f>F2*D2</f>
        <v>668000</v>
      </c>
    </row>
    <row r="3" ht="35" customHeight="1" spans="1:7">
      <c r="A3" s="191" t="s">
        <v>5</v>
      </c>
      <c r="B3" s="191"/>
      <c r="C3" s="192"/>
      <c r="D3" s="193"/>
      <c r="E3" s="30">
        <f>SUM(G2)</f>
        <v>668000</v>
      </c>
      <c r="F3" s="32"/>
      <c r="G3" s="33"/>
    </row>
  </sheetData>
  <mergeCells count="2">
    <mergeCell ref="A3:C3"/>
    <mergeCell ref="E3:G3"/>
  </mergeCells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6"/>
  <sheetViews>
    <sheetView zoomScale="55" zoomScaleNormal="55" topLeftCell="C2" workbookViewId="0">
      <selection activeCell="B11" sqref="B11:B19"/>
    </sheetView>
  </sheetViews>
  <sheetFormatPr defaultColWidth="9.140625" defaultRowHeight="23.2" outlineLevelCol="7"/>
  <cols>
    <col min="1" max="1" width="17" style="152" customWidth="1"/>
    <col min="2" max="2" width="18" style="153" customWidth="1"/>
    <col min="3" max="3" width="38.75" style="153" customWidth="1"/>
    <col min="4" max="4" width="12.7265625" style="153" customWidth="1"/>
    <col min="5" max="5" width="45.203125" style="153" customWidth="1"/>
    <col min="6" max="7" width="29.0703125" style="153" customWidth="1"/>
    <col min="8" max="8" width="23.1171875" style="153" customWidth="1"/>
    <col min="9" max="12" width="9.140625" style="153"/>
    <col min="13" max="13" width="13.140625" style="153" customWidth="1"/>
    <col min="14" max="16384" width="9.140625" style="153"/>
  </cols>
  <sheetData>
    <row r="1" ht="34" customHeight="1" spans="1:8">
      <c r="A1" s="154" t="s">
        <v>0</v>
      </c>
      <c r="B1" s="155" t="s">
        <v>62</v>
      </c>
      <c r="C1" s="155" t="s">
        <v>63</v>
      </c>
      <c r="D1" s="155" t="s">
        <v>68</v>
      </c>
      <c r="E1" s="155" t="s">
        <v>65</v>
      </c>
      <c r="F1" s="155" t="s">
        <v>3</v>
      </c>
      <c r="G1" s="155" t="s">
        <v>46</v>
      </c>
      <c r="H1" s="165" t="s">
        <v>5</v>
      </c>
    </row>
    <row r="2" ht="58" customHeight="1" spans="1:8">
      <c r="A2" s="156">
        <v>46055</v>
      </c>
      <c r="B2" s="156" t="s">
        <v>82</v>
      </c>
      <c r="C2" s="157" t="s">
        <v>83</v>
      </c>
      <c r="D2" s="158">
        <v>2</v>
      </c>
      <c r="E2" s="166"/>
      <c r="F2" s="167">
        <v>100000</v>
      </c>
      <c r="G2" s="168">
        <f t="shared" ref="G2:G8" si="0">D2*F2</f>
        <v>200000</v>
      </c>
      <c r="H2" s="169">
        <f>SUM(G2:G8)</f>
        <v>2200000</v>
      </c>
    </row>
    <row r="3" ht="58" customHeight="1" spans="1:8">
      <c r="A3" s="159"/>
      <c r="B3" s="159"/>
      <c r="C3" s="157" t="s">
        <v>84</v>
      </c>
      <c r="D3" s="158">
        <v>2</v>
      </c>
      <c r="E3" s="166"/>
      <c r="F3" s="167">
        <v>100000</v>
      </c>
      <c r="G3" s="168">
        <f t="shared" si="0"/>
        <v>200000</v>
      </c>
      <c r="H3" s="170"/>
    </row>
    <row r="4" ht="58" customHeight="1" spans="1:8">
      <c r="A4" s="159"/>
      <c r="B4" s="159"/>
      <c r="C4" s="157" t="s">
        <v>85</v>
      </c>
      <c r="D4" s="158">
        <v>2</v>
      </c>
      <c r="E4" s="166"/>
      <c r="F4" s="167">
        <v>100000</v>
      </c>
      <c r="G4" s="168">
        <f t="shared" si="0"/>
        <v>200000</v>
      </c>
      <c r="H4" s="170"/>
    </row>
    <row r="5" ht="58" customHeight="1" spans="1:8">
      <c r="A5" s="159"/>
      <c r="B5" s="159"/>
      <c r="C5" s="157" t="s">
        <v>86</v>
      </c>
      <c r="D5" s="158">
        <v>2</v>
      </c>
      <c r="E5" s="166"/>
      <c r="F5" s="167">
        <v>100000</v>
      </c>
      <c r="G5" s="168">
        <f t="shared" si="0"/>
        <v>200000</v>
      </c>
      <c r="H5" s="170"/>
    </row>
    <row r="6" ht="58" customHeight="1" spans="1:8">
      <c r="A6" s="159"/>
      <c r="B6" s="159"/>
      <c r="C6" s="160" t="s">
        <v>87</v>
      </c>
      <c r="D6" s="158">
        <v>2</v>
      </c>
      <c r="E6" s="166"/>
      <c r="F6" s="167">
        <v>100000</v>
      </c>
      <c r="G6" s="168">
        <f t="shared" si="0"/>
        <v>200000</v>
      </c>
      <c r="H6" s="170"/>
    </row>
    <row r="7" ht="58" customHeight="1" spans="1:8">
      <c r="A7" s="159"/>
      <c r="B7" s="159"/>
      <c r="C7" s="160" t="s">
        <v>88</v>
      </c>
      <c r="D7" s="158">
        <v>2</v>
      </c>
      <c r="E7" s="166"/>
      <c r="F7" s="167">
        <v>100000</v>
      </c>
      <c r="G7" s="168">
        <f t="shared" si="0"/>
        <v>200000</v>
      </c>
      <c r="H7" s="170"/>
    </row>
    <row r="8" ht="58" customHeight="1" spans="1:8">
      <c r="A8" s="159"/>
      <c r="B8" s="159"/>
      <c r="C8" s="160" t="s">
        <v>89</v>
      </c>
      <c r="D8" s="158">
        <v>10</v>
      </c>
      <c r="E8" s="166"/>
      <c r="F8" s="167">
        <v>100000</v>
      </c>
      <c r="G8" s="168">
        <f t="shared" si="0"/>
        <v>1000000</v>
      </c>
      <c r="H8" s="171"/>
    </row>
    <row r="9" ht="35" customHeight="1" spans="1:8">
      <c r="A9" s="161" t="s">
        <v>4</v>
      </c>
      <c r="B9" s="161"/>
      <c r="C9" s="161"/>
      <c r="D9" s="158">
        <f>SUM(D2:D8)</f>
        <v>22</v>
      </c>
      <c r="E9" s="172"/>
      <c r="F9" s="173" t="s">
        <v>90</v>
      </c>
      <c r="G9" s="173"/>
      <c r="H9" s="173">
        <f>H2*11%</f>
        <v>242000</v>
      </c>
    </row>
    <row r="10" ht="35" customHeight="1" spans="1:8">
      <c r="A10" s="161" t="s">
        <v>5</v>
      </c>
      <c r="B10" s="161"/>
      <c r="C10" s="161"/>
      <c r="D10" s="158"/>
      <c r="E10" s="174">
        <f>SUM(H2:H9)</f>
        <v>2442000</v>
      </c>
      <c r="F10" s="175"/>
      <c r="G10" s="175"/>
      <c r="H10" s="176"/>
    </row>
    <row r="11" ht="45" customHeight="1" spans="1:8">
      <c r="A11" s="156">
        <v>46071</v>
      </c>
      <c r="B11" s="156" t="s">
        <v>91</v>
      </c>
      <c r="C11" s="157" t="s">
        <v>92</v>
      </c>
      <c r="D11" s="158">
        <v>2</v>
      </c>
      <c r="E11" s="166"/>
      <c r="F11" s="167">
        <v>100000</v>
      </c>
      <c r="G11" s="168">
        <f t="shared" ref="G11:G17" si="1">D11*F11</f>
        <v>200000</v>
      </c>
      <c r="H11" s="169">
        <f>SUM(G11:G19)</f>
        <v>1700000</v>
      </c>
    </row>
    <row r="12" ht="45" customHeight="1" spans="1:8">
      <c r="A12" s="159"/>
      <c r="B12" s="159"/>
      <c r="C12" s="157" t="s">
        <v>86</v>
      </c>
      <c r="D12" s="158">
        <v>1</v>
      </c>
      <c r="E12" s="166"/>
      <c r="F12" s="167">
        <v>100000</v>
      </c>
      <c r="G12" s="168">
        <f t="shared" si="1"/>
        <v>100000</v>
      </c>
      <c r="H12" s="170"/>
    </row>
    <row r="13" ht="45" customHeight="1" spans="1:8">
      <c r="A13" s="159"/>
      <c r="B13" s="159"/>
      <c r="C13" s="157" t="s">
        <v>93</v>
      </c>
      <c r="D13" s="158">
        <v>2</v>
      </c>
      <c r="E13" s="166"/>
      <c r="F13" s="167">
        <v>100000</v>
      </c>
      <c r="G13" s="168">
        <f t="shared" si="1"/>
        <v>200000</v>
      </c>
      <c r="H13" s="170"/>
    </row>
    <row r="14" ht="45" customHeight="1" spans="1:8">
      <c r="A14" s="159"/>
      <c r="B14" s="159"/>
      <c r="C14" s="157" t="s">
        <v>88</v>
      </c>
      <c r="D14" s="158">
        <v>2</v>
      </c>
      <c r="E14" s="166"/>
      <c r="F14" s="167">
        <v>100000</v>
      </c>
      <c r="G14" s="168">
        <f t="shared" si="1"/>
        <v>200000</v>
      </c>
      <c r="H14" s="170"/>
    </row>
    <row r="15" ht="45" customHeight="1" spans="1:8">
      <c r="A15" s="159"/>
      <c r="B15" s="159"/>
      <c r="C15" s="160" t="s">
        <v>94</v>
      </c>
      <c r="D15" s="158">
        <v>2</v>
      </c>
      <c r="E15" s="166"/>
      <c r="F15" s="167">
        <v>100000</v>
      </c>
      <c r="G15" s="168">
        <f t="shared" si="1"/>
        <v>200000</v>
      </c>
      <c r="H15" s="170"/>
    </row>
    <row r="16" ht="45" customHeight="1" spans="1:8">
      <c r="A16" s="159"/>
      <c r="B16" s="159"/>
      <c r="C16" s="160" t="s">
        <v>95</v>
      </c>
      <c r="D16" s="158">
        <v>3</v>
      </c>
      <c r="E16" s="166"/>
      <c r="F16" s="167">
        <v>100000</v>
      </c>
      <c r="G16" s="168">
        <f t="shared" si="1"/>
        <v>300000</v>
      </c>
      <c r="H16" s="170"/>
    </row>
    <row r="17" ht="45" customHeight="1" spans="1:8">
      <c r="A17" s="159"/>
      <c r="B17" s="159"/>
      <c r="C17" s="160" t="s">
        <v>84</v>
      </c>
      <c r="D17" s="158">
        <v>2</v>
      </c>
      <c r="E17" s="166"/>
      <c r="F17" s="167">
        <v>100000</v>
      </c>
      <c r="G17" s="168">
        <f>D17*F17</f>
        <v>200000</v>
      </c>
      <c r="H17" s="177"/>
    </row>
    <row r="18" ht="45" customHeight="1" spans="1:8">
      <c r="A18" s="159"/>
      <c r="B18" s="159"/>
      <c r="C18" s="160" t="s">
        <v>85</v>
      </c>
      <c r="D18" s="158">
        <v>2</v>
      </c>
      <c r="E18" s="166"/>
      <c r="F18" s="167">
        <v>100000</v>
      </c>
      <c r="G18" s="168">
        <f>D18*F18</f>
        <v>200000</v>
      </c>
      <c r="H18" s="177"/>
    </row>
    <row r="19" ht="45" customHeight="1" spans="1:8">
      <c r="A19" s="159"/>
      <c r="B19" s="159"/>
      <c r="C19" s="160" t="s">
        <v>96</v>
      </c>
      <c r="D19" s="158">
        <v>1</v>
      </c>
      <c r="E19" s="166"/>
      <c r="F19" s="167">
        <v>100000</v>
      </c>
      <c r="G19" s="168">
        <f>D19*F19</f>
        <v>100000</v>
      </c>
      <c r="H19" s="171"/>
    </row>
    <row r="20" ht="35" customHeight="1" spans="1:8">
      <c r="A20" s="161" t="s">
        <v>4</v>
      </c>
      <c r="B20" s="161"/>
      <c r="C20" s="161"/>
      <c r="D20" s="158">
        <f>SUM(D11:D19)</f>
        <v>17</v>
      </c>
      <c r="E20" s="172"/>
      <c r="F20" s="173" t="s">
        <v>90</v>
      </c>
      <c r="G20" s="173"/>
      <c r="H20" s="173">
        <f>H11*11%</f>
        <v>187000</v>
      </c>
    </row>
    <row r="21" ht="35" customHeight="1" spans="1:8">
      <c r="A21" s="161" t="s">
        <v>5</v>
      </c>
      <c r="B21" s="161"/>
      <c r="C21" s="161"/>
      <c r="D21" s="158"/>
      <c r="E21" s="174">
        <f>SUM(H11:H20)</f>
        <v>1887000</v>
      </c>
      <c r="F21" s="175"/>
      <c r="G21" s="175"/>
      <c r="H21" s="176"/>
    </row>
    <row r="22" ht="64" customHeight="1" spans="1:8">
      <c r="A22" s="162"/>
      <c r="B22" s="163"/>
      <c r="C22" s="164"/>
      <c r="D22" s="164"/>
      <c r="E22" s="178" t="s">
        <v>61</v>
      </c>
      <c r="F22" s="179">
        <f>SUM(E10,E21)</f>
        <v>4329000</v>
      </c>
      <c r="G22" s="180"/>
      <c r="H22" s="181"/>
    </row>
    <row r="23" ht="64" customHeight="1" spans="6:6">
      <c r="F23" s="182"/>
    </row>
    <row r="24" ht="64" customHeight="1"/>
    <row r="25" ht="64" customHeight="1"/>
    <row r="26" ht="64" customHeight="1"/>
    <row r="27" ht="35" customHeight="1"/>
    <row r="28" ht="35" customHeight="1"/>
    <row r="29" ht="160" customHeight="1"/>
    <row r="30" ht="160" customHeight="1"/>
    <row r="31" ht="35" customHeight="1"/>
    <row r="32" ht="35" customHeight="1"/>
    <row r="33" ht="321" customHeight="1"/>
    <row r="34" ht="34" customHeight="1"/>
    <row r="35" ht="34" customHeight="1"/>
    <row r="36" ht="34" customHeight="1"/>
    <row r="37" ht="58" customHeight="1"/>
    <row r="38" ht="58" customHeight="1"/>
    <row r="39" ht="58" customHeight="1"/>
    <row r="40" ht="58" customHeight="1"/>
    <row r="41" ht="58" customHeight="1"/>
    <row r="42" ht="58" customHeight="1"/>
    <row r="43" ht="58" customHeight="1"/>
    <row r="44" ht="58" customHeight="1"/>
    <row r="45" ht="58" customHeight="1"/>
    <row r="46" ht="58" customHeight="1"/>
  </sheetData>
  <mergeCells count="18">
    <mergeCell ref="A9:C9"/>
    <mergeCell ref="F9:G9"/>
    <mergeCell ref="A10:C10"/>
    <mergeCell ref="E10:H10"/>
    <mergeCell ref="A20:C20"/>
    <mergeCell ref="F20:G20"/>
    <mergeCell ref="A21:C21"/>
    <mergeCell ref="E21:H21"/>
    <mergeCell ref="A22:C22"/>
    <mergeCell ref="F22:H22"/>
    <mergeCell ref="A2:A8"/>
    <mergeCell ref="A11:A19"/>
    <mergeCell ref="B2:B8"/>
    <mergeCell ref="B11:B19"/>
    <mergeCell ref="E2:E8"/>
    <mergeCell ref="E11:E19"/>
    <mergeCell ref="H2:H8"/>
    <mergeCell ref="H11:H19"/>
  </mergeCells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89" zoomScaleNormal="89" workbookViewId="0">
      <pane ySplit="1" topLeftCell="A2" activePane="bottomLeft" state="frozen"/>
      <selection/>
      <selection pane="bottomLeft" activeCell="E5" sqref="E5"/>
    </sheetView>
  </sheetViews>
  <sheetFormatPr defaultColWidth="9.140625" defaultRowHeight="16.8" outlineLevelRow="6" outlineLevelCol="6"/>
  <cols>
    <col min="1" max="1" width="13.3984375" customWidth="1"/>
    <col min="2" max="2" width="11.1640625" customWidth="1"/>
    <col min="3" max="3" width="18.5703125" customWidth="1"/>
    <col min="4" max="4" width="18.5703125" style="11" customWidth="1"/>
    <col min="5" max="5" width="46.5625" customWidth="1"/>
    <col min="6" max="7" width="17.9609375" customWidth="1"/>
  </cols>
  <sheetData>
    <row r="1" ht="16" customHeight="1" spans="1:7">
      <c r="A1" s="36" t="s">
        <v>0</v>
      </c>
      <c r="B1" s="37" t="s">
        <v>62</v>
      </c>
      <c r="C1" s="37" t="s">
        <v>63</v>
      </c>
      <c r="D1" s="36" t="s">
        <v>64</v>
      </c>
      <c r="E1" s="37" t="s">
        <v>65</v>
      </c>
      <c r="F1" s="37" t="s">
        <v>3</v>
      </c>
      <c r="G1" s="37" t="s">
        <v>5</v>
      </c>
    </row>
    <row r="2" ht="193.75" customHeight="1" spans="1:7">
      <c r="A2" s="25">
        <v>46059</v>
      </c>
      <c r="B2" s="133" t="s">
        <v>97</v>
      </c>
      <c r="C2" s="40" t="s">
        <v>98</v>
      </c>
      <c r="D2" s="133">
        <v>2</v>
      </c>
      <c r="E2" s="17"/>
      <c r="F2" s="7">
        <v>450000</v>
      </c>
      <c r="G2" s="7">
        <f>F2*D2</f>
        <v>900000</v>
      </c>
    </row>
    <row r="3" ht="175.7" customHeight="1" spans="1:7">
      <c r="A3" s="25">
        <v>46071</v>
      </c>
      <c r="B3" s="105" t="s">
        <v>99</v>
      </c>
      <c r="C3" s="40" t="s">
        <v>100</v>
      </c>
      <c r="D3" s="133">
        <v>3</v>
      </c>
      <c r="E3" s="17"/>
      <c r="F3" s="7">
        <v>380000</v>
      </c>
      <c r="G3" s="7">
        <f>SUM(F3*D3)</f>
        <v>1140000</v>
      </c>
    </row>
    <row r="4" ht="154.7" customHeight="1" spans="1:7">
      <c r="A4" s="25">
        <v>46074</v>
      </c>
      <c r="B4" s="105" t="s">
        <v>101</v>
      </c>
      <c r="C4" s="40" t="s">
        <v>102</v>
      </c>
      <c r="D4" s="133">
        <v>1</v>
      </c>
      <c r="E4" s="17"/>
      <c r="F4" s="7">
        <v>580000</v>
      </c>
      <c r="G4" s="7">
        <f>SUM(F4*D4)</f>
        <v>580000</v>
      </c>
    </row>
    <row r="5" ht="156.5" customHeight="1" spans="1:7">
      <c r="A5" s="25"/>
      <c r="B5" s="105"/>
      <c r="C5" s="40"/>
      <c r="D5" s="133"/>
      <c r="E5" s="17"/>
      <c r="F5" s="7"/>
      <c r="G5" s="7">
        <f>F5*D5</f>
        <v>0</v>
      </c>
    </row>
    <row r="6" ht="26" spans="1:7">
      <c r="A6" s="92" t="s">
        <v>61</v>
      </c>
      <c r="B6" s="93"/>
      <c r="C6" s="93"/>
      <c r="D6" s="149"/>
      <c r="E6" s="130">
        <f>SUM(G2:G5)</f>
        <v>2620000</v>
      </c>
      <c r="F6" s="150"/>
      <c r="G6" s="151"/>
    </row>
    <row r="7" ht="22" customHeight="1"/>
  </sheetData>
  <mergeCells count="2">
    <mergeCell ref="A6:D6"/>
    <mergeCell ref="E6:G6"/>
  </mergeCells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zoomScale="85" zoomScaleNormal="85" workbookViewId="0">
      <pane ySplit="1" topLeftCell="A2" activePane="bottomLeft" state="frozen"/>
      <selection/>
      <selection pane="bottomLeft" activeCell="G2" sqref="G2"/>
    </sheetView>
  </sheetViews>
  <sheetFormatPr defaultColWidth="9.140625" defaultRowHeight="16.8"/>
  <cols>
    <col min="1" max="1" width="13.3984375" customWidth="1"/>
    <col min="2" max="2" width="11.1640625" customWidth="1"/>
    <col min="3" max="4" width="18.5703125" customWidth="1"/>
    <col min="5" max="5" width="43.8671875" customWidth="1"/>
    <col min="6" max="6" width="17.9609375" customWidth="1"/>
    <col min="7" max="7" width="22" customWidth="1"/>
    <col min="9" max="9" width="11.5703125"/>
  </cols>
  <sheetData>
    <row r="1" ht="16" customHeight="1" spans="1:7">
      <c r="A1" s="36" t="s">
        <v>0</v>
      </c>
      <c r="B1" s="37" t="s">
        <v>62</v>
      </c>
      <c r="C1" s="37" t="s">
        <v>63</v>
      </c>
      <c r="D1" s="37" t="s">
        <v>64</v>
      </c>
      <c r="E1" s="37" t="s">
        <v>65</v>
      </c>
      <c r="F1" s="37" t="s">
        <v>3</v>
      </c>
      <c r="G1" s="37" t="s">
        <v>5</v>
      </c>
    </row>
    <row r="2" ht="168" customHeight="1" spans="1:7">
      <c r="A2" s="25">
        <v>46074</v>
      </c>
      <c r="B2" s="133">
        <v>43723</v>
      </c>
      <c r="C2" s="40" t="s">
        <v>103</v>
      </c>
      <c r="D2" s="27">
        <v>2</v>
      </c>
      <c r="E2" s="17"/>
      <c r="F2" s="21">
        <v>236487</v>
      </c>
      <c r="G2" s="21">
        <f>SUM(D2*F2)</f>
        <v>472974</v>
      </c>
    </row>
    <row r="3" ht="23.5" customHeight="1" spans="1:7">
      <c r="A3" s="134" t="s">
        <v>4</v>
      </c>
      <c r="B3" s="135"/>
      <c r="C3" s="136"/>
      <c r="D3" s="27"/>
      <c r="E3" s="17"/>
      <c r="F3" s="141" t="s">
        <v>104</v>
      </c>
      <c r="G3" s="142">
        <f>G2*11%</f>
        <v>52027.14</v>
      </c>
    </row>
    <row r="4" ht="23.5" customHeight="1" spans="1:7">
      <c r="A4" s="134" t="s">
        <v>5</v>
      </c>
      <c r="B4" s="135"/>
      <c r="C4" s="136"/>
      <c r="D4" s="40"/>
      <c r="E4" s="146">
        <f>SUM(G2:G3)</f>
        <v>525001.14</v>
      </c>
      <c r="F4" s="146"/>
      <c r="G4" s="146"/>
    </row>
    <row r="5" ht="150.5" customHeight="1" spans="1:7">
      <c r="A5" s="25"/>
      <c r="B5" s="133"/>
      <c r="C5" s="40"/>
      <c r="D5" s="27"/>
      <c r="E5" s="17"/>
      <c r="F5" s="21"/>
      <c r="G5" s="21">
        <f>D5*F5</f>
        <v>0</v>
      </c>
    </row>
    <row r="6" ht="23.5" customHeight="1" spans="1:9">
      <c r="A6" s="137" t="s">
        <v>4</v>
      </c>
      <c r="B6" s="138"/>
      <c r="C6" s="139"/>
      <c r="D6" s="140"/>
      <c r="E6" s="7"/>
      <c r="F6" s="146" t="s">
        <v>104</v>
      </c>
      <c r="G6" s="7">
        <f>G5*11%</f>
        <v>0</v>
      </c>
      <c r="I6" s="148"/>
    </row>
    <row r="7" ht="23.5" customHeight="1" spans="1:7">
      <c r="A7" s="137" t="s">
        <v>5</v>
      </c>
      <c r="B7" s="138"/>
      <c r="C7" s="139"/>
      <c r="D7" s="140"/>
      <c r="E7" s="146">
        <f>SUM(G5:G6)</f>
        <v>0</v>
      </c>
      <c r="F7" s="146"/>
      <c r="G7" s="146"/>
    </row>
    <row r="8" ht="168" customHeight="1" spans="1:7">
      <c r="A8" s="25"/>
      <c r="B8" s="133"/>
      <c r="C8" s="40"/>
      <c r="D8" s="27"/>
      <c r="E8" s="17"/>
      <c r="F8" s="21"/>
      <c r="G8" s="21"/>
    </row>
    <row r="9" ht="23.5" customHeight="1" spans="1:7">
      <c r="A9" s="137"/>
      <c r="B9" s="138"/>
      <c r="C9" s="139"/>
      <c r="D9" s="140"/>
      <c r="E9" s="7"/>
      <c r="F9" s="7"/>
      <c r="G9" s="7"/>
    </row>
    <row r="10" ht="23.5" customHeight="1" spans="1:7">
      <c r="A10" s="137" t="s">
        <v>5</v>
      </c>
      <c r="B10" s="138"/>
      <c r="C10" s="139"/>
      <c r="D10" s="140"/>
      <c r="E10" s="146"/>
      <c r="F10" s="146"/>
      <c r="G10" s="146"/>
    </row>
    <row r="11" ht="168" customHeight="1" spans="1:7">
      <c r="A11" s="25"/>
      <c r="B11" s="133"/>
      <c r="C11" s="40"/>
      <c r="D11" s="27"/>
      <c r="E11" s="17"/>
      <c r="F11" s="21"/>
      <c r="G11" s="21"/>
    </row>
    <row r="12" ht="23.5" customHeight="1" spans="1:7">
      <c r="A12" s="137"/>
      <c r="B12" s="138"/>
      <c r="C12" s="139"/>
      <c r="D12" s="140"/>
      <c r="E12" s="7"/>
      <c r="F12" s="7"/>
      <c r="G12" s="142"/>
    </row>
    <row r="13" ht="23.5" customHeight="1" spans="1:7">
      <c r="A13" s="137" t="s">
        <v>5</v>
      </c>
      <c r="B13" s="138"/>
      <c r="C13" s="139"/>
      <c r="D13" s="140"/>
      <c r="E13" s="146"/>
      <c r="F13" s="146"/>
      <c r="G13" s="146"/>
    </row>
    <row r="14" ht="24" customHeight="1" spans="1:7">
      <c r="A14" s="92" t="s">
        <v>61</v>
      </c>
      <c r="B14" s="93"/>
      <c r="C14" s="93"/>
      <c r="D14" s="94"/>
      <c r="E14" s="147">
        <f>SUM(E4+E7+E10+E13)</f>
        <v>525001.14</v>
      </c>
      <c r="F14" s="102"/>
      <c r="G14" s="103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2" activePane="bottomLeft" state="frozen"/>
      <selection/>
      <selection pane="bottomLeft" activeCell="E15" sqref="E15"/>
    </sheetView>
  </sheetViews>
  <sheetFormatPr defaultColWidth="9.140625" defaultRowHeight="16.8" outlineLevelCol="6"/>
  <cols>
    <col min="1" max="1" width="12.2890625" customWidth="1"/>
    <col min="2" max="2" width="24.140625" customWidth="1"/>
    <col min="3" max="3" width="18.7109375" customWidth="1"/>
    <col min="4" max="4" width="11.7109375" customWidth="1"/>
    <col min="5" max="5" width="46.5625" customWidth="1"/>
    <col min="6" max="6" width="14.7890625" customWidth="1"/>
    <col min="7" max="7" width="15.125" customWidth="1"/>
  </cols>
  <sheetData>
    <row r="1" ht="16" customHeight="1" spans="1:7">
      <c r="A1" s="36" t="s">
        <v>0</v>
      </c>
      <c r="B1" s="37" t="s">
        <v>62</v>
      </c>
      <c r="C1" s="37" t="s">
        <v>63</v>
      </c>
      <c r="D1" s="37" t="s">
        <v>64</v>
      </c>
      <c r="E1" s="37" t="s">
        <v>65</v>
      </c>
      <c r="F1" s="37" t="s">
        <v>3</v>
      </c>
      <c r="G1" s="37" t="s">
        <v>5</v>
      </c>
    </row>
    <row r="2" ht="168" customHeight="1" spans="1:7">
      <c r="A2" s="25"/>
      <c r="B2" s="133"/>
      <c r="C2" s="40"/>
      <c r="D2" s="27"/>
      <c r="E2" s="17"/>
      <c r="F2" s="21"/>
      <c r="G2" s="21">
        <f>SUM(D2*F2)</f>
        <v>0</v>
      </c>
    </row>
    <row r="3" ht="23.5" customHeight="1" spans="1:7">
      <c r="A3" s="134" t="s">
        <v>4</v>
      </c>
      <c r="B3" s="135"/>
      <c r="C3" s="136"/>
      <c r="D3" s="27"/>
      <c r="E3" s="17"/>
      <c r="F3" s="141"/>
      <c r="G3" s="142"/>
    </row>
    <row r="4" ht="23.5" customHeight="1" spans="1:7">
      <c r="A4" s="134" t="s">
        <v>5</v>
      </c>
      <c r="B4" s="135"/>
      <c r="C4" s="136"/>
      <c r="D4" s="40"/>
      <c r="E4" s="143">
        <f>SUM(G2:G3)</f>
        <v>0</v>
      </c>
      <c r="F4" s="144"/>
      <c r="G4" s="145"/>
    </row>
    <row r="5" ht="168" customHeight="1" spans="1:7">
      <c r="A5" s="25"/>
      <c r="B5" s="133"/>
      <c r="C5" s="40"/>
      <c r="D5" s="27"/>
      <c r="E5" s="17"/>
      <c r="F5" s="21"/>
      <c r="G5" s="21">
        <f>SUM(D5*F5)</f>
        <v>0</v>
      </c>
    </row>
    <row r="6" ht="23.5" customHeight="1" spans="1:7">
      <c r="A6" s="137" t="s">
        <v>4</v>
      </c>
      <c r="B6" s="138"/>
      <c r="C6" s="139"/>
      <c r="D6" s="140"/>
      <c r="E6" s="7"/>
      <c r="F6" s="7"/>
      <c r="G6" s="7"/>
    </row>
    <row r="7" ht="23.5" customHeight="1" spans="1:7">
      <c r="A7" s="137" t="s">
        <v>5</v>
      </c>
      <c r="B7" s="138"/>
      <c r="C7" s="139"/>
      <c r="D7" s="140"/>
      <c r="E7" s="146">
        <f>SUM(G5:G6)</f>
        <v>0</v>
      </c>
      <c r="F7" s="146"/>
      <c r="G7" s="146"/>
    </row>
    <row r="8" ht="168" customHeight="1" spans="1:7">
      <c r="A8" s="25"/>
      <c r="B8" s="133"/>
      <c r="C8" s="40"/>
      <c r="D8" s="27"/>
      <c r="E8" s="17"/>
      <c r="F8" s="21"/>
      <c r="G8" s="21"/>
    </row>
    <row r="9" ht="23.5" customHeight="1" spans="1:7">
      <c r="A9" s="137"/>
      <c r="B9" s="138"/>
      <c r="C9" s="139"/>
      <c r="D9" s="140"/>
      <c r="E9" s="7"/>
      <c r="F9" s="7"/>
      <c r="G9" s="7"/>
    </row>
    <row r="10" ht="23.5" customHeight="1" spans="1:7">
      <c r="A10" s="137"/>
      <c r="B10" s="138"/>
      <c r="C10" s="139"/>
      <c r="D10" s="140"/>
      <c r="E10" s="146"/>
      <c r="F10" s="146"/>
      <c r="G10" s="146"/>
    </row>
    <row r="11" ht="168" customHeight="1" spans="1:7">
      <c r="A11" s="25"/>
      <c r="B11" s="133"/>
      <c r="C11" s="40"/>
      <c r="D11" s="27"/>
      <c r="E11" s="17"/>
      <c r="F11" s="21"/>
      <c r="G11" s="21"/>
    </row>
    <row r="12" ht="23.5" customHeight="1" spans="1:7">
      <c r="A12" s="137"/>
      <c r="B12" s="138"/>
      <c r="C12" s="139"/>
      <c r="D12" s="140"/>
      <c r="E12" s="7"/>
      <c r="F12" s="7"/>
      <c r="G12" s="142"/>
    </row>
    <row r="13" ht="23.5" customHeight="1" spans="1:7">
      <c r="A13" s="137"/>
      <c r="B13" s="138"/>
      <c r="C13" s="139"/>
      <c r="D13" s="140"/>
      <c r="E13" s="146"/>
      <c r="F13" s="146"/>
      <c r="G13" s="146"/>
    </row>
    <row r="14" ht="24" customHeight="1" spans="1:7">
      <c r="A14" s="92" t="s">
        <v>61</v>
      </c>
      <c r="B14" s="93"/>
      <c r="C14" s="93"/>
      <c r="D14" s="94"/>
      <c r="E14" s="147">
        <f>SUM(E4+E7+E10+E13)</f>
        <v>0</v>
      </c>
      <c r="F14" s="102"/>
      <c r="G14" s="103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tabSelected="1" zoomScale="73" zoomScaleNormal="73" workbookViewId="0">
      <pane ySplit="1" topLeftCell="A2" activePane="bottomLeft" state="frozen"/>
      <selection/>
      <selection pane="bottomLeft" activeCell="E5" sqref="E5"/>
    </sheetView>
  </sheetViews>
  <sheetFormatPr defaultColWidth="9.140625" defaultRowHeight="16.8" outlineLevelCol="7"/>
  <cols>
    <col min="1" max="1" width="13.3984375" customWidth="1"/>
    <col min="2" max="2" width="25.7109375" customWidth="1"/>
    <col min="3" max="3" width="18.5703125" customWidth="1"/>
    <col min="4" max="4" width="13.640625" style="110" customWidth="1"/>
    <col min="5" max="5" width="45.5078125" customWidth="1"/>
    <col min="6" max="6" width="19.734375" style="34" customWidth="1"/>
    <col min="7" max="7" width="17.9609375" style="34" customWidth="1"/>
  </cols>
  <sheetData>
    <row r="1" ht="16" customHeight="1" spans="1:8">
      <c r="A1" s="36" t="s">
        <v>0</v>
      </c>
      <c r="B1" s="37" t="s">
        <v>62</v>
      </c>
      <c r="C1" s="37" t="s">
        <v>63</v>
      </c>
      <c r="D1" s="37" t="s">
        <v>64</v>
      </c>
      <c r="E1" s="37" t="s">
        <v>65</v>
      </c>
      <c r="F1" s="54" t="s">
        <v>3</v>
      </c>
      <c r="G1" s="54" t="s">
        <v>5</v>
      </c>
      <c r="H1" s="37" t="s">
        <v>105</v>
      </c>
    </row>
    <row r="2" ht="180.8" customHeight="1" spans="1:8">
      <c r="A2" s="25">
        <v>46078</v>
      </c>
      <c r="B2" s="105" t="s">
        <v>106</v>
      </c>
      <c r="C2" s="81" t="s">
        <v>107</v>
      </c>
      <c r="D2" s="111">
        <v>24</v>
      </c>
      <c r="E2" s="17"/>
      <c r="F2" s="120">
        <v>44669.67</v>
      </c>
      <c r="G2" s="120">
        <f>SUM(D2*F2)</f>
        <v>1072072.08</v>
      </c>
      <c r="H2" s="17"/>
    </row>
    <row r="3" ht="26" spans="1:8">
      <c r="A3" s="112" t="s">
        <v>4</v>
      </c>
      <c r="B3" s="113"/>
      <c r="C3" s="114"/>
      <c r="D3" s="115">
        <f>SUM(D2)</f>
        <v>24</v>
      </c>
      <c r="E3" s="121"/>
      <c r="F3" s="122" t="s">
        <v>104</v>
      </c>
      <c r="G3" s="123">
        <f>G2*11%</f>
        <v>117927.9288</v>
      </c>
      <c r="H3" s="124"/>
    </row>
    <row r="4" ht="26" spans="1:8">
      <c r="A4" s="28" t="s">
        <v>5</v>
      </c>
      <c r="B4" s="29"/>
      <c r="C4" s="90"/>
      <c r="D4" s="116"/>
      <c r="E4" s="125">
        <f>SUM(G2:G3)</f>
        <v>1190000.0088</v>
      </c>
      <c r="F4" s="126"/>
      <c r="G4" s="126"/>
      <c r="H4" s="125"/>
    </row>
    <row r="5" ht="168" customHeight="1" spans="1:8">
      <c r="A5" s="48"/>
      <c r="B5" s="117"/>
      <c r="C5" s="117"/>
      <c r="D5" s="118"/>
      <c r="E5" s="127"/>
      <c r="F5" s="120"/>
      <c r="G5" s="120">
        <f>SUM(D5*F5)</f>
        <v>0</v>
      </c>
      <c r="H5" s="128"/>
    </row>
    <row r="6" ht="26" spans="1:8">
      <c r="A6" s="112" t="s">
        <v>4</v>
      </c>
      <c r="B6" s="113"/>
      <c r="C6" s="114"/>
      <c r="D6" s="116">
        <f>SUM(D5)</f>
        <v>0</v>
      </c>
      <c r="E6" s="96"/>
      <c r="F6" s="122" t="s">
        <v>104</v>
      </c>
      <c r="G6" s="123">
        <f>G5*11%</f>
        <v>0</v>
      </c>
      <c r="H6" s="124"/>
    </row>
    <row r="7" ht="26" spans="1:8">
      <c r="A7" s="28" t="s">
        <v>5</v>
      </c>
      <c r="B7" s="29"/>
      <c r="C7" s="90"/>
      <c r="D7" s="116"/>
      <c r="E7" s="96">
        <f>SUM(G5:G6)</f>
        <v>0</v>
      </c>
      <c r="F7" s="129"/>
      <c r="G7" s="129"/>
      <c r="H7" s="96"/>
    </row>
    <row r="8" ht="168" customHeight="1" spans="1:8">
      <c r="A8" s="48"/>
      <c r="B8" s="117"/>
      <c r="C8" s="117"/>
      <c r="D8" s="118"/>
      <c r="E8" s="127"/>
      <c r="F8" s="120"/>
      <c r="G8" s="120">
        <f>SUM(D8*F8)</f>
        <v>0</v>
      </c>
      <c r="H8" s="128"/>
    </row>
    <row r="9" ht="26" spans="1:8">
      <c r="A9" s="112" t="s">
        <v>4</v>
      </c>
      <c r="B9" s="113"/>
      <c r="C9" s="114"/>
      <c r="D9" s="116"/>
      <c r="E9" s="96"/>
      <c r="F9" s="122" t="s">
        <v>104</v>
      </c>
      <c r="G9" s="123">
        <f>G8*11%</f>
        <v>0</v>
      </c>
      <c r="H9" s="124"/>
    </row>
    <row r="10" ht="26" spans="1:8">
      <c r="A10" s="28" t="s">
        <v>5</v>
      </c>
      <c r="B10" s="29"/>
      <c r="C10" s="90"/>
      <c r="D10" s="116"/>
      <c r="E10" s="96">
        <f>SUM(G8:G9)</f>
        <v>0</v>
      </c>
      <c r="F10" s="129"/>
      <c r="G10" s="129"/>
      <c r="H10" s="96"/>
    </row>
    <row r="11" ht="168" customHeight="1" spans="1:8">
      <c r="A11" s="119"/>
      <c r="B11" s="117"/>
      <c r="C11" s="117"/>
      <c r="D11" s="118"/>
      <c r="E11" s="127"/>
      <c r="F11" s="120"/>
      <c r="G11" s="120">
        <f>SUM(D11*F11)</f>
        <v>0</v>
      </c>
      <c r="H11" s="128"/>
    </row>
    <row r="12" ht="26" spans="1:8">
      <c r="A12" s="112" t="s">
        <v>4</v>
      </c>
      <c r="B12" s="113"/>
      <c r="C12" s="114"/>
      <c r="D12" s="116"/>
      <c r="E12" s="96"/>
      <c r="F12" s="122" t="s">
        <v>104</v>
      </c>
      <c r="G12" s="123">
        <f>G11*11%</f>
        <v>0</v>
      </c>
      <c r="H12" s="124"/>
    </row>
    <row r="13" ht="26" spans="1:8">
      <c r="A13" s="28" t="s">
        <v>5</v>
      </c>
      <c r="B13" s="29"/>
      <c r="C13" s="90"/>
      <c r="D13" s="116"/>
      <c r="E13" s="96">
        <f>SUM(G11:G12)</f>
        <v>0</v>
      </c>
      <c r="F13" s="129"/>
      <c r="G13" s="129"/>
      <c r="H13" s="96"/>
    </row>
    <row r="14" ht="168" customHeight="1" spans="1:8">
      <c r="A14" s="119"/>
      <c r="B14" s="117"/>
      <c r="C14" s="117"/>
      <c r="D14" s="118"/>
      <c r="E14" s="127"/>
      <c r="F14" s="120"/>
      <c r="G14" s="120"/>
      <c r="H14" s="128"/>
    </row>
    <row r="15" ht="26" spans="1:8">
      <c r="A15" s="112" t="s">
        <v>4</v>
      </c>
      <c r="B15" s="113"/>
      <c r="C15" s="114"/>
      <c r="D15" s="116"/>
      <c r="E15" s="96"/>
      <c r="F15" s="122" t="s">
        <v>104</v>
      </c>
      <c r="G15" s="123">
        <f>G14*11%</f>
        <v>0</v>
      </c>
      <c r="H15" s="124"/>
    </row>
    <row r="16" ht="26" spans="1:8">
      <c r="A16" s="28" t="s">
        <v>5</v>
      </c>
      <c r="B16" s="29"/>
      <c r="C16" s="90"/>
      <c r="D16" s="116"/>
      <c r="E16" s="96">
        <f>SUM(G14:G15)</f>
        <v>0</v>
      </c>
      <c r="F16" s="129"/>
      <c r="G16" s="129"/>
      <c r="H16" s="96"/>
    </row>
    <row r="17" ht="26" customHeight="1" spans="1:8">
      <c r="A17" s="92" t="s">
        <v>61</v>
      </c>
      <c r="B17" s="93"/>
      <c r="C17" s="93"/>
      <c r="D17" s="94"/>
      <c r="E17" s="130">
        <f>E4+E7+E10+E13+E16</f>
        <v>1190000.0088</v>
      </c>
      <c r="F17" s="131"/>
      <c r="G17" s="131"/>
      <c r="H17" s="132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zoomScale="97" zoomScaleNormal="97" workbookViewId="0">
      <pane ySplit="1" topLeftCell="A2" activePane="bottomLeft" state="frozen"/>
      <selection/>
      <selection pane="bottomLeft" activeCell="B6" sqref="B6"/>
    </sheetView>
  </sheetViews>
  <sheetFormatPr defaultColWidth="9.140625" defaultRowHeight="16.8" outlineLevelRow="3" outlineLevelCol="7"/>
  <cols>
    <col min="1" max="1" width="12.859375" customWidth="1"/>
    <col min="2" max="2" width="12.2890625" customWidth="1"/>
    <col min="3" max="3" width="21.859375" customWidth="1"/>
    <col min="4" max="4" width="11.625" customWidth="1"/>
    <col min="5" max="5" width="15.75" customWidth="1"/>
    <col min="6" max="6" width="45.5078125" customWidth="1"/>
    <col min="7" max="7" width="17.9609375" customWidth="1"/>
    <col min="8" max="8" width="11" style="104" customWidth="1"/>
  </cols>
  <sheetData>
    <row r="1" ht="16" customHeight="1" spans="1:8">
      <c r="A1" s="36" t="s">
        <v>0</v>
      </c>
      <c r="B1" s="37" t="s">
        <v>62</v>
      </c>
      <c r="C1" s="37" t="s">
        <v>63</v>
      </c>
      <c r="D1" s="37" t="s">
        <v>68</v>
      </c>
      <c r="E1" s="37" t="s">
        <v>3</v>
      </c>
      <c r="F1" s="37" t="s">
        <v>65</v>
      </c>
      <c r="G1" s="37" t="s">
        <v>5</v>
      </c>
      <c r="H1" s="108" t="s">
        <v>108</v>
      </c>
    </row>
    <row r="2" ht="169" customHeight="1" spans="1:8">
      <c r="A2" s="25">
        <v>46055</v>
      </c>
      <c r="B2" s="105" t="s">
        <v>109</v>
      </c>
      <c r="C2" s="7" t="s">
        <v>110</v>
      </c>
      <c r="D2" s="64">
        <v>20</v>
      </c>
      <c r="E2" s="21">
        <v>280000</v>
      </c>
      <c r="F2" s="17"/>
      <c r="G2" s="21">
        <f>SUM(D2*E2)</f>
        <v>5600000</v>
      </c>
      <c r="H2" s="108">
        <v>46062</v>
      </c>
    </row>
    <row r="3" ht="155.75" customHeight="1" spans="1:8">
      <c r="A3" s="25"/>
      <c r="B3" s="105"/>
      <c r="C3" s="7"/>
      <c r="D3" s="64"/>
      <c r="E3" s="21"/>
      <c r="F3" s="17"/>
      <c r="G3" s="21">
        <f>SUM(D3*E3)</f>
        <v>0</v>
      </c>
      <c r="H3" s="108"/>
    </row>
    <row r="4" ht="23" customHeight="1" spans="1:8">
      <c r="A4" s="106" t="s">
        <v>111</v>
      </c>
      <c r="B4" s="107"/>
      <c r="C4" s="107"/>
      <c r="D4" s="107"/>
      <c r="E4" s="107"/>
      <c r="F4" s="109">
        <f>SUM(G2:G3)</f>
        <v>5600000</v>
      </c>
      <c r="G4" s="109"/>
      <c r="H4" s="108"/>
    </row>
  </sheetData>
  <mergeCells count="2">
    <mergeCell ref="A4:E4"/>
    <mergeCell ref="F4:G4"/>
  </mergeCells>
  <pageMargins left="0.75" right="0.75" top="1" bottom="1" header="0.5" footer="0.5"/>
  <pageSetup paperSize="1" orientation="portrait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zoomScale="75" zoomScaleNormal="75" workbookViewId="0">
      <selection activeCell="D20" sqref="D20"/>
    </sheetView>
  </sheetViews>
  <sheetFormatPr defaultColWidth="9.140625" defaultRowHeight="16.8" outlineLevelCol="6"/>
  <cols>
    <col min="1" max="1" width="13.3984375" customWidth="1"/>
    <col min="2" max="2" width="18.1328125" customWidth="1"/>
    <col min="3" max="4" width="18.5703125" customWidth="1"/>
    <col min="5" max="5" width="28.4296875" customWidth="1"/>
    <col min="6" max="7" width="17.9609375" customWidth="1"/>
  </cols>
  <sheetData>
    <row r="1" ht="16" customHeight="1" spans="1:7">
      <c r="A1" s="36" t="s">
        <v>0</v>
      </c>
      <c r="B1" s="37" t="s">
        <v>62</v>
      </c>
      <c r="C1" s="37" t="s">
        <v>63</v>
      </c>
      <c r="D1" s="37" t="s">
        <v>68</v>
      </c>
      <c r="E1" s="37" t="s">
        <v>65</v>
      </c>
      <c r="F1" s="37" t="s">
        <v>3</v>
      </c>
      <c r="G1" s="37" t="s">
        <v>5</v>
      </c>
    </row>
    <row r="2" ht="106.15" customHeight="1" spans="1:7">
      <c r="A2" s="88">
        <v>46055</v>
      </c>
      <c r="B2" s="89" t="s">
        <v>112</v>
      </c>
      <c r="C2" s="26" t="s">
        <v>113</v>
      </c>
      <c r="D2" s="27">
        <v>3</v>
      </c>
      <c r="E2" s="17"/>
      <c r="F2" s="95">
        <v>275000</v>
      </c>
      <c r="G2" s="21">
        <f>SUM(D2*F2)</f>
        <v>825000</v>
      </c>
    </row>
    <row r="3" ht="26" spans="1:7">
      <c r="A3" s="28" t="s">
        <v>46</v>
      </c>
      <c r="B3" s="29"/>
      <c r="C3" s="90"/>
      <c r="D3" s="91">
        <f>SUM(D2)</f>
        <v>3</v>
      </c>
      <c r="E3" s="96"/>
      <c r="F3" s="96" t="s">
        <v>104</v>
      </c>
      <c r="G3" s="97">
        <f>G2*11%</f>
        <v>90750</v>
      </c>
    </row>
    <row r="4" ht="26" spans="1:7">
      <c r="A4" s="28" t="s">
        <v>5</v>
      </c>
      <c r="B4" s="29"/>
      <c r="C4" s="29"/>
      <c r="D4" s="29"/>
      <c r="E4" s="98">
        <f>SUM(G2:G3)</f>
        <v>915750</v>
      </c>
      <c r="F4" s="99"/>
      <c r="G4" s="100"/>
    </row>
    <row r="5" ht="245.15" customHeight="1" spans="1:7">
      <c r="A5" s="88">
        <v>46058</v>
      </c>
      <c r="B5" s="89" t="s">
        <v>114</v>
      </c>
      <c r="C5" s="26" t="s">
        <v>115</v>
      </c>
      <c r="D5" s="27">
        <v>3</v>
      </c>
      <c r="E5" s="17"/>
      <c r="F5" s="95">
        <v>180180</v>
      </c>
      <c r="G5" s="21">
        <f>F5*D5</f>
        <v>540540</v>
      </c>
    </row>
    <row r="6" ht="26" spans="1:7">
      <c r="A6" s="28" t="s">
        <v>46</v>
      </c>
      <c r="B6" s="29"/>
      <c r="C6" s="90"/>
      <c r="D6" s="91">
        <f>SUM(D5)</f>
        <v>3</v>
      </c>
      <c r="E6" s="96"/>
      <c r="F6" s="96" t="s">
        <v>104</v>
      </c>
      <c r="G6" s="97">
        <f>G5*11%</f>
        <v>59459.4</v>
      </c>
    </row>
    <row r="7" ht="26" spans="1:7">
      <c r="A7" s="28" t="s">
        <v>5</v>
      </c>
      <c r="B7" s="29"/>
      <c r="C7" s="29"/>
      <c r="D7" s="29"/>
      <c r="E7" s="98">
        <v>600000</v>
      </c>
      <c r="F7" s="99"/>
      <c r="G7" s="100"/>
    </row>
    <row r="8" ht="107.2" customHeight="1" spans="1:7">
      <c r="A8" s="88">
        <v>46074</v>
      </c>
      <c r="B8" s="89" t="s">
        <v>116</v>
      </c>
      <c r="C8" s="26" t="s">
        <v>113</v>
      </c>
      <c r="D8" s="27">
        <v>2</v>
      </c>
      <c r="E8" s="17"/>
      <c r="F8" s="95">
        <v>275000</v>
      </c>
      <c r="G8" s="21">
        <f>F8*D8</f>
        <v>550000</v>
      </c>
    </row>
    <row r="9" ht="26" spans="1:7">
      <c r="A9" s="28" t="s">
        <v>46</v>
      </c>
      <c r="B9" s="29"/>
      <c r="C9" s="90"/>
      <c r="D9" s="91">
        <f>SUM(D8)</f>
        <v>2</v>
      </c>
      <c r="E9" s="96"/>
      <c r="F9" s="96" t="s">
        <v>104</v>
      </c>
      <c r="G9" s="97">
        <f>G8*11%</f>
        <v>60500</v>
      </c>
    </row>
    <row r="10" ht="26" spans="1:7">
      <c r="A10" s="28" t="s">
        <v>5</v>
      </c>
      <c r="B10" s="29"/>
      <c r="C10" s="29"/>
      <c r="D10" s="29"/>
      <c r="E10" s="98">
        <f>SUM(G8:G9)</f>
        <v>610500</v>
      </c>
      <c r="F10" s="99"/>
      <c r="G10" s="100"/>
    </row>
    <row r="11" ht="26" customHeight="1" spans="1:7">
      <c r="A11" s="92" t="s">
        <v>61</v>
      </c>
      <c r="B11" s="93"/>
      <c r="C11" s="93"/>
      <c r="D11" s="94"/>
      <c r="E11" s="101">
        <f>SUM(E4,E7,E10)</f>
        <v>2126250</v>
      </c>
      <c r="F11" s="102"/>
      <c r="G11" s="103"/>
    </row>
  </sheetData>
  <mergeCells count="11">
    <mergeCell ref="A3:C3"/>
    <mergeCell ref="A4:D4"/>
    <mergeCell ref="E4:G4"/>
    <mergeCell ref="A6:C6"/>
    <mergeCell ref="A7:D7"/>
    <mergeCell ref="E7:G7"/>
    <mergeCell ref="A9:C9"/>
    <mergeCell ref="A10:D10"/>
    <mergeCell ref="E10:G10"/>
    <mergeCell ref="A11:D11"/>
    <mergeCell ref="E11:G11"/>
  </mergeCells>
  <pageMargins left="0.75" right="0.75" top="1" bottom="1" header="0.5" footer="0.5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workbookViewId="0">
      <selection activeCell="D3" sqref="D3:F3"/>
    </sheetView>
  </sheetViews>
  <sheetFormatPr defaultColWidth="9.140625" defaultRowHeight="16.8" outlineLevelCol="5"/>
  <cols>
    <col min="1" max="1" width="12.4375" style="11" customWidth="1"/>
    <col min="2" max="2" width="17.3359375" customWidth="1"/>
    <col min="3" max="3" width="23.015625" customWidth="1"/>
    <col min="4" max="4" width="59.9609375" customWidth="1"/>
    <col min="5" max="5" width="29.0703125" customWidth="1"/>
    <col min="6" max="6" width="12.921875" customWidth="1"/>
  </cols>
  <sheetData>
    <row r="1" ht="16" customHeight="1" spans="1:6">
      <c r="A1" s="12" t="s">
        <v>0</v>
      </c>
      <c r="B1" s="13" t="s">
        <v>62</v>
      </c>
      <c r="C1" s="13" t="s">
        <v>63</v>
      </c>
      <c r="D1" s="13" t="s">
        <v>65</v>
      </c>
      <c r="E1" s="13" t="s">
        <v>5</v>
      </c>
      <c r="F1" s="13" t="s">
        <v>105</v>
      </c>
    </row>
    <row r="2" ht="321" customHeight="1" spans="1:6">
      <c r="A2" s="79"/>
      <c r="B2" s="80"/>
      <c r="C2" s="81"/>
      <c r="D2" s="17"/>
      <c r="E2" s="21"/>
      <c r="F2" s="17"/>
    </row>
    <row r="3" ht="34" customHeight="1" spans="1:6">
      <c r="A3" s="82" t="s">
        <v>5</v>
      </c>
      <c r="B3" s="83"/>
      <c r="C3" s="84"/>
      <c r="D3" s="85">
        <f>SUM(E2:E2)</f>
        <v>0</v>
      </c>
      <c r="E3" s="86"/>
      <c r="F3" s="87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F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"/>
  <sheetViews>
    <sheetView zoomScale="90" zoomScaleNormal="90" workbookViewId="0">
      <selection activeCell="E8" sqref="E8:E9"/>
    </sheetView>
  </sheetViews>
  <sheetFormatPr defaultColWidth="9.140625" defaultRowHeight="16.8"/>
  <cols>
    <col min="1" max="1" width="13.3984375" customWidth="1"/>
    <col min="2" max="2" width="11.1640625" customWidth="1"/>
    <col min="3" max="3" width="18.5703125" customWidth="1"/>
    <col min="4" max="4" width="15.875" customWidth="1"/>
    <col min="5" max="5" width="45.5078125" customWidth="1"/>
    <col min="6" max="6" width="17.9609375" style="34" customWidth="1"/>
    <col min="7" max="11" width="17.9609375" style="35" customWidth="1"/>
  </cols>
  <sheetData>
    <row r="1" ht="16" customHeight="1" spans="1:11">
      <c r="A1" s="36" t="s">
        <v>0</v>
      </c>
      <c r="B1" s="37" t="s">
        <v>62</v>
      </c>
      <c r="C1" s="37" t="s">
        <v>63</v>
      </c>
      <c r="D1" s="37" t="s">
        <v>68</v>
      </c>
      <c r="E1" s="37" t="s">
        <v>65</v>
      </c>
      <c r="F1" s="54" t="s">
        <v>3</v>
      </c>
      <c r="G1" s="55" t="s">
        <v>46</v>
      </c>
      <c r="H1" s="55" t="s">
        <v>5</v>
      </c>
      <c r="I1" s="55" t="s">
        <v>72</v>
      </c>
      <c r="J1" s="55" t="s">
        <v>117</v>
      </c>
      <c r="K1" s="55" t="s">
        <v>5</v>
      </c>
    </row>
    <row r="2" ht="64" customHeight="1" spans="1:11">
      <c r="A2" s="38">
        <v>46069</v>
      </c>
      <c r="B2" s="39" t="s">
        <v>118</v>
      </c>
      <c r="C2" s="40" t="s">
        <v>119</v>
      </c>
      <c r="D2" s="41">
        <v>2</v>
      </c>
      <c r="E2" s="56"/>
      <c r="F2" s="57">
        <v>280000</v>
      </c>
      <c r="G2" s="58">
        <f>F2*D2</f>
        <v>560000</v>
      </c>
      <c r="H2" s="59">
        <f>SUM(G2:G5)</f>
        <v>2700000</v>
      </c>
      <c r="I2" s="59">
        <f>H2*30%</f>
        <v>810000</v>
      </c>
      <c r="J2" s="59">
        <f>(H2-I2)*0%</f>
        <v>0</v>
      </c>
      <c r="K2" s="58">
        <f>H2-I2</f>
        <v>1890000</v>
      </c>
    </row>
    <row r="3" ht="64" customHeight="1" spans="1:11">
      <c r="A3" s="42"/>
      <c r="B3" s="43"/>
      <c r="C3" s="40" t="s">
        <v>120</v>
      </c>
      <c r="D3" s="41">
        <v>6</v>
      </c>
      <c r="E3" s="60"/>
      <c r="F3" s="57">
        <v>190000</v>
      </c>
      <c r="G3" s="58">
        <f>F3*D3</f>
        <v>1140000</v>
      </c>
      <c r="H3" s="61"/>
      <c r="I3" s="61"/>
      <c r="J3" s="61"/>
      <c r="K3" s="58"/>
    </row>
    <row r="4" ht="64" customHeight="1" spans="1:11">
      <c r="A4" s="42"/>
      <c r="B4" s="43"/>
      <c r="C4" s="40" t="s">
        <v>121</v>
      </c>
      <c r="D4" s="41">
        <v>2</v>
      </c>
      <c r="E4" s="60"/>
      <c r="F4" s="57">
        <v>280000</v>
      </c>
      <c r="G4" s="58">
        <f>F4*D4</f>
        <v>560000</v>
      </c>
      <c r="H4" s="61"/>
      <c r="I4" s="61"/>
      <c r="J4" s="61"/>
      <c r="K4" s="58"/>
    </row>
    <row r="5" ht="64" customHeight="1" spans="1:11">
      <c r="A5" s="42"/>
      <c r="B5" s="43"/>
      <c r="C5" s="44" t="s">
        <v>122</v>
      </c>
      <c r="D5" s="41">
        <v>4</v>
      </c>
      <c r="E5" s="62"/>
      <c r="F5" s="57">
        <v>110000</v>
      </c>
      <c r="G5" s="58">
        <f>F5*D5</f>
        <v>440000</v>
      </c>
      <c r="H5" s="63"/>
      <c r="I5" s="63"/>
      <c r="J5" s="63"/>
      <c r="K5" s="58"/>
    </row>
    <row r="6" ht="19" customHeight="1" spans="1:11">
      <c r="A6" s="45"/>
      <c r="B6" s="45"/>
      <c r="C6" s="45"/>
      <c r="D6" s="46"/>
      <c r="E6" s="64"/>
      <c r="F6" s="65"/>
      <c r="G6" s="66"/>
      <c r="H6" s="66"/>
      <c r="I6" s="66"/>
      <c r="J6" s="66"/>
      <c r="K6" s="66"/>
    </row>
    <row r="7" ht="19" customHeight="1" spans="1:11">
      <c r="A7" s="47"/>
      <c r="B7" s="47"/>
      <c r="C7" s="47"/>
      <c r="D7" s="46"/>
      <c r="E7" s="64"/>
      <c r="F7" s="65"/>
      <c r="G7" s="67"/>
      <c r="H7" s="67"/>
      <c r="I7" s="67"/>
      <c r="J7" s="67"/>
      <c r="K7" s="67"/>
    </row>
    <row r="8" ht="84" customHeight="1" spans="1:11">
      <c r="A8" s="48"/>
      <c r="B8" s="49"/>
      <c r="C8" s="44"/>
      <c r="D8" s="41"/>
      <c r="E8" s="68"/>
      <c r="F8" s="57"/>
      <c r="G8" s="69"/>
      <c r="H8" s="69"/>
      <c r="I8" s="69"/>
      <c r="J8" s="69"/>
      <c r="K8" s="69"/>
    </row>
    <row r="9" ht="84" customHeight="1" spans="1:11">
      <c r="A9" s="48"/>
      <c r="B9" s="49"/>
      <c r="C9" s="50"/>
      <c r="D9" s="41"/>
      <c r="E9" s="70"/>
      <c r="F9" s="57"/>
      <c r="G9" s="71"/>
      <c r="H9" s="71"/>
      <c r="I9" s="71"/>
      <c r="J9" s="71"/>
      <c r="K9" s="71"/>
    </row>
    <row r="10" ht="19" customHeight="1" spans="1:11">
      <c r="A10" s="45"/>
      <c r="B10" s="45"/>
      <c r="C10" s="45"/>
      <c r="D10" s="46"/>
      <c r="E10" s="70"/>
      <c r="F10" s="65"/>
      <c r="G10" s="66"/>
      <c r="H10" s="66"/>
      <c r="I10" s="66"/>
      <c r="J10" s="66"/>
      <c r="K10" s="66"/>
    </row>
    <row r="11" ht="19" customHeight="1" spans="1:11">
      <c r="A11" s="47"/>
      <c r="B11" s="47"/>
      <c r="C11" s="47"/>
      <c r="D11" s="29"/>
      <c r="E11" s="72"/>
      <c r="F11" s="73"/>
      <c r="G11" s="74"/>
      <c r="H11" s="74"/>
      <c r="I11" s="74"/>
      <c r="J11" s="74"/>
      <c r="K11" s="77"/>
    </row>
    <row r="12" ht="27" customHeight="1" spans="1:11">
      <c r="A12" s="51" t="s">
        <v>61</v>
      </c>
      <c r="B12" s="52"/>
      <c r="C12" s="52"/>
      <c r="D12" s="53"/>
      <c r="E12" s="75">
        <f>SUM(K2:K11)</f>
        <v>1890000</v>
      </c>
      <c r="F12" s="76"/>
      <c r="G12" s="73"/>
      <c r="H12" s="73"/>
      <c r="I12" s="73"/>
      <c r="J12" s="73"/>
      <c r="K12" s="78"/>
    </row>
  </sheetData>
  <mergeCells count="17">
    <mergeCell ref="A6:C6"/>
    <mergeCell ref="A7:C7"/>
    <mergeCell ref="A10:C10"/>
    <mergeCell ref="A11:C11"/>
    <mergeCell ref="A12:D12"/>
    <mergeCell ref="E12:K12"/>
    <mergeCell ref="A2:A5"/>
    <mergeCell ref="A8:A9"/>
    <mergeCell ref="B2:B5"/>
    <mergeCell ref="B8:B9"/>
    <mergeCell ref="E2:E5"/>
    <mergeCell ref="E8:E9"/>
    <mergeCell ref="H2:H5"/>
    <mergeCell ref="I2:I5"/>
    <mergeCell ref="J2:J5"/>
    <mergeCell ref="K2:K5"/>
    <mergeCell ref="K8:K9"/>
  </mergeCells>
  <pageMargins left="0.75" right="0.75" top="1" bottom="1" header="0.5" footer="0.5"/>
  <headerFooter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G4" sqref="G4"/>
    </sheetView>
  </sheetViews>
  <sheetFormatPr defaultColWidth="9.140625" defaultRowHeight="16.8" outlineLevelRow="2" outlineLevelCol="6"/>
  <cols>
    <col min="1" max="1" width="13.3984375" customWidth="1"/>
    <col min="2" max="2" width="21.0078125" customWidth="1"/>
    <col min="3" max="3" width="16.578125" customWidth="1"/>
    <col min="4" max="4" width="45.5078125" customWidth="1"/>
    <col min="5" max="6" width="17.9609375" customWidth="1"/>
    <col min="7" max="7" width="11.25" customWidth="1"/>
  </cols>
  <sheetData>
    <row r="1" ht="16" customHeight="1" spans="1:7">
      <c r="A1" s="12" t="s">
        <v>0</v>
      </c>
      <c r="B1" s="13" t="s">
        <v>63</v>
      </c>
      <c r="C1" s="13" t="s">
        <v>68</v>
      </c>
      <c r="D1" s="13" t="s">
        <v>65</v>
      </c>
      <c r="E1" s="13" t="s">
        <v>3</v>
      </c>
      <c r="F1" s="13" t="s">
        <v>5</v>
      </c>
      <c r="G1" s="13" t="s">
        <v>105</v>
      </c>
    </row>
    <row r="2" ht="324.4" customHeight="1" spans="1:7">
      <c r="A2" s="25"/>
      <c r="B2" s="26"/>
      <c r="C2" s="27"/>
      <c r="D2" s="17"/>
      <c r="E2" s="21"/>
      <c r="F2" s="21">
        <f>C2*E2</f>
        <v>0</v>
      </c>
      <c r="G2" s="31"/>
    </row>
    <row r="3" ht="26" spans="1:7">
      <c r="A3" s="28" t="s">
        <v>5</v>
      </c>
      <c r="B3" s="29"/>
      <c r="C3" s="29"/>
      <c r="D3" s="30">
        <f>SUM(F2)</f>
        <v>0</v>
      </c>
      <c r="E3" s="32"/>
      <c r="F3" s="32"/>
      <c r="G3" s="33"/>
    </row>
  </sheetData>
  <mergeCells count="2">
    <mergeCell ref="A3:C3"/>
    <mergeCell ref="D3:G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zoomScale="85" zoomScaleNormal="85" workbookViewId="0">
      <selection activeCell="E4" sqref="E4"/>
    </sheetView>
  </sheetViews>
  <sheetFormatPr defaultColWidth="9.140625" defaultRowHeight="16.8" outlineLevelCol="6"/>
  <cols>
    <col min="1" max="1" width="14.953125" style="11" customWidth="1"/>
    <col min="2" max="2" width="23.015625" customWidth="1"/>
    <col min="3" max="3" width="7.7265625" customWidth="1"/>
    <col min="4" max="4" width="52.65625" customWidth="1"/>
    <col min="5" max="5" width="20" customWidth="1"/>
    <col min="6" max="6" width="29.0703125" customWidth="1"/>
    <col min="7" max="7" width="21.5078125" customWidth="1"/>
  </cols>
  <sheetData>
    <row r="1" ht="16" customHeight="1" spans="1:7">
      <c r="A1" s="12" t="s">
        <v>0</v>
      </c>
      <c r="B1" s="13" t="s">
        <v>63</v>
      </c>
      <c r="C1" s="13" t="s">
        <v>68</v>
      </c>
      <c r="D1" s="13" t="s">
        <v>65</v>
      </c>
      <c r="E1" s="13" t="s">
        <v>69</v>
      </c>
      <c r="F1" s="13" t="s">
        <v>5</v>
      </c>
      <c r="G1" s="13" t="s">
        <v>105</v>
      </c>
    </row>
    <row r="2" ht="177" customHeight="1" spans="1:7">
      <c r="A2" s="14"/>
      <c r="B2" s="15"/>
      <c r="C2" s="16"/>
      <c r="D2" s="17"/>
      <c r="E2" s="21"/>
      <c r="F2" s="21"/>
      <c r="G2" s="21"/>
    </row>
    <row r="3" ht="34" customHeight="1" spans="1:7">
      <c r="A3" s="18" t="s">
        <v>5</v>
      </c>
      <c r="B3" s="19"/>
      <c r="C3" s="19"/>
      <c r="D3" s="20"/>
      <c r="E3" s="22">
        <f>SUM(F2)</f>
        <v>0</v>
      </c>
      <c r="F3" s="23"/>
      <c r="G3" s="24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D3"/>
    <mergeCell ref="E3:G3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workbookViewId="0">
      <selection activeCell="F27" sqref="F27"/>
    </sheetView>
  </sheetViews>
  <sheetFormatPr defaultColWidth="9.140625" defaultRowHeight="16.8" outlineLevelCol="2"/>
  <cols>
    <col min="1" max="1" width="3.5703125" customWidth="1"/>
    <col min="2" max="2" width="27.7109375" customWidth="1"/>
    <col min="3" max="3" width="14.4296875" customWidth="1"/>
    <col min="6" max="6" width="21.4296875" customWidth="1"/>
    <col min="7" max="7" width="20.2890625" customWidth="1"/>
  </cols>
  <sheetData>
    <row r="1" spans="1:3">
      <c r="A1" s="1" t="s">
        <v>123</v>
      </c>
      <c r="B1" s="2" t="s">
        <v>124</v>
      </c>
      <c r="C1" s="3" t="s">
        <v>5</v>
      </c>
    </row>
    <row r="2" spans="1:3">
      <c r="A2" s="4">
        <v>1</v>
      </c>
      <c r="B2" s="4" t="s">
        <v>125</v>
      </c>
      <c r="C2" s="5">
        <f>'BUK BUNGA (Groceries)'!E310</f>
        <v>15931000</v>
      </c>
    </row>
    <row r="3" spans="1:3">
      <c r="A3" s="4">
        <v>2</v>
      </c>
      <c r="B3" s="4" t="s">
        <v>126</v>
      </c>
      <c r="C3" s="5">
        <f>'WARUNG EKA (Drinks, Etc)'!F115</f>
        <v>10505000</v>
      </c>
    </row>
    <row r="4" spans="1:3">
      <c r="A4" s="4">
        <v>3</v>
      </c>
      <c r="B4" s="4" t="s">
        <v>127</v>
      </c>
      <c r="C4" s="5">
        <f>'DEWATA COCONUT (Coconut)'!E13</f>
        <v>2155000</v>
      </c>
    </row>
    <row r="5" spans="1:3">
      <c r="A5" s="4">
        <v>4</v>
      </c>
      <c r="B5" s="4" t="s">
        <v>128</v>
      </c>
      <c r="C5" s="5">
        <f>'SEDANA JAYA'!F47</f>
        <v>0</v>
      </c>
    </row>
    <row r="6" spans="1:3">
      <c r="A6" s="4">
        <v>5</v>
      </c>
      <c r="B6" s="4" t="s">
        <v>129</v>
      </c>
      <c r="C6" s="5">
        <f>'PNB (Alcohol)'!H7</f>
        <v>1500000</v>
      </c>
    </row>
    <row r="7" spans="1:3">
      <c r="A7" s="4">
        <v>6</v>
      </c>
      <c r="B7" s="6" t="s">
        <v>130</v>
      </c>
      <c r="C7" s="5">
        <f>'DSP (Alcohol)'!F16</f>
        <v>2097000</v>
      </c>
    </row>
    <row r="8" customFormat="1" spans="1:3">
      <c r="A8" s="4">
        <v>7</v>
      </c>
      <c r="B8" s="6" t="s">
        <v>131</v>
      </c>
      <c r="C8" s="5">
        <f>'DSP ARYA BIMA (Alcohol)'!E3</f>
        <v>668000</v>
      </c>
    </row>
    <row r="9" spans="1:3">
      <c r="A9" s="4">
        <v>8</v>
      </c>
      <c r="B9" s="4" t="s">
        <v>132</v>
      </c>
      <c r="C9" s="5">
        <f>'SELERA OR STIR UP (Syrup)'!F22</f>
        <v>4329000</v>
      </c>
    </row>
    <row r="10" spans="1:3">
      <c r="A10" s="4">
        <v>9</v>
      </c>
      <c r="B10" s="4" t="s">
        <v>133</v>
      </c>
      <c r="C10" s="5">
        <f>'DW BALI (Alcohol)'!E6</f>
        <v>2620000</v>
      </c>
    </row>
    <row r="11" spans="1:3">
      <c r="A11" s="4">
        <v>10</v>
      </c>
      <c r="B11" s="4" t="s">
        <v>134</v>
      </c>
      <c r="C11" s="5">
        <f>'DDB (Alcohol)'!E14</f>
        <v>525001.14</v>
      </c>
    </row>
    <row r="12" spans="1:3">
      <c r="A12" s="4">
        <v>11</v>
      </c>
      <c r="B12" s="4" t="s">
        <v>135</v>
      </c>
      <c r="C12" s="5">
        <f>'NANO DEWATA (Alcohol)'!E14</f>
        <v>0</v>
      </c>
    </row>
    <row r="13" spans="1:3">
      <c r="A13" s="4">
        <v>12</v>
      </c>
      <c r="B13" s="4" t="s">
        <v>136</v>
      </c>
      <c r="C13" s="5">
        <f>'BALI PERMATA JAYA (Corona Beer)'!E17</f>
        <v>1190000.0088</v>
      </c>
    </row>
    <row r="14" spans="1:3">
      <c r="A14" s="4">
        <v>13</v>
      </c>
      <c r="B14" s="4" t="s">
        <v>137</v>
      </c>
      <c r="C14" s="7">
        <f>'BLACK COFFEE ROASTERS (Coffee)'!F4</f>
        <v>5600000</v>
      </c>
    </row>
    <row r="15" spans="1:3">
      <c r="A15" s="4">
        <v>14</v>
      </c>
      <c r="B15" s="4" t="s">
        <v>138</v>
      </c>
      <c r="C15" s="5">
        <f>'PT. PRASIDA LANTUR MAJU (Wine)'!E11</f>
        <v>2126250</v>
      </c>
    </row>
    <row r="16" spans="1:3">
      <c r="A16" s="4">
        <v>15</v>
      </c>
      <c r="B16" s="6" t="s">
        <v>139</v>
      </c>
      <c r="C16" s="8">
        <f>'PT LOVINA BEACH BREWERY'!D3</f>
        <v>0</v>
      </c>
    </row>
    <row r="17" spans="1:3">
      <c r="A17" s="4">
        <v>16</v>
      </c>
      <c r="B17" s="4" t="s">
        <v>140</v>
      </c>
      <c r="C17" s="5">
        <f>'CHAI CHITAI (Tea Leaf,etc)'!E12</f>
        <v>1890000</v>
      </c>
    </row>
    <row r="18" spans="1:3">
      <c r="A18" s="4">
        <v>17</v>
      </c>
      <c r="B18" s="4" t="s">
        <v>141</v>
      </c>
      <c r="C18" s="5">
        <f>'MULIA JAYA (Passion Fruit)'!D3</f>
        <v>0</v>
      </c>
    </row>
    <row r="19" spans="1:3">
      <c r="A19" s="4">
        <v>18</v>
      </c>
      <c r="B19" s="4" t="s">
        <v>142</v>
      </c>
      <c r="C19" s="5">
        <f>'Dewata Kencana Distribusi (Vdka'!E3</f>
        <v>0</v>
      </c>
    </row>
    <row r="20" spans="1:3">
      <c r="A20" s="9" t="s">
        <v>5</v>
      </c>
      <c r="B20" s="9"/>
      <c r="C20" s="10">
        <f>SUM(C2:C13)</f>
        <v>41520001.1488</v>
      </c>
    </row>
  </sheetData>
  <mergeCells count="1">
    <mergeCell ref="A20:B2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BUK BUNGA (Groceries)</vt:lpstr>
      <vt:lpstr>WARUNG EKA (Drinks, Etc)</vt:lpstr>
      <vt:lpstr>DEWATA COCONUT (Coconut)</vt:lpstr>
      <vt:lpstr>SEDANA JAYA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2025-01-22T21:46:00Z</dcterms:created>
  <dcterms:modified xsi:type="dcterms:W3CDTF">2026-02-26T14:52:56Z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A66B0CBAC43534A8B02C826987B7523C_43</vt:lpwstr>
  </property>
  <property fmtid="{D5CDD505-2E9C-101B-9397-08002B2CF9AE}" pid="3" name="KSOProductBuildVer">
    <vt:lpwstr>1033-12.1.23155.23155</vt:lpwstr>
  </property>
  <property fmtid="{D5CDD505-2E9C-101B-9397-08002B2CF9AE}" pid="4" name="KSOReadingLayout">
    <vt:bool>true</vt:bool>
  </property>
</Properties>
</file>