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29" r:id="rId4"/>
    <sheet name="Petty Cash Invoice" sheetId="3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2" name="ID_0A956BE1438E41B69C190696196303E1" descr="WhatsApp Image 2025-11-13 at 20.22.54_37d563c5"/>
        <xdr:cNvPicPr>
          <a:picLocks noChangeAspect="1"/>
        </xdr:cNvPicPr>
      </xdr:nvPicPr>
      <xdr:blipFill>
        <a:blip r:embed="rId2"/>
        <a:srcRect l="8145" t="14494" r="10941" b="20896"/>
        <a:stretch>
          <a:fillRect/>
        </a:stretch>
      </xdr:blipFill>
      <xdr:spPr>
        <a:xfrm>
          <a:off x="3091815" y="3514725"/>
          <a:ext cx="2032635" cy="2886075"/>
        </a:xfrm>
        <a:prstGeom prst="rect">
          <a:avLst/>
        </a:prstGeom>
      </xdr:spPr>
    </xdr:pic>
  </etc:cellImage>
  <etc:cellImage>
    <xdr:pic>
      <xdr:nvPicPr>
        <xdr:cNvPr id="6" name="ID_1635F4017F2949E097AC01610113A384" descr="WhatsApp Image 2025-11-13 at 20.23.22_d732675a"/>
        <xdr:cNvPicPr>
          <a:picLocks noChangeAspect="1"/>
        </xdr:cNvPicPr>
      </xdr:nvPicPr>
      <xdr:blipFill>
        <a:blip r:embed="rId3"/>
        <a:srcRect l="12963" t="2178" r="16330" b="9943"/>
        <a:stretch>
          <a:fillRect/>
        </a:stretch>
      </xdr:blipFill>
      <xdr:spPr>
        <a:xfrm>
          <a:off x="2986405" y="1779905"/>
          <a:ext cx="2176145" cy="4812665"/>
        </a:xfrm>
        <a:prstGeom prst="rect">
          <a:avLst/>
        </a:prstGeom>
      </xdr:spPr>
    </xdr:pic>
  </etc:cellImage>
  <etc:cellImage>
    <xdr:pic>
      <xdr:nvPicPr>
        <xdr:cNvPr id="7" name="ID_B793726908DD4B3B9BADF1FE26DC0927" descr="WhatsApp Image 2025-11-13 at 20.23.10_81696b6f"/>
        <xdr:cNvPicPr>
          <a:picLocks noChangeAspect="1"/>
        </xdr:cNvPicPr>
      </xdr:nvPicPr>
      <xdr:blipFill>
        <a:blip r:embed="rId4"/>
        <a:srcRect l="8081" t="18182" r="13131" b="25000"/>
        <a:stretch>
          <a:fillRect/>
        </a:stretch>
      </xdr:blipFill>
      <xdr:spPr>
        <a:xfrm>
          <a:off x="3238500" y="5770880"/>
          <a:ext cx="1885315" cy="2419350"/>
        </a:xfrm>
        <a:prstGeom prst="rect">
          <a:avLst/>
        </a:prstGeom>
      </xdr:spPr>
    </xdr:pic>
  </etc:cellImage>
  <etc:cellImage>
    <xdr:pic>
      <xdr:nvPicPr>
        <xdr:cNvPr id="3" name="ID_78BBA2D7BAB14DEB93596E0834F3EC9F" descr="WhatsApp Image 2025-11-14 at 16.04.12_50aab3a8"/>
        <xdr:cNvPicPr>
          <a:picLocks noChangeAspect="1"/>
        </xdr:cNvPicPr>
      </xdr:nvPicPr>
      <xdr:blipFill>
        <a:blip r:embed="rId5"/>
        <a:srcRect l="4883" t="15201" r="2525" b="8557"/>
        <a:stretch>
          <a:fillRect/>
        </a:stretch>
      </xdr:blipFill>
      <xdr:spPr>
        <a:xfrm rot="16200000">
          <a:off x="3383915" y="7049770"/>
          <a:ext cx="1308735" cy="1915795"/>
        </a:xfrm>
        <a:prstGeom prst="rect">
          <a:avLst/>
        </a:prstGeom>
      </xdr:spPr>
    </xdr:pic>
  </etc:cellImage>
  <etc:cellImage>
    <xdr:pic>
      <xdr:nvPicPr>
        <xdr:cNvPr id="4" name="ID_FB2B4E78CDE640C7B889C532C0253C77" descr="WhatsApp Image 2025-11-14 at 16.25.56_a8b3c3a0"/>
        <xdr:cNvPicPr>
          <a:picLocks noChangeAspect="1"/>
        </xdr:cNvPicPr>
      </xdr:nvPicPr>
      <xdr:blipFill>
        <a:blip r:embed="rId6"/>
        <a:srcRect t="38452" b="23191"/>
        <a:stretch>
          <a:fillRect/>
        </a:stretch>
      </xdr:blipFill>
      <xdr:spPr>
        <a:xfrm>
          <a:off x="2776220" y="836930"/>
          <a:ext cx="1892935" cy="1616075"/>
        </a:xfrm>
        <a:prstGeom prst="rect">
          <a:avLst/>
        </a:prstGeom>
      </xdr:spPr>
    </xdr:pic>
  </etc:cellImage>
  <etc:cellImage>
    <xdr:pic>
      <xdr:nvPicPr>
        <xdr:cNvPr id="8" name="ID_94CE67D117E24BC4856DDEF6FF011A7B" descr="WhatsApp Image 2025-11-14 at 10.39.44_89f2a6a8"/>
        <xdr:cNvPicPr>
          <a:picLocks noChangeAspect="1"/>
        </xdr:cNvPicPr>
      </xdr:nvPicPr>
      <xdr:blipFill>
        <a:blip r:embed="rId7"/>
        <a:srcRect t="10433" b="8806"/>
        <a:stretch>
          <a:fillRect/>
        </a:stretch>
      </xdr:blipFill>
      <xdr:spPr>
        <a:xfrm rot="16200000">
          <a:off x="4975860" y="12677775"/>
          <a:ext cx="1336040" cy="1918970"/>
        </a:xfrm>
        <a:prstGeom prst="rect">
          <a:avLst/>
        </a:prstGeom>
      </xdr:spPr>
    </xdr:pic>
  </etc:cellImage>
  <etc:cellImage>
    <xdr:pic>
      <xdr:nvPicPr>
        <xdr:cNvPr id="9" name="ID_07F3A82E63C84F9385A92B06871CD739" descr="WhatsApp Image 2025-11-14 at 10.29.59_0615a45c"/>
        <xdr:cNvPicPr>
          <a:picLocks noChangeAspect="1"/>
        </xdr:cNvPicPr>
      </xdr:nvPicPr>
      <xdr:blipFill>
        <a:blip r:embed="rId8"/>
        <a:srcRect l="6229" t="8807" r="6566" b="12216"/>
        <a:stretch>
          <a:fillRect/>
        </a:stretch>
      </xdr:blipFill>
      <xdr:spPr>
        <a:xfrm>
          <a:off x="5091430" y="12653645"/>
          <a:ext cx="1966595" cy="3169285"/>
        </a:xfrm>
        <a:prstGeom prst="rect">
          <a:avLst/>
        </a:prstGeom>
      </xdr:spPr>
    </xdr:pic>
  </etc:cellImage>
  <etc:cellImage>
    <xdr:pic>
      <xdr:nvPicPr>
        <xdr:cNvPr id="10" name="ID_1586D1D49EB443319BE53842ACC33797" descr="WhatsApp Image 2025-11-17 at 21.19.45_975791aa"/>
        <xdr:cNvPicPr>
          <a:picLocks noChangeAspect="1"/>
        </xdr:cNvPicPr>
      </xdr:nvPicPr>
      <xdr:blipFill>
        <a:blip r:embed="rId9"/>
        <a:srcRect l="1684" t="15625" b="17519"/>
        <a:stretch>
          <a:fillRect/>
        </a:stretch>
      </xdr:blipFill>
      <xdr:spPr>
        <a:xfrm>
          <a:off x="4901565" y="17119600"/>
          <a:ext cx="2175510" cy="2630170"/>
        </a:xfrm>
        <a:prstGeom prst="rect">
          <a:avLst/>
        </a:prstGeom>
      </xdr:spPr>
    </xdr:pic>
  </etc:cellImage>
  <etc:cellImage>
    <xdr:pic>
      <xdr:nvPicPr>
        <xdr:cNvPr id="11" name="ID_BE9BD37938D849CEBB2069137832A932" descr="WhatsApp Image 2025-11-18 at 14.12.40_08353966"/>
        <xdr:cNvPicPr>
          <a:picLocks noChangeAspect="1"/>
        </xdr:cNvPicPr>
      </xdr:nvPicPr>
      <xdr:blipFill>
        <a:blip r:embed="rId10"/>
        <a:srcRect l="4040" t="14872" b="21282"/>
        <a:stretch>
          <a:fillRect/>
        </a:stretch>
      </xdr:blipFill>
      <xdr:spPr>
        <a:xfrm>
          <a:off x="4685665" y="19380200"/>
          <a:ext cx="1981835" cy="2344420"/>
        </a:xfrm>
        <a:prstGeom prst="rect">
          <a:avLst/>
        </a:prstGeom>
      </xdr:spPr>
    </xdr:pic>
  </etc:cellImage>
  <etc:cellImage>
    <xdr:pic>
      <xdr:nvPicPr>
        <xdr:cNvPr id="12" name="ID_B60127B7755044CBABA7F34F97F6585D" descr="WhatsApp Image 2025-11-18 at 13.37.07_901859f8"/>
        <xdr:cNvPicPr>
          <a:picLocks noChangeAspect="1"/>
        </xdr:cNvPicPr>
      </xdr:nvPicPr>
      <xdr:blipFill>
        <a:blip r:embed="rId11"/>
        <a:srcRect l="1852" t="12879" r="6061" b="14962"/>
        <a:stretch>
          <a:fillRect/>
        </a:stretch>
      </xdr:blipFill>
      <xdr:spPr>
        <a:xfrm>
          <a:off x="4984750" y="21573490"/>
          <a:ext cx="2111375" cy="2940050"/>
        </a:xfrm>
        <a:prstGeom prst="rect">
          <a:avLst/>
        </a:prstGeom>
      </xdr:spPr>
    </xdr:pic>
  </etc:cellImage>
  <etc:cellImage>
    <xdr:pic>
      <xdr:nvPicPr>
        <xdr:cNvPr id="13" name="ID_7B638A0C7F304A12BD837087904FF349" descr="WhatsApp Image 2025-11-19 at 15.43.57_ab9d6017"/>
        <xdr:cNvPicPr>
          <a:picLocks noChangeAspect="1"/>
        </xdr:cNvPicPr>
      </xdr:nvPicPr>
      <xdr:blipFill>
        <a:blip r:embed="rId12"/>
        <a:srcRect l="7239" t="4735" r="11111" b="7860"/>
        <a:stretch>
          <a:fillRect/>
        </a:stretch>
      </xdr:blipFill>
      <xdr:spPr>
        <a:xfrm>
          <a:off x="4721225" y="24342090"/>
          <a:ext cx="2165350" cy="4115435"/>
        </a:xfrm>
        <a:prstGeom prst="rect">
          <a:avLst/>
        </a:prstGeom>
      </xdr:spPr>
    </xdr:pic>
  </etc:cellImage>
  <etc:cellImage>
    <xdr:pic>
      <xdr:nvPicPr>
        <xdr:cNvPr id="14" name="ID_EC333B36C15C46F1AC4EA3C7D265EC05" descr="WhatsApp Image 2025-11-19 at 16.00.11_8a15c424"/>
        <xdr:cNvPicPr>
          <a:picLocks noChangeAspect="1"/>
        </xdr:cNvPicPr>
      </xdr:nvPicPr>
      <xdr:blipFill>
        <a:blip r:embed="rId13"/>
        <a:srcRect t="7483" r="4209" b="10394"/>
        <a:stretch>
          <a:fillRect/>
        </a:stretch>
      </xdr:blipFill>
      <xdr:spPr>
        <a:xfrm>
          <a:off x="4758055" y="27878405"/>
          <a:ext cx="2261870" cy="344614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<sst xmlns="http://schemas.openxmlformats.org/spreadsheetml/2006/main" count="803" uniqueCount="336">
  <si>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</si>
  <si>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</si>
  <si>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</si>
  <si>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</si>
  <si>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</si>
  <si>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</si>
  <si>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</si>
  <si>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</si>
  <si>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</si>
  <si>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</si>
  <si>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</si>
  <si>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</si>
  <si>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</si>
  <si>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</si>
  <si>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</si>
  <si>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</si>
  <si>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</si>
  <si>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</si>
  <si>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</si>
  <si>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</si>
  <si>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</si>
  <si>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</si>
  <si>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</si>
  <si>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</si>
  <si>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</si>
  <si>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</si>
  <si>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</si>
  <si>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</si>
  <si>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</si>
  <si>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</si>
  <si>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</si>
  <si>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</si>
  <si>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</si>
  <si>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</si>
  <si>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</si>
  <si>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</si>
  <si>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</si>
  <si>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</si>
  <si>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</si>
  <si>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</si>
  <si>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</si>
  <si>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</si>
  <si>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</si>
  <si>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</si>
  <si>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</si>
  <si>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</si>
  <si>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</si>
  <si>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</si>
  <si>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</si>
  <si>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</si>
  <si>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</si>
  <si>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</si>
  <si>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</si>
  <si>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</si>
  <si>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</si>
  <si>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</si>
  <si>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</si>
  <si>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</si>
  <si>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</si>
  <si>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</si>
  <si>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</si>
  <si>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</si>
  <si>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</si>
  <si>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</si>
  <si>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</si>
  <si>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</si>
  <si>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</si>
  <si>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</si>
  <si>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</si>
  <si>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</si>
  <si>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</si>
  <si>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</si>
  <si>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</si>
  <si>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</si>
  <si>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</si>
  <si>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</si>
  <si>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</si>
  <si>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</si>
  <si>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</si>
  <si>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</si>
  <si>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</si>
  <si>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</si>
  <si>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</si>
  <si>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</si>
  <si>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</si>
  <si>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</si>
  <si>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</si>
  <si>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</si>
  <si>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</si>
  <si>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</si>
  <si>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tortialla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</si>
  <si>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</si>
  <si>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</si>
  <si>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</si>
  <si>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</si>
  <si>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</si>
  <si>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</si>
  <si>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</si>
  <si>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</si>
  <si>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</si>
  <si>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</si>
  <si>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</si>
  <si>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</si>
  <si>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</si>
  <si>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</si>
  <si>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</si>
  <si>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</si>
  <si>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</si>
  <si>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</si>
  <si>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</si>
  <si>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</si>
  <si>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</si>
  <si>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</si>
  <si>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</si>
  <si>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</si>
  <si>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</si>
  <si>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</si>
  <si>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</si>
  <si>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</si>
  <si>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</si>
  <si>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</si>
  <si>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</si>
  <si>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</si>
  <si>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</si>
  <si>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</si>
  <si>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</si>
  <si>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</si>
  <si>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</si>
  <si>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</si>
  <si>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</si>
  <si>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</si>
  <si>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</si>
  <si>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</si>
  <si>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</si>
  <si>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</si>
  <si>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</si>
  <si>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</si>
  <si>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</si>
  <si>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</si>
  <si>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</si>
  <si>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</si>
  <si>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</si>
  <si>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</si>
  <si>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</si>
  <si>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</si>
  <si>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</si>
  <si>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</si>
  <si>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</si>
  <si>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</si>
  <si>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</si>
  <si>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</si>
  <si>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</si>
  <si>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</si>
  <si>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</si>
  <si>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</si>
  <si>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</si>
  <si>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</si>
  <si>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</si>
  <si>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</si>
  <si>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</si>
  <si>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</si>
  <si>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</si>
  <si>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</si>
  <si>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</si>
  <si>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</si>
  <si>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</si>
  <si>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</si>
  <si>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</si>
  <si>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</si>
  <si>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</si>
  <si>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</si>
  <si>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</si>
  <si>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</si>
  <si>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</si>
  <si>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</si>
  <si>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</si>
  <si>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</si>
  <si>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</si>
  <si>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</si>
  <si>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</si>
  <si>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</si>
  <si>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</si>
  <si>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</si>
  <si>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</si>
  <si>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</si>
  <si>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</si>
  <si>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</si>
  <si>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</si>
  <si>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</si>
  <si>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</si>
  <si>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</si>
  <si>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</si>
  <si>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</si>
  <si>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</si>
  <si>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</si>
  <si>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</si>
  <si>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</si>
  <si>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</si>
  <si>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</si>
  <si>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</si>
  <si>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</si>
  <si>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</si>
  <si>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</si>
  <si>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</si>
  <si>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</si>
  <si>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</si>
  <si>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</si>
  <si>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</si>
  <si>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</si>
  <si>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</si>
  <si>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</si>
  <si>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S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</si>
  <si>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</si>
  <si>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</si>
  <si>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</si>
  <si>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</si>
  <si>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</si>
  <si>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</si>
  <si>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</si>
  <si>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</si>
  <si>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</si>
  <si>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</si>
  <si>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</si>
  <si>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</si>
  <si>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</si>
  <si>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</si>
  <si>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</si>
  <si>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</si>
  <si>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</si>
  <si>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</si>
  <si>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</si>
  <si>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</si>
  <si>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</si>
  <si>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</si>
  <si>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</si>
  <si>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</si>
  <si>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</si>
  <si>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</si>
  <si>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</si>
  <si>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</si>
  <si>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</si>
  <si>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</si>
  <si>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</si>
  <si>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</si>
  <si>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</si>
  <si>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</si>
  <si>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</si>
  <si>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</si>
  <si>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</si>
  <si>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</si>
  <si>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</si>
  <si>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</si>
  <si>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</si>
  <si>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</si>
  <si>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</si>
  <si>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</si>
  <si>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</si>
  <si>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</si>
  <si>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</si>
  <si>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</si>
  <si>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</si>
  <si>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</si>
  <si>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</si>
  <si>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</si>
  <si>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</si>
  <si>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</si>
  <si>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</si>
  <si>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</si>
  <si>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</si>
  <si>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</si>
  <si>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</si>
  <si>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</si>
  <si>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</si>
  <si>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</si>
  <si>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</si>
  <si>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</si>
  <si>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</si>
  <si>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</si>
  <si>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</si>
  <si>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</si>
  <si>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</si>
  <si>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</si>
  <si>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</si>
  <si>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</si>
  <si>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</si>
  <si>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</si>
  <si>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</si>
  <si>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</si>
  <si>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</si>
  <si>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</si>
  <si>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</si>
  <si>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</si>
  <si>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</si>
  <si>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</si>
  <si>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</si>
  <si>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</si>
  <si>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</si>
  <si>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</si>
  <si>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</si>
  <si>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</si>
  <si>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</si>
  <si>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</si>
  <si>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</si>
  <si>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</si>
  <si>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FROM PETTY CASH BRI</t>
  </si>
  <si>
    <t>OVO ADMIN FEE</t>
  </si>
  <si>
    <t>BSM PRINTING BALI</t>
  </si>
  <si>
    <t>SINAR MULIA FOTOKOPI</t>
  </si>
  <si>
    <t>SARASWATI PRINTING FOTOKOPI</t>
  </si>
  <si>
    <t>SAYUR, BUAH DAN SEMBAKO (BUK BUNGA)</t>
  </si>
  <si>
    <t>TOKO DEMAK BAUT MATERIIAL</t>
  </si>
  <si>
    <t>GRAMEDIA 003 B GALERIA</t>
  </si>
  <si>
    <t>BALI STARS PROMOSINDO (PRINT NEW BALAGAN STICKER &amp; FLOWER MAINTENANCE INSTRUCTIONS) + ADMIN FEE RP. 2500</t>
  </si>
  <si>
    <t>BALI STARS PROMOSINDO (PRINT STICKER "PLEASE BE CAREFUL") + ADMIN FEE RP. 2500</t>
  </si>
  <si>
    <t>ANNA FLORIST</t>
  </si>
  <si>
    <t>PEPITO EXPRESS PECATU</t>
  </si>
  <si>
    <t>TOKO BUAH PUSPITA</t>
  </si>
  <si>
    <t>K</t>
  </si>
  <si>
    <t>Invoice</t>
  </si>
  <si>
    <t>TOPPED UP RP. 1.000.000</t>
  </si>
  <si>
    <t>ADMIIN FEE RP. 1.200</t>
  </si>
  <si>
    <t>PRINTIING SALES REPORT FOR FLOOR</t>
  </si>
  <si>
    <t>PRINT EDIBLE PAPER</t>
  </si>
  <si>
    <t>PRINT &amp; FOTOCOPY OF SCHEDULE CHANGE REQUEST (CHEF)</t>
  </si>
  <si>
    <t>PURCHASE OF URGENT BAR SUPPLIES</t>
  </si>
  <si>
    <t>TOKO DEMAK BAUT MATERIAL</t>
  </si>
  <si>
    <t>PURCHASE OF SCREWS TO REPAIR CEILING</t>
  </si>
  <si>
    <t>PURCHASE OF WHITE CARTON PAPER</t>
  </si>
  <si>
    <t>BALI STARS PROMOSINDO</t>
  </si>
  <si>
    <t>(PRINT NEW BALAGAN STICKER &amp; FLOWER MAINTENANCE INSTRUCTIONS) + ADMIN FEE RP. 2500</t>
  </si>
  <si>
    <t xml:space="preserve">BALI STARS PROMOSINDO </t>
  </si>
  <si>
    <t>(PRINT STICKER "PLEASE BE CAREFUL") + ADMIN FEE RP. 2500</t>
  </si>
  <si>
    <t>PURCHASE FLOOR FLOWER</t>
  </si>
  <si>
    <t>PEPITO EXPRESS PECATUI</t>
  </si>
  <si>
    <t>PURCHASE PUFF PASTRY</t>
  </si>
  <si>
    <t>PURCHASE ROYAL NZ APPLE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</si>
</sst>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[$-409]d\-mmm\-yyyy;@"/>
    <numFmt numFmtId="180" formatCode="_-&quot;Rp&quot;* #,##0_-;\-&quot;Rp&quot;* #,##0_-;_-&quot;Rp&quot;* &quot;-&quot;??_-;_-@_-"/>
    <numFmt numFmtId="181" formatCode="[$Rp-421]#,##0.00;[Red][$Rp-421]#,##0.00"/>
    <numFmt numFmtId="182" formatCode="dd\-mmm"/>
    <numFmt numFmtId="183" formatCode="[$Rp-421]#,##0;[Red]\-[$Rp-421]#,##0"/>
    <numFmt numFmtId="184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5" borderId="1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6" borderId="17" applyNumberFormat="0" applyAlignment="0" applyProtection="0">
      <alignment vertical="center"/>
    </xf>
    <xf numFmtId="0" fontId="21" fillId="17" borderId="18" applyNumberFormat="0" applyAlignment="0" applyProtection="0">
      <alignment vertical="center"/>
    </xf>
    <xf numFmtId="0" fontId="22" fillId="17" borderId="17" applyNumberFormat="0" applyAlignment="0" applyProtection="0">
      <alignment vertical="center"/>
    </xf>
    <xf numFmtId="0" fontId="23" fillId="18" borderId="19" applyNumberFormat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</cellStyleXfs>
  <cellXfs count="1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178" fontId="1" fillId="2" borderId="1" xfId="0" applyNumberFormat="1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left" vertical="center" wrapText="1"/>
    </xf>
    <xf numFmtId="43" fontId="1" fillId="3" borderId="2" xfId="0" applyNumberFormat="1" applyFont="1" applyFill="1" applyBorder="1" applyAlignment="1">
      <alignment horizontal="center" vertical="center"/>
    </xf>
    <xf numFmtId="15" fontId="2" fillId="0" borderId="3" xfId="0" applyNumberFormat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left" vertical="center" wrapText="1"/>
    </xf>
    <xf numFmtId="0" fontId="2" fillId="0" borderId="4" xfId="0" applyNumberFormat="1" applyFont="1" applyFill="1" applyBorder="1" applyAlignment="1">
      <alignment horizontal="left" vertical="center" wrapText="1"/>
    </xf>
    <xf numFmtId="0" fontId="2" fillId="0" borderId="5" xfId="0" applyNumberFormat="1" applyFont="1" applyFill="1" applyBorder="1" applyAlignment="1">
      <alignment horizontal="center" vertical="center"/>
    </xf>
    <xf numFmtId="43" fontId="2" fillId="0" borderId="6" xfId="0" applyNumberFormat="1" applyFont="1" applyFill="1" applyBorder="1" applyAlignment="1">
      <alignment horizontal="left" vertical="center" wrapText="1"/>
    </xf>
    <xf numFmtId="43" fontId="2" fillId="0" borderId="3" xfId="0" applyNumberFormat="1" applyFont="1" applyFill="1" applyBorder="1" applyAlignment="1">
      <alignment horizontal="center" vertical="center"/>
    </xf>
    <xf numFmtId="0" fontId="2" fillId="0" borderId="2" xfId="0" applyNumberFormat="1" applyFont="1" applyFill="1" applyBorder="1" applyAlignment="1">
      <alignment horizontal="left" vertical="center" wrapText="1"/>
    </xf>
    <xf numFmtId="0" fontId="2" fillId="0" borderId="2" xfId="0" applyNumberFormat="1" applyFont="1" applyFill="1" applyBorder="1" applyAlignment="1">
      <alignment horizontal="right" vertical="center"/>
    </xf>
    <xf numFmtId="0" fontId="2" fillId="0" borderId="7" xfId="0" applyFont="1" applyFill="1" applyBorder="1" applyAlignment="1">
      <alignment horizontal="left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16" fontId="0" fillId="0" borderId="8" xfId="0" applyNumberFormat="1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vertical="center"/>
    </xf>
    <xf numFmtId="16" fontId="0" fillId="0" borderId="9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vertical="center"/>
    </xf>
    <xf numFmtId="0" fontId="2" fillId="0" borderId="9" xfId="0" applyFont="1" applyFill="1" applyBorder="1" applyAlignment="1">
      <alignment horizontal="left"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178" fontId="1" fillId="2" borderId="1" xfId="0" applyNumberFormat="1" applyFont="1" applyFill="1" applyBorder="1" applyAlignment="1">
      <alignment vertical="center"/>
    </xf>
    <xf numFmtId="43" fontId="1" fillId="3" borderId="2" xfId="0" applyNumberFormat="1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178" fontId="4" fillId="0" borderId="0" xfId="0" applyNumberFormat="1" applyFont="1" applyFill="1" applyAlignment="1">
      <alignment vertical="center"/>
    </xf>
    <xf numFmtId="43" fontId="2" fillId="0" borderId="2" xfId="0" applyNumberFormat="1" applyFont="1" applyFill="1" applyBorder="1" applyAlignment="1">
      <alignment horizontal="right" vertical="center" wrapText="1"/>
    </xf>
    <xf numFmtId="43" fontId="2" fillId="4" borderId="2" xfId="0" applyNumberFormat="1" applyFont="1" applyFill="1" applyBorder="1" applyAlignment="1">
      <alignment horizontal="right" vertical="center" wrapText="1"/>
    </xf>
    <xf numFmtId="43" fontId="2" fillId="5" borderId="2" xfId="0" applyNumberFormat="1" applyFont="1" applyFill="1" applyBorder="1" applyAlignment="1">
      <alignment horizontal="right" vertical="center" wrapText="1"/>
    </xf>
    <xf numFmtId="0" fontId="4" fillId="0" borderId="0" xfId="0" applyFont="1" applyFill="1" applyAlignment="1">
      <alignment vertical="center"/>
    </xf>
    <xf numFmtId="43" fontId="2" fillId="6" borderId="2" xfId="0" applyNumberFormat="1" applyFont="1" applyFill="1" applyBorder="1" applyAlignment="1">
      <alignment horizontal="right" vertical="center" wrapText="1"/>
    </xf>
    <xf numFmtId="4" fontId="5" fillId="0" borderId="0" xfId="0" applyNumberFormat="1" applyFont="1" applyFill="1" applyAlignment="1">
      <alignment vertical="center"/>
    </xf>
    <xf numFmtId="15" fontId="2" fillId="0" borderId="2" xfId="0" applyNumberFormat="1" applyFont="1" applyFill="1" applyBorder="1" applyAlignment="1">
      <alignment horizontal="center" vertical="center" wrapText="1"/>
    </xf>
    <xf numFmtId="43" fontId="4" fillId="0" borderId="0" xfId="0" applyNumberFormat="1" applyFont="1" applyFill="1" applyAlignment="1">
      <alignment vertical="center"/>
    </xf>
    <xf numFmtId="43" fontId="2" fillId="7" borderId="2" xfId="0" applyNumberFormat="1" applyFont="1" applyFill="1" applyBorder="1" applyAlignment="1">
      <alignment horizontal="right" vertical="center" wrapText="1"/>
    </xf>
    <xf numFmtId="0" fontId="6" fillId="0" borderId="0" xfId="0" applyFon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180" fontId="7" fillId="0" borderId="0" xfId="0" applyNumberFormat="1" applyFont="1">
      <alignment vertical="center"/>
    </xf>
    <xf numFmtId="181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79" fontId="6" fillId="8" borderId="9" xfId="0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180" fontId="6" fillId="8" borderId="9" xfId="0" applyNumberFormat="1" applyFont="1" applyFill="1" applyBorder="1" applyAlignment="1">
      <alignment horizontal="center" vertical="center"/>
    </xf>
    <xf numFmtId="181" fontId="6" fillId="8" borderId="9" xfId="0" applyNumberFormat="1" applyFont="1" applyFill="1" applyBorder="1" applyAlignment="1">
      <alignment horizontal="center" vertical="center"/>
    </xf>
    <xf numFmtId="179" fontId="7" fillId="9" borderId="9" xfId="0" applyNumberFormat="1" applyFont="1" applyFill="1" applyBorder="1" applyAlignment="1">
      <alignment horizontal="center" vertical="center"/>
    </xf>
    <xf numFmtId="182" fontId="7" fillId="9" borderId="9" xfId="0" applyNumberFormat="1" applyFont="1" applyFill="1" applyBorder="1" applyAlignment="1">
      <alignment horizontal="center" vertical="center"/>
    </xf>
    <xf numFmtId="180" fontId="8" fillId="9" borderId="9" xfId="0" applyNumberFormat="1" applyFont="1" applyFill="1" applyBorder="1" applyAlignment="1">
      <alignment horizontal="center" vertical="center" wrapText="1"/>
    </xf>
    <xf numFmtId="0" fontId="8" fillId="9" borderId="9" xfId="0" applyNumberFormat="1" applyFont="1" applyFill="1" applyBorder="1" applyAlignment="1">
      <alignment horizontal="center" vertical="center" wrapText="1"/>
    </xf>
    <xf numFmtId="0" fontId="7" fillId="0" borderId="9" xfId="0" applyNumberFormat="1" applyFont="1" applyBorder="1" applyAlignment="1">
      <alignment horizontal="center" vertical="center"/>
    </xf>
    <xf numFmtId="181" fontId="7" fillId="0" borderId="9" xfId="0" applyNumberFormat="1" applyFont="1" applyBorder="1" applyAlignment="1">
      <alignment horizontal="center" vertical="center"/>
    </xf>
    <xf numFmtId="180" fontId="7" fillId="9" borderId="9" xfId="0" applyNumberFormat="1" applyFont="1" applyFill="1" applyBorder="1" applyAlignment="1">
      <alignment horizontal="center" vertical="center" wrapText="1"/>
    </xf>
    <xf numFmtId="0" fontId="7" fillId="9" borderId="9" xfId="0" applyNumberFormat="1" applyFont="1" applyFill="1" applyBorder="1" applyAlignment="1">
      <alignment horizontal="center" vertical="center" wrapText="1"/>
    </xf>
    <xf numFmtId="181" fontId="7" fillId="0" borderId="9" xfId="0" applyNumberFormat="1" applyFont="1" applyBorder="1" applyAlignment="1">
      <alignment vertical="center"/>
    </xf>
    <xf numFmtId="180" fontId="7" fillId="9" borderId="9" xfId="0" applyNumberFormat="1" applyFont="1" applyFill="1" applyBorder="1" applyAlignment="1">
      <alignment horizontal="center" vertical="center"/>
    </xf>
    <xf numFmtId="180" fontId="7" fillId="0" borderId="9" xfId="0" applyNumberFormat="1" applyFont="1" applyBorder="1" applyAlignment="1">
      <alignment horizontal="center" vertical="center"/>
    </xf>
    <xf numFmtId="179" fontId="7" fillId="0" borderId="9" xfId="0" applyNumberFormat="1" applyFont="1" applyBorder="1">
      <alignment vertical="center"/>
    </xf>
    <xf numFmtId="0" fontId="7" fillId="0" borderId="9" xfId="0" applyFont="1" applyBorder="1">
      <alignment vertical="center"/>
    </xf>
    <xf numFmtId="180" fontId="7" fillId="0" borderId="9" xfId="0" applyNumberFormat="1" applyFont="1" applyBorder="1">
      <alignment vertical="center"/>
    </xf>
    <xf numFmtId="181" fontId="7" fillId="0" borderId="9" xfId="0" applyNumberFormat="1" applyFont="1" applyBorder="1">
      <alignment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NumberFormat="1" applyFont="1">
      <alignment vertical="center"/>
    </xf>
    <xf numFmtId="0" fontId="9" fillId="0" borderId="0" xfId="0" applyFont="1" applyFill="1" applyAlignment="1">
      <alignment horizontal="center" vertical="center"/>
    </xf>
    <xf numFmtId="183" fontId="10" fillId="0" borderId="0" xfId="0" applyNumberFormat="1" applyFont="1" applyFill="1" applyAlignment="1">
      <alignment vertical="center"/>
    </xf>
    <xf numFmtId="183" fontId="9" fillId="0" borderId="0" xfId="0" applyNumberFormat="1" applyFont="1" applyFill="1" applyAlignment="1">
      <alignment horizontal="center" vertical="center"/>
    </xf>
    <xf numFmtId="179" fontId="10" fillId="0" borderId="0" xfId="0" applyNumberFormat="1" applyFont="1" applyFill="1" applyAlignment="1">
      <alignment horizontal="center" vertical="center"/>
    </xf>
    <xf numFmtId="183" fontId="10" fillId="0" borderId="0" xfId="0" applyNumberFormat="1" applyFont="1" applyFill="1" applyAlignment="1">
      <alignment horizontal="left" vertical="center"/>
    </xf>
    <xf numFmtId="0" fontId="10" fillId="0" borderId="0" xfId="0" applyNumberFormat="1" applyFont="1" applyFill="1" applyAlignment="1">
      <alignment horizontal="center" vertical="center"/>
    </xf>
    <xf numFmtId="183" fontId="10" fillId="0" borderId="0" xfId="0" applyNumberFormat="1" applyFont="1" applyFill="1" applyAlignment="1">
      <alignment horizontal="right" vertical="center"/>
    </xf>
    <xf numFmtId="183" fontId="9" fillId="8" borderId="9" xfId="0" applyNumberFormat="1" applyFont="1" applyFill="1" applyBorder="1" applyAlignment="1">
      <alignment horizontal="center" vertical="center"/>
    </xf>
    <xf numFmtId="179" fontId="10" fillId="0" borderId="9" xfId="0" applyNumberFormat="1" applyFont="1" applyFill="1" applyBorder="1" applyAlignment="1">
      <alignment horizontal="center" vertical="center"/>
    </xf>
    <xf numFmtId="183" fontId="10" fillId="0" borderId="9" xfId="0" applyNumberFormat="1" applyFont="1" applyFill="1" applyBorder="1" applyAlignment="1">
      <alignment horizontal="left" vertical="center"/>
    </xf>
    <xf numFmtId="183" fontId="10" fillId="0" borderId="9" xfId="0" applyNumberFormat="1" applyFont="1" applyFill="1" applyBorder="1" applyAlignment="1">
      <alignment vertical="center"/>
    </xf>
    <xf numFmtId="0" fontId="10" fillId="0" borderId="9" xfId="0" applyNumberFormat="1" applyFont="1" applyFill="1" applyBorder="1" applyAlignment="1">
      <alignment horizontal="center" vertical="center"/>
    </xf>
    <xf numFmtId="183" fontId="10" fillId="9" borderId="10" xfId="0" applyNumberFormat="1" applyFont="1" applyFill="1" applyBorder="1" applyAlignment="1">
      <alignment horizontal="center" vertical="center"/>
    </xf>
    <xf numFmtId="179" fontId="10" fillId="9" borderId="9" xfId="0" applyNumberFormat="1" applyFont="1" applyFill="1" applyBorder="1" applyAlignment="1">
      <alignment horizontal="center" vertical="center"/>
    </xf>
    <xf numFmtId="183" fontId="10" fillId="9" borderId="9" xfId="0" applyNumberFormat="1" applyFont="1" applyFill="1" applyBorder="1" applyAlignment="1">
      <alignment horizontal="left" vertical="center"/>
    </xf>
    <xf numFmtId="183" fontId="10" fillId="9" borderId="9" xfId="0" applyNumberFormat="1" applyFont="1" applyFill="1" applyBorder="1" applyAlignment="1">
      <alignment vertical="center"/>
    </xf>
    <xf numFmtId="0" fontId="10" fillId="9" borderId="9" xfId="0" applyNumberFormat="1" applyFont="1" applyFill="1" applyBorder="1" applyAlignment="1">
      <alignment horizontal="center" vertical="center"/>
    </xf>
    <xf numFmtId="183" fontId="10" fillId="9" borderId="11" xfId="0" applyNumberFormat="1" applyFont="1" applyFill="1" applyBorder="1" applyAlignment="1">
      <alignment horizontal="center" vertical="center"/>
    </xf>
    <xf numFmtId="183" fontId="10" fillId="9" borderId="9" xfId="0" applyNumberFormat="1" applyFont="1" applyFill="1" applyBorder="1" applyAlignment="1">
      <alignment horizontal="right" vertical="center"/>
    </xf>
    <xf numFmtId="183" fontId="10" fillId="0" borderId="9" xfId="0" applyNumberFormat="1" applyFont="1" applyFill="1" applyBorder="1" applyAlignment="1">
      <alignment horizontal="right" vertical="center"/>
    </xf>
    <xf numFmtId="183" fontId="10" fillId="9" borderId="12" xfId="0" applyNumberFormat="1" applyFont="1" applyFill="1" applyBorder="1" applyAlignment="1">
      <alignment horizontal="center" vertical="center"/>
    </xf>
    <xf numFmtId="0" fontId="9" fillId="0" borderId="0" xfId="0" applyFont="1" applyFill="1" applyAlignment="1">
      <alignment horizontal="right" vertical="center"/>
    </xf>
    <xf numFmtId="0" fontId="9" fillId="8" borderId="9" xfId="0" applyFont="1" applyFill="1" applyBorder="1" applyAlignment="1">
      <alignment vertical="center"/>
    </xf>
    <xf numFmtId="0" fontId="10" fillId="9" borderId="9" xfId="0" applyNumberFormat="1" applyFont="1" applyFill="1" applyBorder="1" applyAlignment="1">
      <alignment vertical="center"/>
    </xf>
    <xf numFmtId="0" fontId="10" fillId="0" borderId="0" xfId="0" applyNumberFormat="1" applyFont="1" applyFill="1" applyAlignment="1">
      <alignment horizontal="right" vertical="center"/>
    </xf>
    <xf numFmtId="0" fontId="9" fillId="10" borderId="9" xfId="0" applyFont="1" applyFill="1" applyBorder="1" applyAlignment="1">
      <alignment vertical="center"/>
    </xf>
    <xf numFmtId="0" fontId="9" fillId="11" borderId="10" xfId="0" applyFont="1" applyFill="1" applyBorder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4" fontId="0" fillId="0" borderId="0" xfId="0" applyNumberFormat="1">
      <alignment vertical="center"/>
    </xf>
    <xf numFmtId="179" fontId="0" fillId="8" borderId="0" xfId="0" applyNumberFormat="1" applyFill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left" vertical="center"/>
    </xf>
    <xf numFmtId="0" fontId="0" fillId="8" borderId="13" xfId="0" applyFill="1" applyBorder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0" fontId="0" fillId="0" borderId="0" xfId="0" applyBorder="1">
      <alignment vertical="center"/>
    </xf>
    <xf numFmtId="184" fontId="0" fillId="0" borderId="0" xfId="0" applyNumberFormat="1" applyBorder="1" applyAlignment="1">
      <alignment horizontal="center" vertical="center"/>
    </xf>
    <xf numFmtId="179" fontId="0" fillId="0" borderId="11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12" borderId="12" xfId="0" applyFill="1" applyBorder="1" applyAlignment="1">
      <alignment horizontal="left" vertical="center"/>
    </xf>
    <xf numFmtId="0" fontId="0" fillId="9" borderId="13" xfId="0" applyFill="1" applyBorder="1" applyAlignment="1">
      <alignment horizontal="center" vertical="center"/>
    </xf>
    <xf numFmtId="184" fontId="0" fillId="0" borderId="0" xfId="0" applyNumberFormat="1" applyBorder="1">
      <alignment vertical="center"/>
    </xf>
    <xf numFmtId="0" fontId="0" fillId="0" borderId="9" xfId="0" applyBorder="1">
      <alignment vertical="center"/>
    </xf>
    <xf numFmtId="0" fontId="0" fillId="12" borderId="9" xfId="0" applyFill="1" applyBorder="1" applyAlignment="1">
      <alignment horizontal="left" vertical="center"/>
    </xf>
    <xf numFmtId="179" fontId="0" fillId="0" borderId="12" xfId="0" applyNumberFormat="1" applyBorder="1" applyAlignment="1">
      <alignment horizontal="center" vertical="center"/>
    </xf>
    <xf numFmtId="179" fontId="0" fillId="0" borderId="10" xfId="0" applyNumberFormat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79" fontId="0" fillId="0" borderId="9" xfId="0" applyNumberFormat="1" applyBorder="1" applyAlignment="1">
      <alignment horizontal="center" vertical="center"/>
    </xf>
    <xf numFmtId="0" fontId="0" fillId="0" borderId="13" xfId="0" applyBorder="1">
      <alignment vertical="center"/>
    </xf>
    <xf numFmtId="0" fontId="0" fillId="9" borderId="10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13" borderId="9" xfId="0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9" xfId="0" applyFill="1" applyBorder="1">
      <alignment vertical="center"/>
    </xf>
    <xf numFmtId="0" fontId="0" fillId="0" borderId="9" xfId="0" applyFill="1" applyBorder="1" applyAlignment="1">
      <alignment horizontal="left" vertical="center"/>
    </xf>
    <xf numFmtId="179" fontId="0" fillId="0" borderId="0" xfId="0" applyNumberFormat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11" fillId="0" borderId="9" xfId="0" applyFont="1" applyBorder="1">
      <alignment vertical="center"/>
    </xf>
    <xf numFmtId="0" fontId="11" fillId="0" borderId="9" xfId="0" applyFont="1" applyFill="1" applyBorder="1">
      <alignment vertical="center"/>
    </xf>
    <xf numFmtId="0" fontId="0" fillId="14" borderId="9" xfId="0" applyFill="1" applyBorder="1">
      <alignment vertical="center"/>
    </xf>
    <xf numFmtId="0" fontId="0" fillId="14" borderId="13" xfId="0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0"/>
  <sheetViews>
    <sheetView tabSelected="1" workbookViewId="0">
      <pane ySplit="1" topLeftCell="A233" activePane="bottomLeft" state="frozen"/>
      <selection/>
      <selection pane="bottomLeft" activeCell="C251" sqref="C251"/>
    </sheetView>
  </sheetViews>
  <sheetFormatPr defaultColWidth="9.14285714285714" defaultRowHeight="15"/>
  <cols>
    <col min="1" max="1" width="12.8571428571429" style="96"/>
    <col min="2" max="2" width="97" customWidth="1"/>
    <col min="3" max="3" width="71.1428571428571" style="97" customWidth="1"/>
    <col min="4" max="4" width="9.14285714285714" style="98"/>
    <col min="6" max="6" width="12.8571428571429"/>
    <col min="7" max="7" width="53.8571428571429" customWidth="1"/>
    <col min="8" max="8" width="12.2857142857143" style="99"/>
    <col min="9" max="9" width="11.4285714285714" customWidth="1"/>
    <col min="10" max="10" width="12.2857142857143"/>
    <col min="11" max="11" width="10.4285714285714"/>
  </cols>
  <sheetData>
    <row r="1" spans="1:8">
      <c r="A1" s="100" t="s">
        <v>0</v>
      </c>
      <c r="B1" s="101" t="s">
        <v>1</v>
      </c>
      <c r="C1" s="102" t="s">
        <v>2</v>
      </c>
      <c r="D1" s="103" t="s">
        <v>3</v>
      </c>
      <c r="F1" s="104"/>
      <c r="G1" s="105"/>
      <c r="H1" s="106"/>
    </row>
    <row r="2" spans="1:10">
      <c r="A2" s="107">
        <v>45957</v>
      </c>
      <c r="B2" s="108" t="s">
        <v>4</v>
      </c>
      <c r="C2" s="109"/>
      <c r="D2" s="110" t="s">
        <v>5</v>
      </c>
      <c r="F2" s="105"/>
      <c r="G2" s="105"/>
      <c r="H2" s="111"/>
      <c r="I2" s="106"/>
      <c r="J2" s="105"/>
    </row>
    <row r="3" spans="1:11">
      <c r="A3" s="107"/>
      <c r="B3" s="112" t="s">
        <v>6</v>
      </c>
      <c r="C3" s="113"/>
      <c r="D3" s="110" t="s">
        <v>5</v>
      </c>
      <c r="F3" s="105"/>
      <c r="G3" s="105"/>
      <c r="H3" s="111"/>
      <c r="I3" s="111"/>
      <c r="J3" s="111"/>
      <c r="K3" s="99"/>
    </row>
    <row r="4" spans="1:10">
      <c r="A4" s="107"/>
      <c r="B4" s="112" t="s">
        <v>7</v>
      </c>
      <c r="C4" s="113"/>
      <c r="D4" s="110" t="s">
        <v>5</v>
      </c>
      <c r="F4" s="105"/>
      <c r="G4" s="105"/>
      <c r="H4" s="111"/>
      <c r="I4" s="105"/>
      <c r="J4" s="105"/>
    </row>
    <row r="5" spans="1:10">
      <c r="A5" s="107"/>
      <c r="B5" s="112" t="s">
        <v>8</v>
      </c>
      <c r="C5" s="113"/>
      <c r="D5" s="110" t="s">
        <v>5</v>
      </c>
      <c r="F5" s="105"/>
      <c r="G5" s="105"/>
      <c r="H5" s="111"/>
      <c r="I5" s="105"/>
      <c r="J5" s="105"/>
    </row>
    <row r="6" spans="1:10">
      <c r="A6" s="107"/>
      <c r="B6" s="112" t="s">
        <v>9</v>
      </c>
      <c r="C6" s="113"/>
      <c r="D6" s="110" t="s">
        <v>5</v>
      </c>
      <c r="F6" s="105"/>
      <c r="G6" s="105"/>
      <c r="H6" s="111"/>
      <c r="I6" s="105"/>
      <c r="J6" s="111"/>
    </row>
    <row r="7" spans="1:10">
      <c r="A7" s="107"/>
      <c r="B7" s="112" t="s">
        <v>10</v>
      </c>
      <c r="C7" s="113" t="s">
        <v>11</v>
      </c>
      <c r="D7" s="110" t="s">
        <v>5</v>
      </c>
      <c r="F7" s="105"/>
      <c r="G7" s="105"/>
      <c r="H7" s="111"/>
      <c r="I7" s="105"/>
      <c r="J7" s="105"/>
    </row>
    <row r="8" spans="1:10">
      <c r="A8" s="107"/>
      <c r="B8" s="112" t="s">
        <v>12</v>
      </c>
      <c r="C8" s="113" t="s">
        <v>13</v>
      </c>
      <c r="D8" s="110" t="s">
        <v>5</v>
      </c>
      <c r="F8" s="105"/>
      <c r="G8" s="105"/>
      <c r="H8" s="111"/>
      <c r="I8" s="105"/>
      <c r="J8" s="105"/>
    </row>
    <row r="9" spans="1:10">
      <c r="A9" s="107"/>
      <c r="B9" s="112" t="s">
        <v>14</v>
      </c>
      <c r="C9" s="113" t="s">
        <v>15</v>
      </c>
      <c r="D9" s="110" t="s">
        <v>5</v>
      </c>
      <c r="F9" s="105"/>
      <c r="G9" s="105"/>
      <c r="H9" s="111"/>
      <c r="I9" s="105"/>
      <c r="J9" s="105"/>
    </row>
    <row r="10" spans="1:10">
      <c r="A10" s="107"/>
      <c r="B10" s="112" t="s">
        <v>16</v>
      </c>
      <c r="C10" s="113" t="s">
        <v>13</v>
      </c>
      <c r="D10" s="110" t="s">
        <v>5</v>
      </c>
      <c r="F10" s="105"/>
      <c r="G10" s="105"/>
      <c r="H10" s="111"/>
      <c r="I10" s="111"/>
      <c r="J10" s="105"/>
    </row>
    <row r="11" spans="1:10">
      <c r="A11" s="107"/>
      <c r="B11" s="112" t="s">
        <v>17</v>
      </c>
      <c r="C11" s="113" t="s">
        <v>18</v>
      </c>
      <c r="D11" s="110" t="s">
        <v>5</v>
      </c>
      <c r="F11" s="105"/>
      <c r="G11" s="105"/>
      <c r="H11" s="111"/>
      <c r="I11" s="111"/>
      <c r="J11" s="111"/>
    </row>
    <row r="12" spans="1:10">
      <c r="A12" s="107"/>
      <c r="B12" s="112" t="s">
        <v>19</v>
      </c>
      <c r="C12" s="113" t="s">
        <v>20</v>
      </c>
      <c r="D12" s="110" t="s">
        <v>5</v>
      </c>
      <c r="F12" s="105"/>
      <c r="G12" s="105"/>
      <c r="H12" s="111"/>
      <c r="I12" s="105"/>
      <c r="J12" s="111"/>
    </row>
    <row r="13" spans="1:10">
      <c r="A13" s="107"/>
      <c r="B13" s="112"/>
      <c r="C13" s="113" t="s">
        <v>21</v>
      </c>
      <c r="D13" s="110" t="s">
        <v>5</v>
      </c>
      <c r="I13" s="105"/>
      <c r="J13" s="105"/>
    </row>
    <row r="14" spans="1:4">
      <c r="A14" s="107"/>
      <c r="B14" s="112"/>
      <c r="C14" s="113" t="s">
        <v>22</v>
      </c>
      <c r="D14" s="110" t="s">
        <v>5</v>
      </c>
    </row>
    <row r="15" spans="1:4">
      <c r="A15" s="114"/>
      <c r="B15" s="112" t="s">
        <v>23</v>
      </c>
      <c r="C15" s="113" t="s">
        <v>24</v>
      </c>
      <c r="D15" s="110" t="s">
        <v>5</v>
      </c>
    </row>
    <row r="16" spans="5:5">
      <c r="E16" s="98"/>
    </row>
    <row r="17" spans="1:4">
      <c r="A17" s="115">
        <v>45958</v>
      </c>
      <c r="B17" s="112" t="s">
        <v>25</v>
      </c>
      <c r="C17" s="113"/>
      <c r="D17" s="116" t="s">
        <v>5</v>
      </c>
    </row>
    <row r="18" spans="1:4">
      <c r="A18" s="107"/>
      <c r="B18" s="112" t="s">
        <v>26</v>
      </c>
      <c r="C18" s="113"/>
      <c r="D18" s="116" t="s">
        <v>5</v>
      </c>
    </row>
    <row r="19" spans="1:4">
      <c r="A19" s="107"/>
      <c r="B19" s="112" t="s">
        <v>27</v>
      </c>
      <c r="C19" s="113"/>
      <c r="D19" s="116" t="s">
        <v>5</v>
      </c>
    </row>
    <row r="20" spans="1:4">
      <c r="A20" s="107"/>
      <c r="B20" s="112" t="s">
        <v>28</v>
      </c>
      <c r="C20" s="113">
        <v>1</v>
      </c>
      <c r="D20" s="116" t="s">
        <v>5</v>
      </c>
    </row>
    <row r="21" spans="1:4">
      <c r="A21" s="114"/>
      <c r="B21" s="112" t="s">
        <v>29</v>
      </c>
      <c r="C21" s="113">
        <v>1</v>
      </c>
      <c r="D21" s="116" t="s">
        <v>5</v>
      </c>
    </row>
    <row r="22" spans="4:4">
      <c r="D22" s="117"/>
    </row>
    <row r="23" spans="1:4">
      <c r="A23" s="118">
        <v>45959</v>
      </c>
      <c r="B23" s="119" t="s">
        <v>30</v>
      </c>
      <c r="C23" s="113"/>
      <c r="D23" s="116" t="s">
        <v>5</v>
      </c>
    </row>
    <row r="24" spans="1:4">
      <c r="A24" s="118"/>
      <c r="B24" s="119" t="s">
        <v>31</v>
      </c>
      <c r="C24" s="113">
        <v>1</v>
      </c>
      <c r="D24" s="120" t="s">
        <v>5</v>
      </c>
    </row>
    <row r="25" spans="1:4">
      <c r="A25" s="118"/>
      <c r="B25" s="119" t="s">
        <v>32</v>
      </c>
      <c r="C25" s="113"/>
      <c r="D25" s="121"/>
    </row>
    <row r="26" spans="1:4">
      <c r="A26" s="118"/>
      <c r="B26" s="119" t="s">
        <v>33</v>
      </c>
      <c r="C26" s="113" t="s">
        <v>34</v>
      </c>
      <c r="D26" s="116" t="s">
        <v>5</v>
      </c>
    </row>
    <row r="27" spans="1:4">
      <c r="A27" s="118"/>
      <c r="B27" s="119" t="s">
        <v>35</v>
      </c>
      <c r="C27" s="122" t="s">
        <v>36</v>
      </c>
      <c r="D27" s="116" t="s">
        <v>37</v>
      </c>
    </row>
    <row r="28" spans="1:4">
      <c r="A28" s="118"/>
      <c r="B28" s="119" t="s">
        <v>38</v>
      </c>
      <c r="C28" s="113">
        <v>3</v>
      </c>
      <c r="D28" s="116" t="s">
        <v>5</v>
      </c>
    </row>
    <row r="29" spans="1:4">
      <c r="A29" s="118"/>
      <c r="B29" s="119" t="s">
        <v>39</v>
      </c>
      <c r="C29" s="113" t="s">
        <v>40</v>
      </c>
      <c r="D29" s="116" t="s">
        <v>5</v>
      </c>
    </row>
    <row r="30" spans="1:4">
      <c r="A30" s="118"/>
      <c r="B30" s="119" t="s">
        <v>41</v>
      </c>
      <c r="C30" s="113">
        <v>1</v>
      </c>
      <c r="D30" s="116" t="s">
        <v>5</v>
      </c>
    </row>
    <row r="31" spans="4:4">
      <c r="D31" s="117"/>
    </row>
    <row r="32" spans="1:4">
      <c r="A32" s="118">
        <v>45960</v>
      </c>
      <c r="B32" s="112" t="s">
        <v>42</v>
      </c>
      <c r="C32" s="113"/>
      <c r="D32" s="116" t="s">
        <v>5</v>
      </c>
    </row>
    <row r="34" spans="1:4">
      <c r="A34" s="118">
        <v>45961</v>
      </c>
      <c r="B34" s="112" t="s">
        <v>43</v>
      </c>
      <c r="C34" s="113"/>
      <c r="D34" s="116" t="s">
        <v>5</v>
      </c>
    </row>
    <row r="35" spans="1:4">
      <c r="A35" s="118"/>
      <c r="B35" s="112" t="s">
        <v>44</v>
      </c>
      <c r="C35" s="113"/>
      <c r="D35" s="116" t="s">
        <v>5</v>
      </c>
    </row>
    <row r="36" spans="1:4">
      <c r="A36" s="118"/>
      <c r="B36" s="112" t="s">
        <v>45</v>
      </c>
      <c r="C36" s="123" t="s">
        <v>46</v>
      </c>
      <c r="D36" s="116" t="s">
        <v>47</v>
      </c>
    </row>
    <row r="37" spans="1:4">
      <c r="A37" s="118"/>
      <c r="B37" s="112" t="s">
        <v>48</v>
      </c>
      <c r="C37" s="113"/>
      <c r="D37" s="116" t="s">
        <v>5</v>
      </c>
    </row>
    <row r="38" spans="1:4">
      <c r="A38" s="118"/>
      <c r="B38" s="112" t="s">
        <v>49</v>
      </c>
      <c r="C38" s="113"/>
      <c r="D38" s="116" t="s">
        <v>5</v>
      </c>
    </row>
    <row r="39" spans="1:4">
      <c r="A39" s="118"/>
      <c r="B39" s="124" t="s">
        <v>50</v>
      </c>
      <c r="C39" s="125" t="s">
        <v>51</v>
      </c>
      <c r="D39" s="116" t="s">
        <v>47</v>
      </c>
    </row>
    <row r="40" spans="1:4">
      <c r="A40" s="118"/>
      <c r="B40" s="124" t="s">
        <v>52</v>
      </c>
      <c r="C40" s="125" t="s">
        <v>53</v>
      </c>
      <c r="D40" s="116" t="s">
        <v>47</v>
      </c>
    </row>
    <row r="41" spans="1:4">
      <c r="A41" s="118"/>
      <c r="B41" s="124" t="s">
        <v>54</v>
      </c>
      <c r="C41" s="125" t="s">
        <v>55</v>
      </c>
      <c r="D41" s="116" t="s">
        <v>47</v>
      </c>
    </row>
    <row r="42" spans="1:4">
      <c r="A42" s="118"/>
      <c r="B42" s="124" t="s">
        <v>56</v>
      </c>
      <c r="C42" s="113" t="s">
        <v>57</v>
      </c>
      <c r="D42" s="116" t="s">
        <v>5</v>
      </c>
    </row>
    <row r="43" spans="1:4">
      <c r="A43" s="118"/>
      <c r="B43" s="124" t="s">
        <v>58</v>
      </c>
      <c r="C43" s="113" t="s">
        <v>59</v>
      </c>
      <c r="D43" s="116" t="s">
        <v>5</v>
      </c>
    </row>
    <row r="44" spans="1:4">
      <c r="A44" s="118"/>
      <c r="B44" s="124" t="s">
        <v>60</v>
      </c>
      <c r="C44" s="125" t="s">
        <v>61</v>
      </c>
      <c r="D44" s="116" t="s">
        <v>47</v>
      </c>
    </row>
    <row r="45" spans="1:4">
      <c r="A45" s="104"/>
      <c r="B45" s="105"/>
      <c r="C45" s="113" t="s">
        <v>62</v>
      </c>
      <c r="D45" s="116" t="s">
        <v>63</v>
      </c>
    </row>
    <row r="46" spans="1:4">
      <c r="A46" s="126"/>
      <c r="B46" s="105"/>
      <c r="C46" s="113" t="s">
        <v>64</v>
      </c>
      <c r="D46" s="116" t="s">
        <v>5</v>
      </c>
    </row>
    <row r="47" spans="1:4">
      <c r="A47" s="126"/>
      <c r="B47" s="105"/>
      <c r="C47" s="113" t="s">
        <v>65</v>
      </c>
      <c r="D47" s="116" t="s">
        <v>5</v>
      </c>
    </row>
    <row r="48" spans="1:4">
      <c r="A48" s="126"/>
      <c r="B48" s="105"/>
      <c r="C48" s="113" t="s">
        <v>66</v>
      </c>
      <c r="D48" s="116" t="s">
        <v>5</v>
      </c>
    </row>
    <row r="49" spans="1:4">
      <c r="A49" s="126"/>
      <c r="B49" s="105"/>
      <c r="D49" s="127"/>
    </row>
    <row r="50" spans="1:4">
      <c r="A50" s="118">
        <v>45962</v>
      </c>
      <c r="B50" s="112" t="s">
        <v>45</v>
      </c>
      <c r="C50" s="123" t="s">
        <v>46</v>
      </c>
      <c r="D50" s="116" t="s">
        <v>47</v>
      </c>
    </row>
    <row r="51" spans="1:4">
      <c r="A51" s="118"/>
      <c r="B51" s="124" t="s">
        <v>50</v>
      </c>
      <c r="C51" s="123" t="s">
        <v>51</v>
      </c>
      <c r="D51" s="116" t="s">
        <v>47</v>
      </c>
    </row>
    <row r="52" spans="1:4">
      <c r="A52" s="118"/>
      <c r="B52" s="124" t="s">
        <v>52</v>
      </c>
      <c r="C52" s="123" t="s">
        <v>67</v>
      </c>
      <c r="D52" s="116" t="s">
        <v>47</v>
      </c>
    </row>
    <row r="53" spans="1:4">
      <c r="A53" s="118"/>
      <c r="B53" s="112" t="s">
        <v>54</v>
      </c>
      <c r="C53" s="123" t="s">
        <v>55</v>
      </c>
      <c r="D53" s="116" t="s">
        <v>47</v>
      </c>
    </row>
    <row r="54" spans="1:4">
      <c r="A54" s="118"/>
      <c r="B54" s="124" t="s">
        <v>60</v>
      </c>
      <c r="C54" s="113" t="s">
        <v>61</v>
      </c>
      <c r="D54" s="116" t="s">
        <v>5</v>
      </c>
    </row>
    <row r="55" spans="1:4">
      <c r="A55" s="118">
        <v>45964</v>
      </c>
      <c r="B55" s="112" t="s">
        <v>68</v>
      </c>
      <c r="C55" s="123" t="s">
        <v>69</v>
      </c>
      <c r="D55" s="116" t="s">
        <v>47</v>
      </c>
    </row>
    <row r="56" spans="1:4">
      <c r="A56" s="118"/>
      <c r="B56" s="112" t="s">
        <v>70</v>
      </c>
      <c r="C56" s="123" t="s">
        <v>71</v>
      </c>
      <c r="D56" s="116" t="s">
        <v>47</v>
      </c>
    </row>
    <row r="57" spans="1:4">
      <c r="A57" s="118"/>
      <c r="B57" s="128" t="s">
        <v>72</v>
      </c>
      <c r="C57" s="123" t="s">
        <v>73</v>
      </c>
      <c r="D57" s="116" t="s">
        <v>47</v>
      </c>
    </row>
    <row r="58" spans="1:4">
      <c r="A58" s="118"/>
      <c r="B58" s="112" t="s">
        <v>74</v>
      </c>
      <c r="C58" s="123" t="s">
        <v>75</v>
      </c>
      <c r="D58" s="116" t="s">
        <v>47</v>
      </c>
    </row>
    <row r="60" spans="1:4">
      <c r="A60" s="115">
        <v>45965</v>
      </c>
      <c r="B60" s="112" t="s">
        <v>45</v>
      </c>
      <c r="C60" s="123" t="s">
        <v>46</v>
      </c>
      <c r="D60" s="116" t="s">
        <v>47</v>
      </c>
    </row>
    <row r="61" spans="1:4">
      <c r="A61" s="107"/>
      <c r="B61" s="124" t="s">
        <v>50</v>
      </c>
      <c r="C61" s="123" t="s">
        <v>51</v>
      </c>
      <c r="D61" s="116" t="s">
        <v>47</v>
      </c>
    </row>
    <row r="62" spans="1:4">
      <c r="A62" s="107"/>
      <c r="B62" s="124" t="s">
        <v>76</v>
      </c>
      <c r="C62" s="123" t="s">
        <v>67</v>
      </c>
      <c r="D62" s="116" t="s">
        <v>47</v>
      </c>
    </row>
    <row r="63" spans="1:4">
      <c r="A63" s="107"/>
      <c r="B63" s="124" t="s">
        <v>77</v>
      </c>
      <c r="C63" s="123" t="s">
        <v>55</v>
      </c>
      <c r="D63" s="116" t="s">
        <v>47</v>
      </c>
    </row>
    <row r="64" spans="1:4">
      <c r="A64" s="107"/>
      <c r="B64" s="124" t="s">
        <v>68</v>
      </c>
      <c r="C64" s="113" t="s">
        <v>78</v>
      </c>
      <c r="D64" s="116" t="s">
        <v>5</v>
      </c>
    </row>
    <row r="65" spans="1:4">
      <c r="A65" s="107"/>
      <c r="B65" s="124" t="s">
        <v>70</v>
      </c>
      <c r="C65" s="123" t="s">
        <v>71</v>
      </c>
      <c r="D65" s="116" t="s">
        <v>47</v>
      </c>
    </row>
    <row r="66" spans="1:4">
      <c r="A66" s="107"/>
      <c r="B66" s="129" t="s">
        <v>72</v>
      </c>
      <c r="C66" s="113" t="s">
        <v>79</v>
      </c>
      <c r="D66" s="116" t="s">
        <v>5</v>
      </c>
    </row>
    <row r="67" spans="1:4">
      <c r="A67" s="107"/>
      <c r="B67" s="124" t="s">
        <v>74</v>
      </c>
      <c r="C67" s="123" t="s">
        <v>75</v>
      </c>
      <c r="D67" s="116" t="s">
        <v>47</v>
      </c>
    </row>
    <row r="68" spans="1:4">
      <c r="A68" s="107"/>
      <c r="B68" s="124" t="s">
        <v>80</v>
      </c>
      <c r="C68" s="123" t="s">
        <v>81</v>
      </c>
      <c r="D68" s="116" t="s">
        <v>47</v>
      </c>
    </row>
    <row r="69" spans="1:4">
      <c r="A69" s="107"/>
      <c r="B69" s="112" t="s">
        <v>82</v>
      </c>
      <c r="C69" s="113" t="s">
        <v>83</v>
      </c>
      <c r="D69" s="116" t="s">
        <v>5</v>
      </c>
    </row>
    <row r="70" spans="1:4">
      <c r="A70" s="114"/>
      <c r="B70" s="112" t="s">
        <v>84</v>
      </c>
      <c r="C70" s="113" t="s">
        <v>85</v>
      </c>
      <c r="D70" s="116" t="s">
        <v>5</v>
      </c>
    </row>
    <row r="72" spans="1:4">
      <c r="A72" s="115">
        <v>45966</v>
      </c>
      <c r="B72" s="124" t="s">
        <v>45</v>
      </c>
      <c r="C72" s="113" t="s">
        <v>86</v>
      </c>
      <c r="D72" s="116" t="s">
        <v>5</v>
      </c>
    </row>
    <row r="73" spans="1:4">
      <c r="A73" s="107"/>
      <c r="B73" s="124" t="s">
        <v>50</v>
      </c>
      <c r="C73" s="123" t="s">
        <v>51</v>
      </c>
      <c r="D73" s="116" t="s">
        <v>47</v>
      </c>
    </row>
    <row r="74" spans="1:4">
      <c r="A74" s="107"/>
      <c r="B74" s="124" t="s">
        <v>76</v>
      </c>
      <c r="C74" s="113" t="s">
        <v>67</v>
      </c>
      <c r="D74" s="116" t="s">
        <v>5</v>
      </c>
    </row>
    <row r="75" spans="1:4">
      <c r="A75" s="107"/>
      <c r="B75" s="124" t="s">
        <v>77</v>
      </c>
      <c r="C75" s="123" t="s">
        <v>55</v>
      </c>
      <c r="D75" s="116" t="s">
        <v>47</v>
      </c>
    </row>
    <row r="76" spans="1:4">
      <c r="A76" s="107"/>
      <c r="B76" s="124" t="s">
        <v>70</v>
      </c>
      <c r="C76" s="123" t="s">
        <v>71</v>
      </c>
      <c r="D76" s="116" t="s">
        <v>47</v>
      </c>
    </row>
    <row r="77" spans="1:4">
      <c r="A77" s="107"/>
      <c r="B77" s="124" t="s">
        <v>74</v>
      </c>
      <c r="C77" s="123" t="s">
        <v>75</v>
      </c>
      <c r="D77" s="116" t="s">
        <v>47</v>
      </c>
    </row>
    <row r="78" spans="1:4">
      <c r="A78" s="107"/>
      <c r="B78" s="124" t="s">
        <v>80</v>
      </c>
      <c r="C78" s="113" t="s">
        <v>81</v>
      </c>
      <c r="D78" s="116" t="s">
        <v>5</v>
      </c>
    </row>
    <row r="79" spans="1:4">
      <c r="A79" s="107"/>
      <c r="B79" s="124" t="s">
        <v>87</v>
      </c>
      <c r="C79" s="113" t="s">
        <v>88</v>
      </c>
      <c r="D79" s="116" t="s">
        <v>5</v>
      </c>
    </row>
    <row r="80" spans="1:4">
      <c r="A80" s="107"/>
      <c r="B80" s="124" t="s">
        <v>89</v>
      </c>
      <c r="C80" s="113" t="s">
        <v>90</v>
      </c>
      <c r="D80" s="116" t="s">
        <v>5</v>
      </c>
    </row>
    <row r="81" spans="1:4">
      <c r="A81" s="107"/>
      <c r="B81" s="124" t="s">
        <v>91</v>
      </c>
      <c r="C81" s="113" t="s">
        <v>92</v>
      </c>
      <c r="D81" s="116" t="s">
        <v>5</v>
      </c>
    </row>
    <row r="82" spans="1:4">
      <c r="A82" s="114"/>
      <c r="B82" s="112" t="s">
        <v>93</v>
      </c>
      <c r="C82" s="123" t="s">
        <v>94</v>
      </c>
      <c r="D82" s="116" t="s">
        <v>47</v>
      </c>
    </row>
    <row r="84" spans="1:4">
      <c r="A84" s="118">
        <v>45967</v>
      </c>
      <c r="B84" s="130" t="s">
        <v>50</v>
      </c>
      <c r="C84" s="123" t="s">
        <v>95</v>
      </c>
      <c r="D84" s="116" t="s">
        <v>47</v>
      </c>
    </row>
    <row r="85" spans="1:4">
      <c r="A85" s="118"/>
      <c r="B85" s="112" t="s">
        <v>96</v>
      </c>
      <c r="C85" s="123" t="s">
        <v>55</v>
      </c>
      <c r="D85" s="116" t="s">
        <v>47</v>
      </c>
    </row>
    <row r="86" spans="1:4">
      <c r="A86" s="118"/>
      <c r="B86" s="112" t="s">
        <v>70</v>
      </c>
      <c r="C86" s="123" t="s">
        <v>71</v>
      </c>
      <c r="D86" s="116" t="s">
        <v>47</v>
      </c>
    </row>
    <row r="87" spans="1:4">
      <c r="A87" s="118"/>
      <c r="B87" s="112" t="s">
        <v>74</v>
      </c>
      <c r="C87" s="123" t="s">
        <v>97</v>
      </c>
      <c r="D87" s="116" t="s">
        <v>47</v>
      </c>
    </row>
    <row r="88" spans="1:4">
      <c r="A88" s="118"/>
      <c r="B88" s="112" t="s">
        <v>98</v>
      </c>
      <c r="C88" s="113" t="s">
        <v>99</v>
      </c>
      <c r="D88" s="116" t="s">
        <v>5</v>
      </c>
    </row>
    <row r="89" spans="1:4">
      <c r="A89" s="118"/>
      <c r="B89" s="112" t="s">
        <v>100</v>
      </c>
      <c r="C89" s="123" t="s">
        <v>101</v>
      </c>
      <c r="D89" s="116" t="s">
        <v>47</v>
      </c>
    </row>
    <row r="90" spans="1:1">
      <c r="A90" s="126"/>
    </row>
    <row r="91" spans="1:4">
      <c r="A91" s="118">
        <v>45968</v>
      </c>
      <c r="B91" s="130" t="s">
        <v>50</v>
      </c>
      <c r="C91" s="123" t="s">
        <v>95</v>
      </c>
      <c r="D91" s="116" t="s">
        <v>47</v>
      </c>
    </row>
    <row r="92" spans="1:4">
      <c r="A92" s="118"/>
      <c r="B92" s="112" t="s">
        <v>96</v>
      </c>
      <c r="C92" s="123" t="s">
        <v>102</v>
      </c>
      <c r="D92" s="116" t="s">
        <v>47</v>
      </c>
    </row>
    <row r="93" spans="1:4">
      <c r="A93" s="118"/>
      <c r="B93" s="112" t="s">
        <v>70</v>
      </c>
      <c r="C93" s="123" t="s">
        <v>71</v>
      </c>
      <c r="D93" s="116" t="s">
        <v>47</v>
      </c>
    </row>
    <row r="94" spans="1:4">
      <c r="A94" s="118"/>
      <c r="B94" s="112" t="s">
        <v>74</v>
      </c>
      <c r="C94" s="113" t="s">
        <v>103</v>
      </c>
      <c r="D94" s="116" t="s">
        <v>5</v>
      </c>
    </row>
    <row r="95" spans="1:4">
      <c r="A95" s="118"/>
      <c r="B95" s="112" t="s">
        <v>100</v>
      </c>
      <c r="C95" s="123" t="s">
        <v>101</v>
      </c>
      <c r="D95" s="116" t="s">
        <v>47</v>
      </c>
    </row>
    <row r="96" spans="1:4">
      <c r="A96" s="118"/>
      <c r="B96" s="112" t="s">
        <v>104</v>
      </c>
      <c r="C96" s="123" t="s">
        <v>105</v>
      </c>
      <c r="D96" s="116" t="s">
        <v>47</v>
      </c>
    </row>
    <row r="98" spans="1:4">
      <c r="A98" s="115">
        <v>45969</v>
      </c>
      <c r="B98" s="130" t="s">
        <v>50</v>
      </c>
      <c r="C98" s="123" t="s">
        <v>106</v>
      </c>
      <c r="D98" s="116" t="s">
        <v>47</v>
      </c>
    </row>
    <row r="99" spans="1:4">
      <c r="A99" s="107"/>
      <c r="B99" s="112" t="s">
        <v>96</v>
      </c>
      <c r="C99" s="123" t="s">
        <v>102</v>
      </c>
      <c r="D99" s="116" t="s">
        <v>47</v>
      </c>
    </row>
    <row r="100" spans="1:4">
      <c r="A100" s="107"/>
      <c r="B100" s="112" t="s">
        <v>70</v>
      </c>
      <c r="C100" s="123" t="s">
        <v>71</v>
      </c>
      <c r="D100" s="116" t="s">
        <v>47</v>
      </c>
    </row>
    <row r="101" spans="1:4">
      <c r="A101" s="107"/>
      <c r="B101" s="112" t="s">
        <v>100</v>
      </c>
      <c r="C101" s="123" t="s">
        <v>101</v>
      </c>
      <c r="D101" s="116" t="s">
        <v>47</v>
      </c>
    </row>
    <row r="102" spans="1:4">
      <c r="A102" s="107"/>
      <c r="B102" s="112" t="s">
        <v>107</v>
      </c>
      <c r="C102" s="123" t="s">
        <v>105</v>
      </c>
      <c r="D102" s="116" t="s">
        <v>47</v>
      </c>
    </row>
    <row r="103" spans="1:4">
      <c r="A103" s="107"/>
      <c r="B103" s="112" t="s">
        <v>108</v>
      </c>
      <c r="C103" s="123" t="s">
        <v>109</v>
      </c>
      <c r="D103" s="116" t="s">
        <v>47</v>
      </c>
    </row>
    <row r="104" spans="1:4">
      <c r="A104" s="107"/>
      <c r="B104" s="112" t="s">
        <v>110</v>
      </c>
      <c r="C104" s="113" t="s">
        <v>111</v>
      </c>
      <c r="D104" s="116" t="s">
        <v>5</v>
      </c>
    </row>
    <row r="105" spans="1:4">
      <c r="A105" s="107"/>
      <c r="B105" s="112" t="s">
        <v>112</v>
      </c>
      <c r="C105" s="113" t="s">
        <v>71</v>
      </c>
      <c r="D105" s="116" t="s">
        <v>5</v>
      </c>
    </row>
    <row r="106" spans="1:4">
      <c r="A106" s="114"/>
      <c r="B106" s="112" t="s">
        <v>113</v>
      </c>
      <c r="C106" s="123" t="s">
        <v>71</v>
      </c>
      <c r="D106" s="116" t="s">
        <v>47</v>
      </c>
    </row>
    <row r="108" spans="1:4">
      <c r="A108" s="115">
        <v>45971</v>
      </c>
      <c r="B108" s="130" t="s">
        <v>50</v>
      </c>
      <c r="C108" s="123" t="s">
        <v>106</v>
      </c>
      <c r="D108" s="116" t="s">
        <v>47</v>
      </c>
    </row>
    <row r="109" spans="1:4">
      <c r="A109" s="107"/>
      <c r="B109" s="112" t="s">
        <v>96</v>
      </c>
      <c r="C109" s="123" t="s">
        <v>102</v>
      </c>
      <c r="D109" s="116" t="s">
        <v>47</v>
      </c>
    </row>
    <row r="110" spans="1:4">
      <c r="A110" s="107"/>
      <c r="B110" s="112" t="s">
        <v>70</v>
      </c>
      <c r="C110" s="123" t="s">
        <v>71</v>
      </c>
      <c r="D110" s="116" t="s">
        <v>47</v>
      </c>
    </row>
    <row r="111" spans="1:4">
      <c r="A111" s="107"/>
      <c r="B111" s="112" t="s">
        <v>100</v>
      </c>
      <c r="C111" s="113" t="s">
        <v>114</v>
      </c>
      <c r="D111" s="116" t="s">
        <v>5</v>
      </c>
    </row>
    <row r="112" spans="1:4">
      <c r="A112" s="107"/>
      <c r="B112" s="112" t="s">
        <v>107</v>
      </c>
      <c r="C112" s="123" t="s">
        <v>105</v>
      </c>
      <c r="D112" s="116" t="s">
        <v>47</v>
      </c>
    </row>
    <row r="113" spans="1:4">
      <c r="A113" s="107"/>
      <c r="B113" s="112" t="s">
        <v>115</v>
      </c>
      <c r="C113" s="123" t="s">
        <v>116</v>
      </c>
      <c r="D113" s="116" t="s">
        <v>47</v>
      </c>
    </row>
    <row r="114" spans="1:4">
      <c r="A114" s="107"/>
      <c r="B114" s="112" t="s">
        <v>113</v>
      </c>
      <c r="C114" s="123" t="s">
        <v>117</v>
      </c>
      <c r="D114" s="116" t="s">
        <v>47</v>
      </c>
    </row>
    <row r="115" spans="1:4">
      <c r="A115" s="107"/>
      <c r="B115" s="112" t="s">
        <v>118</v>
      </c>
      <c r="C115" s="113" t="s">
        <v>119</v>
      </c>
      <c r="D115" s="116" t="s">
        <v>5</v>
      </c>
    </row>
    <row r="116" spans="1:4">
      <c r="A116" s="107"/>
      <c r="B116" s="112" t="s">
        <v>120</v>
      </c>
      <c r="C116" s="113" t="s">
        <v>121</v>
      </c>
      <c r="D116" s="116" t="s">
        <v>5</v>
      </c>
    </row>
    <row r="117" spans="1:4">
      <c r="A117" s="107"/>
      <c r="B117" s="112" t="s">
        <v>122</v>
      </c>
      <c r="C117" s="113" t="s">
        <v>123</v>
      </c>
      <c r="D117" s="116" t="s">
        <v>5</v>
      </c>
    </row>
    <row r="118" spans="1:4">
      <c r="A118" s="107"/>
      <c r="B118" s="112" t="s">
        <v>124</v>
      </c>
      <c r="C118" s="123" t="s">
        <v>125</v>
      </c>
      <c r="D118" s="116" t="s">
        <v>47</v>
      </c>
    </row>
    <row r="119" spans="1:4">
      <c r="A119" s="107"/>
      <c r="B119" s="112" t="s">
        <v>126</v>
      </c>
      <c r="C119" s="123" t="s">
        <v>127</v>
      </c>
      <c r="D119" s="116" t="s">
        <v>47</v>
      </c>
    </row>
    <row r="120" spans="1:4">
      <c r="A120" s="107"/>
      <c r="B120" s="112" t="s">
        <v>128</v>
      </c>
      <c r="C120" s="123" t="s">
        <v>129</v>
      </c>
      <c r="D120" s="116" t="s">
        <v>47</v>
      </c>
    </row>
    <row r="121" spans="1:4">
      <c r="A121" s="107"/>
      <c r="B121" s="112" t="s">
        <v>130</v>
      </c>
      <c r="C121" s="123" t="s">
        <v>131</v>
      </c>
      <c r="D121" s="116" t="s">
        <v>47</v>
      </c>
    </row>
    <row r="122" spans="1:4">
      <c r="A122" s="114"/>
      <c r="B122" s="112" t="s">
        <v>132</v>
      </c>
      <c r="C122" s="123" t="s">
        <v>133</v>
      </c>
      <c r="D122" s="116" t="s">
        <v>47</v>
      </c>
    </row>
    <row r="124" spans="1:4">
      <c r="A124" s="115">
        <v>45972</v>
      </c>
      <c r="B124" s="130" t="s">
        <v>50</v>
      </c>
      <c r="C124" s="123" t="s">
        <v>106</v>
      </c>
      <c r="D124" s="116" t="s">
        <v>47</v>
      </c>
    </row>
    <row r="125" spans="1:4">
      <c r="A125" s="107"/>
      <c r="B125" s="112" t="s">
        <v>96</v>
      </c>
      <c r="C125" s="123" t="s">
        <v>102</v>
      </c>
      <c r="D125" s="116" t="s">
        <v>47</v>
      </c>
    </row>
    <row r="126" spans="1:4">
      <c r="A126" s="107"/>
      <c r="B126" s="112" t="s">
        <v>70</v>
      </c>
      <c r="C126" s="123" t="s">
        <v>134</v>
      </c>
      <c r="D126" s="116" t="s">
        <v>47</v>
      </c>
    </row>
    <row r="127" spans="1:4">
      <c r="A127" s="107"/>
      <c r="B127" s="112" t="s">
        <v>107</v>
      </c>
      <c r="C127" s="123" t="s">
        <v>135</v>
      </c>
      <c r="D127" s="116" t="s">
        <v>47</v>
      </c>
    </row>
    <row r="128" spans="1:4">
      <c r="A128" s="107"/>
      <c r="B128" s="112" t="s">
        <v>115</v>
      </c>
      <c r="C128" s="123" t="s">
        <v>116</v>
      </c>
      <c r="D128" s="116" t="s">
        <v>47</v>
      </c>
    </row>
    <row r="129" spans="1:4">
      <c r="A129" s="107"/>
      <c r="B129" s="112" t="s">
        <v>113</v>
      </c>
      <c r="C129" s="123" t="s">
        <v>136</v>
      </c>
      <c r="D129" s="116" t="s">
        <v>47</v>
      </c>
    </row>
    <row r="130" spans="1:4">
      <c r="A130" s="107"/>
      <c r="B130" s="112" t="s">
        <v>137</v>
      </c>
      <c r="C130" s="123" t="s">
        <v>138</v>
      </c>
      <c r="D130" s="116" t="s">
        <v>47</v>
      </c>
    </row>
    <row r="131" spans="1:4">
      <c r="A131" s="107"/>
      <c r="B131" s="112" t="s">
        <v>126</v>
      </c>
      <c r="C131" s="123" t="s">
        <v>139</v>
      </c>
      <c r="D131" s="116" t="s">
        <v>47</v>
      </c>
    </row>
    <row r="132" spans="1:4">
      <c r="A132" s="107"/>
      <c r="B132" s="112" t="s">
        <v>128</v>
      </c>
      <c r="C132" s="123" t="s">
        <v>140</v>
      </c>
      <c r="D132" s="116" t="s">
        <v>47</v>
      </c>
    </row>
    <row r="133" spans="1:4">
      <c r="A133" s="107"/>
      <c r="B133" s="112" t="s">
        <v>130</v>
      </c>
      <c r="C133" s="113" t="s">
        <v>141</v>
      </c>
      <c r="D133" s="116" t="s">
        <v>5</v>
      </c>
    </row>
    <row r="134" spans="1:4">
      <c r="A134" s="114"/>
      <c r="B134" s="112" t="s">
        <v>132</v>
      </c>
      <c r="C134" s="113" t="s">
        <v>142</v>
      </c>
      <c r="D134" s="116" t="s">
        <v>5</v>
      </c>
    </row>
    <row r="136" spans="1:4">
      <c r="A136" s="118">
        <v>45973</v>
      </c>
      <c r="B136" s="130" t="s">
        <v>50</v>
      </c>
      <c r="C136" s="123" t="s">
        <v>106</v>
      </c>
      <c r="D136" s="116" t="s">
        <v>47</v>
      </c>
    </row>
    <row r="137" spans="1:4">
      <c r="A137" s="118"/>
      <c r="B137" s="130" t="s">
        <v>96</v>
      </c>
      <c r="C137" s="123" t="s">
        <v>143</v>
      </c>
      <c r="D137" s="116" t="s">
        <v>47</v>
      </c>
    </row>
    <row r="138" spans="1:4">
      <c r="A138" s="118"/>
      <c r="B138" s="130" t="s">
        <v>144</v>
      </c>
      <c r="C138" s="123" t="s">
        <v>134</v>
      </c>
      <c r="D138" s="116" t="s">
        <v>47</v>
      </c>
    </row>
    <row r="139" spans="1:4">
      <c r="A139" s="118"/>
      <c r="B139" s="112" t="s">
        <v>107</v>
      </c>
      <c r="C139" s="123" t="s">
        <v>145</v>
      </c>
      <c r="D139" s="116" t="s">
        <v>47</v>
      </c>
    </row>
    <row r="140" spans="1:4">
      <c r="A140" s="118"/>
      <c r="B140" s="112" t="s">
        <v>115</v>
      </c>
      <c r="C140" s="113" t="s">
        <v>146</v>
      </c>
      <c r="D140" s="116" t="s">
        <v>5</v>
      </c>
    </row>
    <row r="141" spans="1:4">
      <c r="A141" s="118"/>
      <c r="B141" s="112" t="s">
        <v>147</v>
      </c>
      <c r="C141" s="123" t="s">
        <v>148</v>
      </c>
      <c r="D141" s="116" t="s">
        <v>47</v>
      </c>
    </row>
    <row r="142" spans="1:4">
      <c r="A142" s="118"/>
      <c r="B142" s="112" t="s">
        <v>137</v>
      </c>
      <c r="C142" s="113" t="s">
        <v>149</v>
      </c>
      <c r="D142" s="116" t="s">
        <v>5</v>
      </c>
    </row>
    <row r="143" spans="1:4">
      <c r="A143" s="118"/>
      <c r="B143" s="112" t="s">
        <v>126</v>
      </c>
      <c r="C143" s="123" t="s">
        <v>150</v>
      </c>
      <c r="D143" s="116" t="s">
        <v>47</v>
      </c>
    </row>
    <row r="144" spans="1:4">
      <c r="A144" s="118"/>
      <c r="B144" s="112" t="s">
        <v>128</v>
      </c>
      <c r="C144" s="123" t="s">
        <v>151</v>
      </c>
      <c r="D144" s="116" t="s">
        <v>47</v>
      </c>
    </row>
    <row r="145" spans="1:4">
      <c r="A145" s="118"/>
      <c r="B145" s="112" t="s">
        <v>152</v>
      </c>
      <c r="C145" s="123" t="s">
        <v>153</v>
      </c>
      <c r="D145" s="116" t="s">
        <v>47</v>
      </c>
    </row>
    <row r="146" spans="1:4">
      <c r="A146" s="118"/>
      <c r="B146" s="112" t="s">
        <v>154</v>
      </c>
      <c r="C146" s="123" t="s">
        <v>155</v>
      </c>
      <c r="D146" s="116" t="s">
        <v>47</v>
      </c>
    </row>
    <row r="148" spans="1:4">
      <c r="A148" s="115">
        <v>45974</v>
      </c>
      <c r="B148" s="130" t="s">
        <v>50</v>
      </c>
      <c r="C148" s="123" t="s">
        <v>106</v>
      </c>
      <c r="D148" s="116" t="s">
        <v>47</v>
      </c>
    </row>
    <row r="149" spans="1:4">
      <c r="A149" s="107"/>
      <c r="B149" s="130" t="s">
        <v>96</v>
      </c>
      <c r="C149" s="123" t="s">
        <v>143</v>
      </c>
      <c r="D149" s="116" t="s">
        <v>47</v>
      </c>
    </row>
    <row r="150" spans="1:4">
      <c r="A150" s="107"/>
      <c r="B150" s="130" t="s">
        <v>144</v>
      </c>
      <c r="C150" s="123" t="s">
        <v>134</v>
      </c>
      <c r="D150" s="116" t="s">
        <v>47</v>
      </c>
    </row>
    <row r="151" spans="1:4">
      <c r="A151" s="107"/>
      <c r="B151" s="112" t="s">
        <v>107</v>
      </c>
      <c r="C151" s="123" t="s">
        <v>156</v>
      </c>
      <c r="D151" s="116" t="s">
        <v>47</v>
      </c>
    </row>
    <row r="152" spans="1:4">
      <c r="A152" s="107"/>
      <c r="B152" s="112" t="s">
        <v>157</v>
      </c>
      <c r="C152" s="123" t="s">
        <v>158</v>
      </c>
      <c r="D152" s="116" t="s">
        <v>47</v>
      </c>
    </row>
    <row r="153" spans="1:4">
      <c r="A153" s="107"/>
      <c r="B153" s="112" t="s">
        <v>126</v>
      </c>
      <c r="C153" s="113" t="s">
        <v>159</v>
      </c>
      <c r="D153" s="116" t="s">
        <v>5</v>
      </c>
    </row>
    <row r="154" spans="1:4">
      <c r="A154" s="107"/>
      <c r="B154" s="112" t="s">
        <v>128</v>
      </c>
      <c r="C154" s="123" t="s">
        <v>151</v>
      </c>
      <c r="D154" s="116" t="s">
        <v>47</v>
      </c>
    </row>
    <row r="155" spans="1:4">
      <c r="A155" s="107"/>
      <c r="B155" s="112" t="s">
        <v>160</v>
      </c>
      <c r="C155" s="102" t="s">
        <v>161</v>
      </c>
      <c r="D155" s="116" t="s">
        <v>47</v>
      </c>
    </row>
    <row r="156" spans="1:4">
      <c r="A156" s="107"/>
      <c r="B156" s="112" t="s">
        <v>154</v>
      </c>
      <c r="C156" s="113" t="s">
        <v>162</v>
      </c>
      <c r="D156" s="116" t="s">
        <v>5</v>
      </c>
    </row>
    <row r="157" spans="1:4">
      <c r="A157" s="107"/>
      <c r="B157" s="112" t="s">
        <v>163</v>
      </c>
      <c r="C157" s="113" t="s">
        <v>164</v>
      </c>
      <c r="D157" s="116" t="s">
        <v>5</v>
      </c>
    </row>
    <row r="158" spans="1:4">
      <c r="A158" s="107"/>
      <c r="B158" s="112" t="s">
        <v>165</v>
      </c>
      <c r="C158" s="123" t="s">
        <v>166</v>
      </c>
      <c r="D158" s="116" t="s">
        <v>47</v>
      </c>
    </row>
    <row r="159" spans="1:4">
      <c r="A159" s="114"/>
      <c r="B159" s="112" t="s">
        <v>167</v>
      </c>
      <c r="C159" s="113" t="s">
        <v>168</v>
      </c>
      <c r="D159" s="116" t="s">
        <v>5</v>
      </c>
    </row>
    <row r="161" spans="1:4">
      <c r="A161" s="118">
        <v>45975</v>
      </c>
      <c r="B161" s="131" t="s">
        <v>50</v>
      </c>
      <c r="C161" s="123" t="s">
        <v>106</v>
      </c>
      <c r="D161" s="116" t="s">
        <v>47</v>
      </c>
    </row>
    <row r="162" spans="1:4">
      <c r="A162" s="118"/>
      <c r="B162" s="131" t="s">
        <v>96</v>
      </c>
      <c r="C162" s="123" t="s">
        <v>143</v>
      </c>
      <c r="D162" s="116" t="s">
        <v>47</v>
      </c>
    </row>
    <row r="163" spans="1:4">
      <c r="A163" s="118"/>
      <c r="B163" s="131" t="s">
        <v>144</v>
      </c>
      <c r="C163" s="123" t="s">
        <v>134</v>
      </c>
      <c r="D163" s="116" t="s">
        <v>47</v>
      </c>
    </row>
    <row r="164" spans="1:4">
      <c r="A164" s="118"/>
      <c r="B164" s="119" t="s">
        <v>107</v>
      </c>
      <c r="C164" s="123" t="s">
        <v>156</v>
      </c>
      <c r="D164" s="116" t="s">
        <v>47</v>
      </c>
    </row>
    <row r="165" spans="1:4">
      <c r="A165" s="118"/>
      <c r="B165" s="119" t="s">
        <v>157</v>
      </c>
      <c r="C165" s="123" t="s">
        <v>169</v>
      </c>
      <c r="D165" s="116" t="s">
        <v>47</v>
      </c>
    </row>
    <row r="166" spans="1:4">
      <c r="A166" s="118"/>
      <c r="B166" s="119" t="s">
        <v>128</v>
      </c>
      <c r="C166" s="123" t="s">
        <v>151</v>
      </c>
      <c r="D166" s="116" t="s">
        <v>47</v>
      </c>
    </row>
    <row r="167" spans="1:4">
      <c r="A167" s="118"/>
      <c r="B167" s="119" t="s">
        <v>160</v>
      </c>
      <c r="C167" s="102" t="s">
        <v>161</v>
      </c>
      <c r="D167" s="116" t="s">
        <v>47</v>
      </c>
    </row>
    <row r="168" spans="1:4">
      <c r="A168" s="118"/>
      <c r="B168" s="119" t="s">
        <v>165</v>
      </c>
      <c r="C168" s="123" t="s">
        <v>166</v>
      </c>
      <c r="D168" s="116" t="s">
        <v>47</v>
      </c>
    </row>
    <row r="169" spans="1:4">
      <c r="A169" s="118"/>
      <c r="B169" s="119" t="s">
        <v>170</v>
      </c>
      <c r="C169" s="113" t="s">
        <v>171</v>
      </c>
      <c r="D169" s="116" t="s">
        <v>5</v>
      </c>
    </row>
    <row r="170" spans="1:4">
      <c r="A170" s="118"/>
      <c r="B170" s="119" t="s">
        <v>172</v>
      </c>
      <c r="C170" s="123" t="s">
        <v>97</v>
      </c>
      <c r="D170" s="116" t="s">
        <v>47</v>
      </c>
    </row>
    <row r="171" spans="1:4">
      <c r="A171" s="118"/>
      <c r="B171" s="119" t="s">
        <v>173</v>
      </c>
      <c r="C171" s="113" t="s">
        <v>171</v>
      </c>
      <c r="D171" s="116" t="s">
        <v>5</v>
      </c>
    </row>
    <row r="172" spans="1:4">
      <c r="A172" s="118"/>
      <c r="B172" s="119" t="s">
        <v>174</v>
      </c>
      <c r="C172" s="113" t="s">
        <v>171</v>
      </c>
      <c r="D172" s="116" t="s">
        <v>5</v>
      </c>
    </row>
    <row r="173" spans="1:4">
      <c r="A173" s="118"/>
      <c r="B173" s="119" t="s">
        <v>175</v>
      </c>
      <c r="C173" s="113" t="s">
        <v>176</v>
      </c>
      <c r="D173" s="116" t="s">
        <v>5</v>
      </c>
    </row>
    <row r="175" spans="1:4">
      <c r="A175" s="115">
        <v>45978</v>
      </c>
      <c r="B175" s="130" t="s">
        <v>50</v>
      </c>
      <c r="C175" s="123" t="s">
        <v>106</v>
      </c>
      <c r="D175" s="116" t="s">
        <v>47</v>
      </c>
    </row>
    <row r="176" spans="1:4">
      <c r="A176" s="107"/>
      <c r="B176" s="130" t="s">
        <v>96</v>
      </c>
      <c r="C176" s="123" t="s">
        <v>143</v>
      </c>
      <c r="D176" s="116" t="s">
        <v>47</v>
      </c>
    </row>
    <row r="177" spans="1:4">
      <c r="A177" s="107"/>
      <c r="B177" s="130" t="s">
        <v>144</v>
      </c>
      <c r="C177" s="123" t="s">
        <v>134</v>
      </c>
      <c r="D177" s="116" t="s">
        <v>47</v>
      </c>
    </row>
    <row r="178" spans="1:4">
      <c r="A178" s="107"/>
      <c r="B178" s="112" t="s">
        <v>107</v>
      </c>
      <c r="C178" s="123" t="s">
        <v>156</v>
      </c>
      <c r="D178" s="116" t="s">
        <v>47</v>
      </c>
    </row>
    <row r="179" spans="1:4">
      <c r="A179" s="107"/>
      <c r="B179" s="112" t="s">
        <v>157</v>
      </c>
      <c r="C179" s="113" t="s">
        <v>177</v>
      </c>
      <c r="D179" s="116" t="s">
        <v>5</v>
      </c>
    </row>
    <row r="180" spans="1:4">
      <c r="A180" s="107"/>
      <c r="B180" s="112" t="s">
        <v>128</v>
      </c>
      <c r="C180" s="123" t="s">
        <v>151</v>
      </c>
      <c r="D180" s="116" t="s">
        <v>47</v>
      </c>
    </row>
    <row r="181" spans="1:4">
      <c r="A181" s="107"/>
      <c r="B181" s="112" t="s">
        <v>160</v>
      </c>
      <c r="C181" s="102" t="s">
        <v>161</v>
      </c>
      <c r="D181" s="116" t="s">
        <v>47</v>
      </c>
    </row>
    <row r="182" spans="1:4">
      <c r="A182" s="107"/>
      <c r="B182" s="112" t="s">
        <v>165</v>
      </c>
      <c r="C182" s="123" t="s">
        <v>166</v>
      </c>
      <c r="D182" s="116" t="s">
        <v>47</v>
      </c>
    </row>
    <row r="183" spans="1:4">
      <c r="A183" s="107"/>
      <c r="B183" s="112" t="s">
        <v>172</v>
      </c>
      <c r="C183" s="123" t="s">
        <v>97</v>
      </c>
      <c r="D183" s="116" t="s">
        <v>47</v>
      </c>
    </row>
    <row r="184" spans="1:4">
      <c r="A184" s="107"/>
      <c r="B184" s="112" t="s">
        <v>178</v>
      </c>
      <c r="C184" s="113" t="s">
        <v>171</v>
      </c>
      <c r="D184" s="116" t="s">
        <v>5</v>
      </c>
    </row>
    <row r="185" spans="1:4">
      <c r="A185" s="107"/>
      <c r="B185" s="112" t="s">
        <v>179</v>
      </c>
      <c r="C185" s="113" t="s">
        <v>180</v>
      </c>
      <c r="D185" s="116" t="s">
        <v>5</v>
      </c>
    </row>
    <row r="186" spans="1:4">
      <c r="A186" s="107"/>
      <c r="B186" s="112" t="s">
        <v>181</v>
      </c>
      <c r="C186" s="123" t="s">
        <v>97</v>
      </c>
      <c r="D186" s="116" t="s">
        <v>47</v>
      </c>
    </row>
    <row r="187" spans="1:4">
      <c r="A187" s="107"/>
      <c r="B187" s="112" t="s">
        <v>182</v>
      </c>
      <c r="C187" s="123" t="s">
        <v>183</v>
      </c>
      <c r="D187" s="116" t="s">
        <v>47</v>
      </c>
    </row>
    <row r="188" spans="1:4">
      <c r="A188" s="107"/>
      <c r="B188" s="112" t="s">
        <v>184</v>
      </c>
      <c r="C188" s="113" t="s">
        <v>171</v>
      </c>
      <c r="D188" s="116" t="s">
        <v>5</v>
      </c>
    </row>
    <row r="189" spans="1:4">
      <c r="A189" s="107"/>
      <c r="B189" s="112" t="s">
        <v>185</v>
      </c>
      <c r="C189" s="125" t="s">
        <v>186</v>
      </c>
      <c r="D189" s="116" t="s">
        <v>47</v>
      </c>
    </row>
    <row r="190" spans="1:4">
      <c r="A190" s="107"/>
      <c r="B190" s="112" t="s">
        <v>182</v>
      </c>
      <c r="C190" s="113" t="s">
        <v>171</v>
      </c>
      <c r="D190" s="116" t="s">
        <v>5</v>
      </c>
    </row>
    <row r="191" spans="1:4">
      <c r="A191" s="107"/>
      <c r="B191" s="112" t="s">
        <v>187</v>
      </c>
      <c r="C191" s="123" t="s">
        <v>188</v>
      </c>
      <c r="D191" s="116" t="s">
        <v>47</v>
      </c>
    </row>
    <row r="192" spans="1:4">
      <c r="A192" s="107"/>
      <c r="B192" s="112" t="s">
        <v>189</v>
      </c>
      <c r="C192" s="123" t="s">
        <v>97</v>
      </c>
      <c r="D192" s="116" t="s">
        <v>47</v>
      </c>
    </row>
    <row r="193" spans="1:4">
      <c r="A193" s="107"/>
      <c r="B193" s="112" t="s">
        <v>190</v>
      </c>
      <c r="C193" s="123" t="s">
        <v>97</v>
      </c>
      <c r="D193" s="116" t="s">
        <v>47</v>
      </c>
    </row>
    <row r="194" spans="1:4">
      <c r="A194" s="114"/>
      <c r="B194" s="112" t="s">
        <v>191</v>
      </c>
      <c r="C194" s="123" t="s">
        <v>192</v>
      </c>
      <c r="D194" s="116" t="s">
        <v>47</v>
      </c>
    </row>
    <row r="196" spans="1:4">
      <c r="A196" s="118">
        <v>45979</v>
      </c>
      <c r="B196" s="130" t="s">
        <v>50</v>
      </c>
      <c r="C196" s="123" t="s">
        <v>106</v>
      </c>
      <c r="D196" s="116" t="s">
        <v>47</v>
      </c>
    </row>
    <row r="197" spans="1:4">
      <c r="A197" s="118"/>
      <c r="B197" s="130" t="s">
        <v>96</v>
      </c>
      <c r="C197" s="123" t="s">
        <v>143</v>
      </c>
      <c r="D197" s="116" t="s">
        <v>47</v>
      </c>
    </row>
    <row r="198" spans="1:4">
      <c r="A198" s="118"/>
      <c r="B198" s="130" t="s">
        <v>144</v>
      </c>
      <c r="C198" s="123" t="s">
        <v>134</v>
      </c>
      <c r="D198" s="116" t="s">
        <v>47</v>
      </c>
    </row>
    <row r="199" spans="1:4">
      <c r="A199" s="118"/>
      <c r="B199" s="112" t="s">
        <v>107</v>
      </c>
      <c r="C199" s="123" t="s">
        <v>156</v>
      </c>
      <c r="D199" s="116" t="s">
        <v>47</v>
      </c>
    </row>
    <row r="200" spans="1:4">
      <c r="A200" s="118"/>
      <c r="B200" s="112" t="s">
        <v>128</v>
      </c>
      <c r="C200" s="123" t="s">
        <v>151</v>
      </c>
      <c r="D200" s="116" t="s">
        <v>47</v>
      </c>
    </row>
    <row r="201" spans="1:4">
      <c r="A201" s="118"/>
      <c r="B201" s="112" t="s">
        <v>160</v>
      </c>
      <c r="C201" s="102" t="s">
        <v>161</v>
      </c>
      <c r="D201" s="116" t="s">
        <v>47</v>
      </c>
    </row>
    <row r="202" spans="1:4">
      <c r="A202" s="118"/>
      <c r="B202" s="112" t="s">
        <v>165</v>
      </c>
      <c r="C202" s="123" t="s">
        <v>166</v>
      </c>
      <c r="D202" s="116" t="s">
        <v>47</v>
      </c>
    </row>
    <row r="203" spans="1:4">
      <c r="A203" s="118"/>
      <c r="B203" s="112" t="s">
        <v>172</v>
      </c>
      <c r="C203" s="123" t="s">
        <v>97</v>
      </c>
      <c r="D203" s="116" t="s">
        <v>47</v>
      </c>
    </row>
    <row r="204" spans="1:4">
      <c r="A204" s="118"/>
      <c r="B204" s="112" t="s">
        <v>181</v>
      </c>
      <c r="C204" s="123" t="s">
        <v>97</v>
      </c>
      <c r="D204" s="116" t="s">
        <v>47</v>
      </c>
    </row>
    <row r="205" spans="1:4">
      <c r="A205" s="118"/>
      <c r="B205" s="112" t="s">
        <v>182</v>
      </c>
      <c r="C205" s="123" t="s">
        <v>183</v>
      </c>
      <c r="D205" s="116" t="s">
        <v>47</v>
      </c>
    </row>
    <row r="206" spans="1:4">
      <c r="A206" s="118"/>
      <c r="B206" s="112" t="s">
        <v>185</v>
      </c>
      <c r="C206" s="125" t="s">
        <v>186</v>
      </c>
      <c r="D206" s="116" t="s">
        <v>47</v>
      </c>
    </row>
    <row r="207" spans="1:4">
      <c r="A207" s="118"/>
      <c r="B207" s="112" t="s">
        <v>187</v>
      </c>
      <c r="C207" s="113" t="s">
        <v>171</v>
      </c>
      <c r="D207" s="116" t="s">
        <v>5</v>
      </c>
    </row>
    <row r="208" spans="1:4">
      <c r="A208" s="118"/>
      <c r="B208" s="112" t="s">
        <v>189</v>
      </c>
      <c r="C208" s="113" t="s">
        <v>193</v>
      </c>
      <c r="D208" s="116" t="s">
        <v>5</v>
      </c>
    </row>
    <row r="209" spans="1:4">
      <c r="A209" s="118"/>
      <c r="B209" s="112" t="s">
        <v>190</v>
      </c>
      <c r="C209" s="113" t="s">
        <v>171</v>
      </c>
      <c r="D209" s="116" t="s">
        <v>5</v>
      </c>
    </row>
    <row r="210" spans="1:4">
      <c r="A210" s="118"/>
      <c r="B210" s="112" t="s">
        <v>194</v>
      </c>
      <c r="C210" s="123" t="s">
        <v>195</v>
      </c>
      <c r="D210" s="116" t="s">
        <v>47</v>
      </c>
    </row>
    <row r="211" spans="1:4">
      <c r="A211" s="118"/>
      <c r="B211" s="112" t="s">
        <v>196</v>
      </c>
      <c r="C211" s="113" t="s">
        <v>171</v>
      </c>
      <c r="D211" s="116" t="s">
        <v>5</v>
      </c>
    </row>
    <row r="212" spans="1:4">
      <c r="A212" s="118"/>
      <c r="B212" s="112" t="s">
        <v>118</v>
      </c>
      <c r="C212" s="113" t="s">
        <v>171</v>
      </c>
      <c r="D212" s="116" t="s">
        <v>5</v>
      </c>
    </row>
    <row r="213" spans="1:4">
      <c r="A213" s="118"/>
      <c r="B213" s="112" t="s">
        <v>197</v>
      </c>
      <c r="C213" s="125" t="s">
        <v>198</v>
      </c>
      <c r="D213" s="116" t="s">
        <v>47</v>
      </c>
    </row>
    <row r="214" spans="1:4">
      <c r="A214" s="118"/>
      <c r="B214" s="112" t="s">
        <v>199</v>
      </c>
      <c r="C214" s="113" t="s">
        <v>171</v>
      </c>
      <c r="D214" s="116" t="s">
        <v>5</v>
      </c>
    </row>
    <row r="215" spans="1:4">
      <c r="A215" s="118"/>
      <c r="B215" s="112" t="s">
        <v>200</v>
      </c>
      <c r="C215" s="123" t="s">
        <v>97</v>
      </c>
      <c r="D215" s="116" t="s">
        <v>47</v>
      </c>
    </row>
    <row r="217" spans="1:4">
      <c r="A217" s="115">
        <v>45980</v>
      </c>
      <c r="B217" s="130" t="s">
        <v>50</v>
      </c>
      <c r="C217" s="123" t="s">
        <v>106</v>
      </c>
      <c r="D217" s="110" t="s">
        <v>47</v>
      </c>
    </row>
    <row r="218" spans="1:4">
      <c r="A218" s="107"/>
      <c r="B218" s="130" t="s">
        <v>96</v>
      </c>
      <c r="C218" s="113" t="s">
        <v>171</v>
      </c>
      <c r="D218" s="110" t="s">
        <v>5</v>
      </c>
    </row>
    <row r="219" spans="1:4">
      <c r="A219" s="107"/>
      <c r="B219" s="130" t="s">
        <v>144</v>
      </c>
      <c r="C219" s="123" t="s">
        <v>134</v>
      </c>
      <c r="D219" s="110" t="s">
        <v>47</v>
      </c>
    </row>
    <row r="220" spans="1:4">
      <c r="A220" s="107"/>
      <c r="B220" s="112" t="s">
        <v>107</v>
      </c>
      <c r="C220" s="123" t="s">
        <v>156</v>
      </c>
      <c r="D220" s="110" t="s">
        <v>47</v>
      </c>
    </row>
    <row r="221" spans="1:4">
      <c r="A221" s="107"/>
      <c r="B221" s="112" t="s">
        <v>128</v>
      </c>
      <c r="C221" s="123" t="s">
        <v>151</v>
      </c>
      <c r="D221" s="110" t="s">
        <v>47</v>
      </c>
    </row>
    <row r="222" spans="1:4">
      <c r="A222" s="107"/>
      <c r="B222" s="112" t="s">
        <v>160</v>
      </c>
      <c r="C222" s="102" t="s">
        <v>161</v>
      </c>
      <c r="D222" s="110" t="s">
        <v>47</v>
      </c>
    </row>
    <row r="223" spans="1:4">
      <c r="A223" s="107"/>
      <c r="B223" s="112" t="s">
        <v>165</v>
      </c>
      <c r="C223" s="123" t="s">
        <v>201</v>
      </c>
      <c r="D223" s="110" t="s">
        <v>47</v>
      </c>
    </row>
    <row r="224" spans="1:4">
      <c r="A224" s="107"/>
      <c r="B224" s="112" t="s">
        <v>172</v>
      </c>
      <c r="C224" s="123" t="s">
        <v>202</v>
      </c>
      <c r="D224" s="110" t="s">
        <v>47</v>
      </c>
    </row>
    <row r="225" spans="1:4">
      <c r="A225" s="107"/>
      <c r="B225" s="112" t="s">
        <v>181</v>
      </c>
      <c r="C225" s="123" t="s">
        <v>97</v>
      </c>
      <c r="D225" s="110" t="s">
        <v>47</v>
      </c>
    </row>
    <row r="226" spans="1:4">
      <c r="A226" s="107"/>
      <c r="B226" s="112" t="s">
        <v>182</v>
      </c>
      <c r="C226" s="113" t="s">
        <v>171</v>
      </c>
      <c r="D226" s="110" t="s">
        <v>5</v>
      </c>
    </row>
    <row r="227" spans="1:4">
      <c r="A227" s="107"/>
      <c r="B227" s="112" t="s">
        <v>185</v>
      </c>
      <c r="C227" s="125" t="s">
        <v>186</v>
      </c>
      <c r="D227" s="110" t="s">
        <v>47</v>
      </c>
    </row>
    <row r="228" spans="1:4">
      <c r="A228" s="107"/>
      <c r="B228" s="112" t="s">
        <v>194</v>
      </c>
      <c r="C228" s="123" t="s">
        <v>195</v>
      </c>
      <c r="D228" s="110" t="s">
        <v>47</v>
      </c>
    </row>
    <row r="229" spans="1:4">
      <c r="A229" s="107"/>
      <c r="B229" s="112" t="s">
        <v>197</v>
      </c>
      <c r="C229" s="113" t="s">
        <v>203</v>
      </c>
      <c r="D229" s="110" t="s">
        <v>5</v>
      </c>
    </row>
    <row r="230" spans="1:4">
      <c r="A230" s="107"/>
      <c r="B230" s="112" t="s">
        <v>200</v>
      </c>
      <c r="C230" s="113" t="s">
        <v>171</v>
      </c>
      <c r="D230" s="110" t="s">
        <v>5</v>
      </c>
    </row>
    <row r="231" spans="1:4">
      <c r="A231" s="107"/>
      <c r="B231" s="112" t="s">
        <v>204</v>
      </c>
      <c r="C231" s="113" t="s">
        <v>171</v>
      </c>
      <c r="D231" s="110" t="s">
        <v>5</v>
      </c>
    </row>
    <row r="232" spans="1:4">
      <c r="A232" s="107"/>
      <c r="B232" s="112" t="s">
        <v>205</v>
      </c>
      <c r="C232" s="113" t="s">
        <v>171</v>
      </c>
      <c r="D232" s="110" t="s">
        <v>5</v>
      </c>
    </row>
    <row r="233" spans="1:4">
      <c r="A233" s="107"/>
      <c r="B233" s="112" t="s">
        <v>206</v>
      </c>
      <c r="C233" s="113" t="s">
        <v>171</v>
      </c>
      <c r="D233" s="110" t="s">
        <v>5</v>
      </c>
    </row>
    <row r="234" spans="1:4">
      <c r="A234" s="114"/>
      <c r="B234" s="112" t="s">
        <v>207</v>
      </c>
      <c r="C234" s="123" t="s">
        <v>97</v>
      </c>
      <c r="D234" s="116" t="s">
        <v>47</v>
      </c>
    </row>
    <row r="236" spans="1:4">
      <c r="A236" s="118">
        <v>45981</v>
      </c>
      <c r="B236" s="131" t="s">
        <v>50</v>
      </c>
      <c r="C236" s="123" t="s">
        <v>106</v>
      </c>
      <c r="D236" s="116" t="s">
        <v>47</v>
      </c>
    </row>
    <row r="237" spans="1:4">
      <c r="A237" s="118"/>
      <c r="B237" s="131" t="s">
        <v>144</v>
      </c>
      <c r="C237" s="123" t="s">
        <v>134</v>
      </c>
      <c r="D237" s="116" t="s">
        <v>47</v>
      </c>
    </row>
    <row r="238" spans="1:4">
      <c r="A238" s="118"/>
      <c r="B238" s="119" t="s">
        <v>107</v>
      </c>
      <c r="C238" s="123" t="s">
        <v>156</v>
      </c>
      <c r="D238" s="116" t="s">
        <v>47</v>
      </c>
    </row>
    <row r="239" spans="1:4">
      <c r="A239" s="118"/>
      <c r="B239" s="119" t="s">
        <v>128</v>
      </c>
      <c r="C239" s="123" t="s">
        <v>151</v>
      </c>
      <c r="D239" s="116" t="s">
        <v>47</v>
      </c>
    </row>
    <row r="240" spans="1:4">
      <c r="A240" s="118"/>
      <c r="B240" s="119" t="s">
        <v>160</v>
      </c>
      <c r="C240" s="102" t="s">
        <v>161</v>
      </c>
      <c r="D240" s="116" t="s">
        <v>47</v>
      </c>
    </row>
    <row r="241" spans="1:4">
      <c r="A241" s="118"/>
      <c r="B241" s="119" t="s">
        <v>165</v>
      </c>
      <c r="C241" s="123" t="s">
        <v>201</v>
      </c>
      <c r="D241" s="116" t="s">
        <v>47</v>
      </c>
    </row>
    <row r="242" spans="1:4">
      <c r="A242" s="118"/>
      <c r="B242" s="119" t="s">
        <v>172</v>
      </c>
      <c r="C242" s="123" t="s">
        <v>202</v>
      </c>
      <c r="D242" s="116" t="s">
        <v>47</v>
      </c>
    </row>
    <row r="243" spans="1:4">
      <c r="A243" s="118"/>
      <c r="B243" s="119" t="s">
        <v>181</v>
      </c>
      <c r="C243" s="113" t="s">
        <v>208</v>
      </c>
      <c r="D243" s="116" t="s">
        <v>5</v>
      </c>
    </row>
    <row r="244" spans="1:4">
      <c r="A244" s="118"/>
      <c r="B244" s="119" t="s">
        <v>185</v>
      </c>
      <c r="C244" s="125" t="s">
        <v>186</v>
      </c>
      <c r="D244" s="116" t="s">
        <v>47</v>
      </c>
    </row>
    <row r="245" spans="1:4">
      <c r="A245" s="118"/>
      <c r="B245" s="119" t="s">
        <v>194</v>
      </c>
      <c r="C245" s="123" t="s">
        <v>195</v>
      </c>
      <c r="D245" s="116" t="s">
        <v>47</v>
      </c>
    </row>
    <row r="246" spans="1:4">
      <c r="A246" s="118"/>
      <c r="B246" s="119" t="s">
        <v>207</v>
      </c>
      <c r="C246" s="123" t="s">
        <v>97</v>
      </c>
      <c r="D246" s="116" t="s">
        <v>47</v>
      </c>
    </row>
    <row r="247" spans="1:4">
      <c r="A247" s="118"/>
      <c r="B247" s="119" t="s">
        <v>209</v>
      </c>
      <c r="C247" s="113" t="s">
        <v>171</v>
      </c>
      <c r="D247" s="116" t="s">
        <v>5</v>
      </c>
    </row>
    <row r="248" spans="1:4">
      <c r="A248" s="118"/>
      <c r="B248" s="119" t="s">
        <v>210</v>
      </c>
      <c r="C248" s="113" t="s">
        <v>171</v>
      </c>
      <c r="D248" s="116" t="s">
        <v>5</v>
      </c>
    </row>
    <row r="250" spans="2:2">
      <c r="B250" t="s">
        <v>211</v>
      </c>
    </row>
  </sheetData>
  <mergeCells count="21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48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85" zoomScaleNormal="85" workbookViewId="0">
      <pane ySplit="1" topLeftCell="A2" activePane="bottomLeft" state="frozen"/>
      <selection/>
      <selection pane="bottomLeft" activeCell="C8" sqref="C8"/>
    </sheetView>
  </sheetViews>
  <sheetFormatPr defaultColWidth="14.1428571428571" defaultRowHeight="15.75"/>
  <cols>
    <col min="1" max="1" width="16.2285714285714" style="72" customWidth="1"/>
    <col min="2" max="2" width="51" style="73" customWidth="1"/>
    <col min="3" max="3" width="78.5714285714286" style="70" customWidth="1"/>
    <col min="4" max="4" width="6.14285714285714" style="74" customWidth="1"/>
    <col min="5" max="5" width="12.2857142857143" style="70" customWidth="1"/>
    <col min="6" max="6" width="17.4285714285714" style="70" customWidth="1"/>
    <col min="7" max="7" width="11.2857142857143" style="75" customWidth="1"/>
    <col min="8" max="8" width="27.8571428571429" style="70" customWidth="1"/>
    <col min="9" max="9" width="8.97142857142857" style="75" customWidth="1"/>
    <col min="10" max="10" width="27.5714285714286" style="70" customWidth="1"/>
    <col min="11" max="11" width="12.4285714285714" style="70" customWidth="1"/>
    <col min="12" max="12" width="27.5714285714286" style="70" customWidth="1"/>
    <col min="13" max="13" width="14.8571428571429" style="70" customWidth="1"/>
    <col min="14" max="14" width="15.5714285714286" style="70" customWidth="1"/>
    <col min="15" max="15" width="19.1428571428571" style="70" customWidth="1"/>
    <col min="16" max="16" width="13.5714285714286" style="70" customWidth="1"/>
    <col min="17" max="17" width="14.5714285714286" style="70" customWidth="1"/>
    <col min="18" max="18" width="17.4285714285714" style="70" customWidth="1"/>
    <col min="19" max="16384" width="14.1428571428571" style="70"/>
  </cols>
  <sheetData>
    <row r="1" s="69" customFormat="1" spans="1:10">
      <c r="A1" s="76" t="s">
        <v>212</v>
      </c>
      <c r="B1" s="76" t="s">
        <v>213</v>
      </c>
      <c r="C1" s="76" t="s">
        <v>214</v>
      </c>
      <c r="D1" s="76" t="s">
        <v>215</v>
      </c>
      <c r="E1" s="76" t="s">
        <v>216</v>
      </c>
      <c r="F1" s="76" t="s">
        <v>217</v>
      </c>
      <c r="G1" s="76" t="s">
        <v>218</v>
      </c>
      <c r="H1" s="76" t="s">
        <v>219</v>
      </c>
      <c r="I1" s="90"/>
      <c r="J1" s="91" t="s">
        <v>220</v>
      </c>
    </row>
    <row r="2" s="70" customFormat="1" spans="1:10">
      <c r="A2" s="77">
        <v>45954</v>
      </c>
      <c r="B2" s="78" t="s">
        <v>221</v>
      </c>
      <c r="C2" s="79" t="s">
        <v>222</v>
      </c>
      <c r="D2" s="80">
        <v>16</v>
      </c>
      <c r="E2" s="79">
        <f t="shared" ref="E2:E32" si="0">$J$18*D2</f>
        <v>4840</v>
      </c>
      <c r="F2" s="79">
        <f>SUM(E2)</f>
        <v>4840</v>
      </c>
      <c r="G2" s="79"/>
      <c r="H2" s="81">
        <f>SUM(F2:F32)</f>
        <v>143143</v>
      </c>
      <c r="I2" s="75"/>
      <c r="J2" s="92">
        <v>2000</v>
      </c>
    </row>
    <row r="3" s="70" customFormat="1" spans="1:10">
      <c r="A3" s="82">
        <v>45956</v>
      </c>
      <c r="B3" s="83" t="s">
        <v>223</v>
      </c>
      <c r="C3" s="84" t="s">
        <v>224</v>
      </c>
      <c r="D3" s="85">
        <v>5.7</v>
      </c>
      <c r="E3" s="84">
        <f t="shared" si="0"/>
        <v>1724.25</v>
      </c>
      <c r="F3" s="84">
        <f>SUM(E3:E5)</f>
        <v>4537.5</v>
      </c>
      <c r="G3" s="84"/>
      <c r="H3" s="86"/>
      <c r="I3" s="75"/>
      <c r="J3" s="91" t="s">
        <v>225</v>
      </c>
    </row>
    <row r="4" s="70" customFormat="1" spans="1:10">
      <c r="A4" s="82"/>
      <c r="B4" s="83" t="s">
        <v>226</v>
      </c>
      <c r="C4" s="84" t="s">
        <v>227</v>
      </c>
      <c r="D4" s="85">
        <v>3.5</v>
      </c>
      <c r="E4" s="84">
        <f t="shared" si="0"/>
        <v>1058.75</v>
      </c>
      <c r="F4" s="84"/>
      <c r="G4" s="84"/>
      <c r="H4" s="86"/>
      <c r="I4" s="75"/>
      <c r="J4" s="92">
        <v>60</v>
      </c>
    </row>
    <row r="5" s="71" customFormat="1" spans="1:10">
      <c r="A5" s="82"/>
      <c r="B5" s="83" t="s">
        <v>228</v>
      </c>
      <c r="C5" s="84" t="s">
        <v>229</v>
      </c>
      <c r="D5" s="85">
        <v>5.8</v>
      </c>
      <c r="E5" s="84">
        <f t="shared" si="0"/>
        <v>1754.5</v>
      </c>
      <c r="F5" s="84"/>
      <c r="G5" s="84"/>
      <c r="H5" s="86"/>
      <c r="I5" s="69"/>
      <c r="J5" s="91" t="s">
        <v>230</v>
      </c>
    </row>
    <row r="6" s="70" customFormat="1" spans="1:10">
      <c r="A6" s="77">
        <v>45957</v>
      </c>
      <c r="B6" s="78" t="s">
        <v>231</v>
      </c>
      <c r="C6" s="79" t="s">
        <v>232</v>
      </c>
      <c r="D6" s="80">
        <v>23</v>
      </c>
      <c r="E6" s="79">
        <f t="shared" si="0"/>
        <v>6957.5</v>
      </c>
      <c r="F6" s="79">
        <f>SUM(E6)</f>
        <v>6957.5</v>
      </c>
      <c r="G6" s="79"/>
      <c r="H6" s="86"/>
      <c r="I6" s="93"/>
      <c r="J6" s="84">
        <v>15000</v>
      </c>
    </row>
    <row r="7" s="70" customFormat="1" spans="1:10">
      <c r="A7" s="82">
        <v>45958</v>
      </c>
      <c r="B7" s="83" t="s">
        <v>233</v>
      </c>
      <c r="C7" s="84" t="s">
        <v>234</v>
      </c>
      <c r="D7" s="85">
        <v>23</v>
      </c>
      <c r="E7" s="84">
        <f t="shared" si="0"/>
        <v>6957.5</v>
      </c>
      <c r="F7" s="84">
        <f>SUM(E7:E8)</f>
        <v>8560.75</v>
      </c>
      <c r="G7" s="84"/>
      <c r="H7" s="86"/>
      <c r="I7" s="69"/>
      <c r="J7" s="91" t="s">
        <v>235</v>
      </c>
    </row>
    <row r="8" s="70" customFormat="1" spans="1:10">
      <c r="A8" s="82"/>
      <c r="B8" s="83" t="s">
        <v>236</v>
      </c>
      <c r="C8" s="84" t="s">
        <v>237</v>
      </c>
      <c r="D8" s="85">
        <v>5.3</v>
      </c>
      <c r="E8" s="84">
        <f t="shared" si="0"/>
        <v>1603.25</v>
      </c>
      <c r="F8" s="84"/>
      <c r="G8" s="84"/>
      <c r="H8" s="86"/>
      <c r="I8" s="93"/>
      <c r="J8" s="84">
        <v>50000</v>
      </c>
    </row>
    <row r="9" s="70" customFormat="1" spans="1:10">
      <c r="A9" s="77">
        <v>45959</v>
      </c>
      <c r="B9" s="78" t="s">
        <v>238</v>
      </c>
      <c r="C9" s="79" t="s">
        <v>239</v>
      </c>
      <c r="D9" s="80">
        <v>30</v>
      </c>
      <c r="E9" s="79">
        <f t="shared" si="0"/>
        <v>9075</v>
      </c>
      <c r="F9" s="79">
        <f>SUM(E9)</f>
        <v>9075</v>
      </c>
      <c r="G9" s="79"/>
      <c r="H9" s="86"/>
      <c r="I9" s="69"/>
      <c r="J9" s="91" t="s">
        <v>240</v>
      </c>
    </row>
    <row r="10" s="70" customFormat="1" spans="1:10">
      <c r="A10" s="82">
        <v>45960</v>
      </c>
      <c r="B10" s="83" t="s">
        <v>241</v>
      </c>
      <c r="C10" s="84" t="s">
        <v>242</v>
      </c>
      <c r="D10" s="85">
        <v>30</v>
      </c>
      <c r="E10" s="84">
        <f t="shared" si="0"/>
        <v>9075</v>
      </c>
      <c r="F10" s="84">
        <f>SUM(E10:E15)</f>
        <v>26983</v>
      </c>
      <c r="G10" s="84"/>
      <c r="H10" s="86"/>
      <c r="I10" s="75"/>
      <c r="J10" s="84">
        <v>55000</v>
      </c>
    </row>
    <row r="11" s="70" customFormat="1" spans="1:10">
      <c r="A11" s="82"/>
      <c r="B11" s="83" t="s">
        <v>243</v>
      </c>
      <c r="C11" s="84" t="s">
        <v>244</v>
      </c>
      <c r="D11" s="85">
        <v>11</v>
      </c>
      <c r="E11" s="84">
        <f t="shared" si="0"/>
        <v>3327.5</v>
      </c>
      <c r="F11" s="84"/>
      <c r="G11" s="84"/>
      <c r="H11" s="86"/>
      <c r="I11" s="69"/>
      <c r="J11" s="94" t="s">
        <v>245</v>
      </c>
    </row>
    <row r="12" s="70" customFormat="1" spans="1:10">
      <c r="A12" s="82"/>
      <c r="B12" s="83" t="s">
        <v>246</v>
      </c>
      <c r="C12" s="84" t="s">
        <v>247</v>
      </c>
      <c r="D12" s="85">
        <v>12</v>
      </c>
      <c r="E12" s="84">
        <f t="shared" si="0"/>
        <v>3630</v>
      </c>
      <c r="F12" s="84"/>
      <c r="G12" s="84"/>
      <c r="H12" s="86"/>
      <c r="I12" s="75"/>
      <c r="J12" s="84">
        <f>J6/J4</f>
        <v>250</v>
      </c>
    </row>
    <row r="13" s="70" customFormat="1" spans="1:10">
      <c r="A13" s="82"/>
      <c r="B13" s="83" t="s">
        <v>243</v>
      </c>
      <c r="C13" s="84" t="s">
        <v>248</v>
      </c>
      <c r="D13" s="85">
        <v>11</v>
      </c>
      <c r="E13" s="84">
        <f t="shared" si="0"/>
        <v>3327.5</v>
      </c>
      <c r="F13" s="84"/>
      <c r="G13" s="84"/>
      <c r="H13" s="86"/>
      <c r="I13" s="69"/>
      <c r="J13" s="94" t="s">
        <v>249</v>
      </c>
    </row>
    <row r="14" s="70" customFormat="1" spans="1:10">
      <c r="A14" s="82"/>
      <c r="B14" s="83" t="s">
        <v>246</v>
      </c>
      <c r="C14" s="84" t="s">
        <v>250</v>
      </c>
      <c r="D14" s="85">
        <v>12</v>
      </c>
      <c r="E14" s="84">
        <f t="shared" si="0"/>
        <v>3630</v>
      </c>
      <c r="F14" s="84"/>
      <c r="G14" s="84"/>
      <c r="H14" s="86"/>
      <c r="I14" s="75"/>
      <c r="J14" s="84">
        <f>J8/J2</f>
        <v>25</v>
      </c>
    </row>
    <row r="15" s="70" customFormat="1" spans="1:10">
      <c r="A15" s="82"/>
      <c r="B15" s="83" t="s">
        <v>251</v>
      </c>
      <c r="C15" s="84" t="s">
        <v>252</v>
      </c>
      <c r="D15" s="85">
        <v>13.2</v>
      </c>
      <c r="E15" s="84">
        <f t="shared" si="0"/>
        <v>3993</v>
      </c>
      <c r="F15" s="84"/>
      <c r="G15" s="84"/>
      <c r="H15" s="86"/>
      <c r="I15" s="69"/>
      <c r="J15" s="94" t="s">
        <v>253</v>
      </c>
    </row>
    <row r="16" s="70" customFormat="1" spans="1:10">
      <c r="A16" s="77">
        <v>45961</v>
      </c>
      <c r="B16" s="78" t="s">
        <v>254</v>
      </c>
      <c r="C16" s="79" t="s">
        <v>255</v>
      </c>
      <c r="D16" s="80">
        <v>11.4</v>
      </c>
      <c r="E16" s="79">
        <f t="shared" si="0"/>
        <v>3448.5</v>
      </c>
      <c r="F16" s="79">
        <f>SUM(E16:E17)</f>
        <v>7260</v>
      </c>
      <c r="G16" s="79"/>
      <c r="H16" s="86"/>
      <c r="I16" s="75"/>
      <c r="J16" s="84">
        <f>J10/J2</f>
        <v>27.5</v>
      </c>
    </row>
    <row r="17" s="70" customFormat="1" spans="1:10">
      <c r="A17" s="77"/>
      <c r="B17" s="78" t="s">
        <v>256</v>
      </c>
      <c r="C17" s="79" t="s">
        <v>257</v>
      </c>
      <c r="D17" s="80">
        <v>12.6</v>
      </c>
      <c r="E17" s="79">
        <f t="shared" si="0"/>
        <v>3811.5</v>
      </c>
      <c r="F17" s="79"/>
      <c r="G17" s="79"/>
      <c r="H17" s="86"/>
      <c r="I17" s="69"/>
      <c r="J17" s="95" t="s">
        <v>258</v>
      </c>
    </row>
    <row r="18" s="70" customFormat="1" spans="1:10">
      <c r="A18" s="77">
        <v>45964</v>
      </c>
      <c r="B18" s="78" t="s">
        <v>259</v>
      </c>
      <c r="C18" s="79" t="s">
        <v>260</v>
      </c>
      <c r="D18" s="80">
        <v>24</v>
      </c>
      <c r="E18" s="79">
        <f t="shared" si="0"/>
        <v>7260</v>
      </c>
      <c r="F18" s="79">
        <f>SUM(E18:E19)</f>
        <v>11313.5</v>
      </c>
      <c r="G18" s="79"/>
      <c r="H18" s="86"/>
      <c r="I18" s="75"/>
      <c r="J18" s="84">
        <f>SUM(J12,J14,J16)</f>
        <v>302.5</v>
      </c>
    </row>
    <row r="19" s="70" customFormat="1" spans="1:9">
      <c r="A19" s="77"/>
      <c r="B19" s="78" t="s">
        <v>261</v>
      </c>
      <c r="C19" s="79" t="s">
        <v>262</v>
      </c>
      <c r="D19" s="80">
        <v>13.4</v>
      </c>
      <c r="E19" s="79">
        <f t="shared" si="0"/>
        <v>4053.5</v>
      </c>
      <c r="F19" s="79"/>
      <c r="G19" s="79"/>
      <c r="H19" s="86"/>
      <c r="I19" s="69"/>
    </row>
    <row r="20" spans="1:8">
      <c r="A20" s="82">
        <v>45966</v>
      </c>
      <c r="B20" s="83" t="s">
        <v>263</v>
      </c>
      <c r="C20" s="84" t="s">
        <v>264</v>
      </c>
      <c r="D20" s="85">
        <v>8.2</v>
      </c>
      <c r="E20" s="84">
        <f t="shared" si="0"/>
        <v>2480.5</v>
      </c>
      <c r="F20" s="84">
        <f>SUM(E20:E22)</f>
        <v>17303</v>
      </c>
      <c r="G20" s="84"/>
      <c r="H20" s="86"/>
    </row>
    <row r="21" s="70" customFormat="1" spans="1:9">
      <c r="A21" s="82"/>
      <c r="B21" s="83" t="s">
        <v>265</v>
      </c>
      <c r="C21" s="84" t="s">
        <v>266</v>
      </c>
      <c r="D21" s="85">
        <v>27</v>
      </c>
      <c r="E21" s="84">
        <f t="shared" si="0"/>
        <v>8167.5</v>
      </c>
      <c r="F21" s="84"/>
      <c r="G21" s="84"/>
      <c r="H21" s="86"/>
      <c r="I21" s="69"/>
    </row>
    <row r="22" spans="1:8">
      <c r="A22" s="82"/>
      <c r="B22" s="83" t="s">
        <v>267</v>
      </c>
      <c r="C22" s="84" t="s">
        <v>268</v>
      </c>
      <c r="D22" s="85">
        <v>22</v>
      </c>
      <c r="E22" s="84">
        <f t="shared" si="0"/>
        <v>6655</v>
      </c>
      <c r="F22" s="84"/>
      <c r="G22" s="87"/>
      <c r="H22" s="86"/>
    </row>
    <row r="23" spans="1:8">
      <c r="A23" s="77">
        <v>45967</v>
      </c>
      <c r="B23" s="79" t="s">
        <v>259</v>
      </c>
      <c r="C23" s="79" t="s">
        <v>269</v>
      </c>
      <c r="D23" s="80">
        <v>24</v>
      </c>
      <c r="E23" s="79">
        <f t="shared" si="0"/>
        <v>7260</v>
      </c>
      <c r="F23" s="79">
        <f>SUM(E23:E24)</f>
        <v>10890</v>
      </c>
      <c r="G23" s="88"/>
      <c r="H23" s="86"/>
    </row>
    <row r="24" spans="1:8">
      <c r="A24" s="77"/>
      <c r="B24" s="78" t="s">
        <v>236</v>
      </c>
      <c r="C24" s="79" t="s">
        <v>270</v>
      </c>
      <c r="D24" s="80">
        <v>12</v>
      </c>
      <c r="E24" s="79">
        <f t="shared" si="0"/>
        <v>3630</v>
      </c>
      <c r="F24" s="79"/>
      <c r="G24" s="88"/>
      <c r="H24" s="86"/>
    </row>
    <row r="25" spans="1:8">
      <c r="A25" s="82">
        <v>45969</v>
      </c>
      <c r="B25" s="83" t="s">
        <v>271</v>
      </c>
      <c r="C25" s="84" t="s">
        <v>272</v>
      </c>
      <c r="D25" s="85">
        <v>12.4</v>
      </c>
      <c r="E25" s="84">
        <f t="shared" si="0"/>
        <v>3751</v>
      </c>
      <c r="F25" s="84">
        <f>SUM(E25)</f>
        <v>3751</v>
      </c>
      <c r="G25" s="87"/>
      <c r="H25" s="86"/>
    </row>
    <row r="26" spans="1:8">
      <c r="A26" s="77">
        <v>45971</v>
      </c>
      <c r="B26" s="78" t="s">
        <v>273</v>
      </c>
      <c r="C26" s="79" t="s">
        <v>274</v>
      </c>
      <c r="D26" s="80">
        <v>15.8</v>
      </c>
      <c r="E26" s="79">
        <f t="shared" si="0"/>
        <v>4779.5</v>
      </c>
      <c r="F26" s="79">
        <f>SUM(E26)</f>
        <v>4779.5</v>
      </c>
      <c r="G26" s="88"/>
      <c r="H26" s="86"/>
    </row>
    <row r="27" spans="1:8">
      <c r="A27" s="82">
        <v>45972</v>
      </c>
      <c r="B27" s="83" t="s">
        <v>275</v>
      </c>
      <c r="C27" s="84" t="s">
        <v>276</v>
      </c>
      <c r="D27" s="85">
        <v>13</v>
      </c>
      <c r="E27" s="84">
        <f t="shared" si="0"/>
        <v>3932.5</v>
      </c>
      <c r="F27" s="84">
        <f>SUM(E27)</f>
        <v>3932.5</v>
      </c>
      <c r="G27" s="87"/>
      <c r="H27" s="86"/>
    </row>
    <row r="28" spans="1:8">
      <c r="A28" s="77">
        <v>45974</v>
      </c>
      <c r="B28" s="78" t="s">
        <v>277</v>
      </c>
      <c r="C28" s="79" t="s">
        <v>278</v>
      </c>
      <c r="D28" s="80">
        <v>15</v>
      </c>
      <c r="E28" s="79">
        <f t="shared" si="0"/>
        <v>4537.5</v>
      </c>
      <c r="F28" s="79">
        <f>SUM(E28:E29)</f>
        <v>10587.5</v>
      </c>
      <c r="G28" s="88"/>
      <c r="H28" s="86"/>
    </row>
    <row r="29" spans="1:8">
      <c r="A29" s="77"/>
      <c r="B29" s="78" t="s">
        <v>279</v>
      </c>
      <c r="C29" s="79" t="s">
        <v>280</v>
      </c>
      <c r="D29" s="80">
        <v>20</v>
      </c>
      <c r="E29" s="79">
        <f t="shared" si="0"/>
        <v>6050</v>
      </c>
      <c r="F29" s="79"/>
      <c r="G29" s="88"/>
      <c r="H29" s="86"/>
    </row>
    <row r="30" spans="1:8">
      <c r="A30" s="82">
        <v>45979</v>
      </c>
      <c r="B30" s="83" t="s">
        <v>281</v>
      </c>
      <c r="C30" s="84" t="s">
        <v>282</v>
      </c>
      <c r="D30" s="85">
        <v>12</v>
      </c>
      <c r="E30" s="84">
        <f t="shared" si="0"/>
        <v>3630</v>
      </c>
      <c r="F30" s="84">
        <f>SUM(E30)</f>
        <v>3630</v>
      </c>
      <c r="G30" s="87"/>
      <c r="H30" s="86"/>
    </row>
    <row r="31" spans="1:8">
      <c r="A31" s="77">
        <v>45980</v>
      </c>
      <c r="B31" s="78" t="s">
        <v>254</v>
      </c>
      <c r="C31" s="79" t="s">
        <v>283</v>
      </c>
      <c r="D31" s="80">
        <v>10.9</v>
      </c>
      <c r="E31" s="79">
        <f t="shared" si="0"/>
        <v>3297.25</v>
      </c>
      <c r="F31" s="79">
        <f>SUM(E31)</f>
        <v>3297.25</v>
      </c>
      <c r="G31" s="88"/>
      <c r="H31" s="86"/>
    </row>
    <row r="32" spans="1:8">
      <c r="A32" s="77">
        <v>45980</v>
      </c>
      <c r="B32" s="78" t="s">
        <v>284</v>
      </c>
      <c r="C32" s="79" t="s">
        <v>285</v>
      </c>
      <c r="D32" s="80">
        <v>18</v>
      </c>
      <c r="E32" s="79">
        <f t="shared" si="0"/>
        <v>5445</v>
      </c>
      <c r="F32" s="79">
        <f>SUM(E32)</f>
        <v>5445</v>
      </c>
      <c r="G32" s="88"/>
      <c r="H32" s="89"/>
    </row>
  </sheetData>
  <mergeCells count="17">
    <mergeCell ref="A3:A5"/>
    <mergeCell ref="A7:A8"/>
    <mergeCell ref="A10:A15"/>
    <mergeCell ref="A16:A17"/>
    <mergeCell ref="A18:A19"/>
    <mergeCell ref="A20:A22"/>
    <mergeCell ref="A23:A24"/>
    <mergeCell ref="A28:A29"/>
    <mergeCell ref="F3:F5"/>
    <mergeCell ref="F7:F8"/>
    <mergeCell ref="F10:F15"/>
    <mergeCell ref="F16:F17"/>
    <mergeCell ref="F18:F19"/>
    <mergeCell ref="F20:F22"/>
    <mergeCell ref="F23:F24"/>
    <mergeCell ref="F28:F29"/>
    <mergeCell ref="H2:H3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"/>
  <sheetViews>
    <sheetView zoomScale="85" zoomScaleNormal="85" workbookViewId="0">
      <selection activeCell="C4" sqref="C4"/>
    </sheetView>
  </sheetViews>
  <sheetFormatPr defaultColWidth="9.14285714285714" defaultRowHeight="18.75"/>
  <cols>
    <col min="1" max="1" width="15.7142857142857" style="43" customWidth="1"/>
    <col min="2" max="2" width="11.8571428571429" style="44" customWidth="1"/>
    <col min="3" max="3" width="33" style="45" customWidth="1"/>
    <col min="4" max="4" width="7.42857142857143" style="45" customWidth="1"/>
    <col min="5" max="5" width="10" style="44" customWidth="1"/>
    <col min="6" max="6" width="39.3142857142857" style="44" customWidth="1"/>
    <col min="7" max="9" width="17.7142857142857" style="46" customWidth="1"/>
    <col min="10" max="10" width="25.4285714285714" style="47" customWidth="1"/>
    <col min="11" max="16384" width="9.14285714285714" style="44"/>
  </cols>
  <sheetData>
    <row r="1" s="42" customFormat="1" ht="16" customHeight="1" spans="1:10">
      <c r="A1" s="48" t="s">
        <v>0</v>
      </c>
      <c r="B1" s="49" t="s">
        <v>286</v>
      </c>
      <c r="C1" s="50" t="s">
        <v>287</v>
      </c>
      <c r="D1" s="50" t="s">
        <v>288</v>
      </c>
      <c r="E1" s="49" t="s">
        <v>289</v>
      </c>
      <c r="F1" s="49" t="s">
        <v>290</v>
      </c>
      <c r="G1" s="51" t="s">
        <v>291</v>
      </c>
      <c r="H1" s="51" t="s">
        <v>292</v>
      </c>
      <c r="I1" s="51" t="s">
        <v>293</v>
      </c>
      <c r="J1" s="49" t="s">
        <v>294</v>
      </c>
    </row>
    <row r="2" ht="129" customHeight="1" spans="1:13">
      <c r="A2" s="52">
        <v>45967</v>
      </c>
      <c r="B2" s="53" t="s">
        <v>295</v>
      </c>
      <c r="C2" s="54" t="s">
        <v>296</v>
      </c>
      <c r="D2" s="55">
        <v>3</v>
      </c>
      <c r="E2" s="56" t="s">
        <v>297</v>
      </c>
      <c r="F2" s="56" t="str">
        <f>_xlfn.DISPIMG("ID_A435215B813C404CA26F65668F85307D",1)</f>
        <v>=DISPIMG("ID_A435215B813C404CA26F65668F85307D",1)</v>
      </c>
      <c r="G2" s="57">
        <v>282000</v>
      </c>
      <c r="H2" s="57">
        <f>SUM(D2*G2)</f>
        <v>846000</v>
      </c>
      <c r="I2" s="57">
        <f>SUM(H2)</f>
        <v>846000</v>
      </c>
      <c r="J2" s="67" t="s">
        <v>298</v>
      </c>
      <c r="M2" s="68"/>
    </row>
    <row r="3" ht="43" customHeight="1" spans="1:12">
      <c r="A3" s="52"/>
      <c r="B3" s="53"/>
      <c r="C3" s="58"/>
      <c r="D3" s="59"/>
      <c r="E3" s="56"/>
      <c r="F3" s="56"/>
      <c r="G3" s="60"/>
      <c r="H3" s="57"/>
      <c r="I3" s="57"/>
      <c r="J3" s="67"/>
      <c r="L3" s="68"/>
    </row>
    <row r="4" ht="43" customHeight="1" spans="1:12">
      <c r="A4" s="52"/>
      <c r="B4" s="53"/>
      <c r="C4" s="58"/>
      <c r="D4" s="59"/>
      <c r="E4" s="56"/>
      <c r="F4" s="56"/>
      <c r="G4" s="60"/>
      <c r="H4" s="57"/>
      <c r="I4" s="57"/>
      <c r="J4" s="67"/>
      <c r="L4" s="68"/>
    </row>
    <row r="5" ht="43" customHeight="1" spans="1:10">
      <c r="A5" s="52"/>
      <c r="B5" s="53"/>
      <c r="C5" s="58"/>
      <c r="D5" s="59"/>
      <c r="E5" s="56"/>
      <c r="F5" s="56"/>
      <c r="G5" s="60"/>
      <c r="H5" s="57"/>
      <c r="I5" s="57"/>
      <c r="J5" s="67"/>
    </row>
    <row r="6" ht="43" customHeight="1" spans="1:10">
      <c r="A6" s="52"/>
      <c r="B6" s="53"/>
      <c r="C6" s="61"/>
      <c r="D6" s="59"/>
      <c r="E6" s="62"/>
      <c r="F6" s="62"/>
      <c r="G6" s="57"/>
      <c r="H6" s="57"/>
      <c r="I6" s="57"/>
      <c r="J6" s="67"/>
    </row>
    <row r="7" ht="43" customHeight="1" spans="1:10">
      <c r="A7" s="52"/>
      <c r="B7" s="53"/>
      <c r="C7" s="61"/>
      <c r="D7" s="59"/>
      <c r="E7" s="62"/>
      <c r="F7" s="62"/>
      <c r="G7" s="57"/>
      <c r="H7" s="57"/>
      <c r="I7" s="57"/>
      <c r="J7" s="67"/>
    </row>
    <row r="8" ht="43" customHeight="1" spans="1:10">
      <c r="A8" s="52"/>
      <c r="B8" s="53"/>
      <c r="C8" s="58"/>
      <c r="D8" s="59"/>
      <c r="E8" s="62"/>
      <c r="F8" s="62"/>
      <c r="G8" s="60"/>
      <c r="H8" s="57"/>
      <c r="I8" s="57"/>
      <c r="J8" s="67"/>
    </row>
    <row r="9" ht="64" customHeight="1" spans="1:12">
      <c r="A9" s="52"/>
      <c r="B9" s="53"/>
      <c r="C9" s="58"/>
      <c r="D9" s="59"/>
      <c r="E9" s="56"/>
      <c r="F9" s="56"/>
      <c r="G9" s="60"/>
      <c r="H9" s="60"/>
      <c r="I9" s="57"/>
      <c r="J9" s="67"/>
      <c r="L9" s="68"/>
    </row>
    <row r="10" ht="64" customHeight="1" spans="1:12">
      <c r="A10" s="52"/>
      <c r="B10" s="53"/>
      <c r="C10" s="58"/>
      <c r="D10" s="59"/>
      <c r="E10" s="56"/>
      <c r="F10" s="56"/>
      <c r="G10" s="60"/>
      <c r="H10" s="60"/>
      <c r="I10" s="57"/>
      <c r="J10" s="67"/>
      <c r="L10" s="68"/>
    </row>
    <row r="11" ht="64" customHeight="1" spans="1:12">
      <c r="A11" s="52"/>
      <c r="B11" s="53"/>
      <c r="C11" s="58"/>
      <c r="D11" s="59"/>
      <c r="E11" s="56"/>
      <c r="F11" s="56"/>
      <c r="G11" s="60"/>
      <c r="H11" s="60"/>
      <c r="I11" s="57"/>
      <c r="J11" s="67"/>
      <c r="L11" s="68"/>
    </row>
    <row r="12" ht="64" customHeight="1" spans="1:12">
      <c r="A12" s="52"/>
      <c r="B12" s="53"/>
      <c r="C12" s="58"/>
      <c r="D12" s="59"/>
      <c r="E12" s="56"/>
      <c r="F12" s="56"/>
      <c r="G12" s="60"/>
      <c r="H12" s="60"/>
      <c r="I12" s="57"/>
      <c r="J12" s="67"/>
      <c r="L12" s="68"/>
    </row>
    <row r="13" ht="15" customHeight="1" spans="1:10">
      <c r="A13" s="63"/>
      <c r="B13" s="64"/>
      <c r="C13" s="64"/>
      <c r="D13" s="64"/>
      <c r="E13" s="65"/>
      <c r="F13" s="65">
        <f>SUM(I2:I11)</f>
        <v>846000</v>
      </c>
      <c r="G13" s="66"/>
      <c r="H13" s="66"/>
      <c r="I13" s="66"/>
      <c r="J13" s="67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99"/>
  <sheetViews>
    <sheetView topLeftCell="A11" workbookViewId="0">
      <selection activeCell="A15" sqref="A15"/>
    </sheetView>
  </sheetViews>
  <sheetFormatPr defaultColWidth="14.4285714285714" defaultRowHeight="15" customHeight="1"/>
  <cols>
    <col min="1" max="1" width="11.1428571428571" style="27" customWidth="1"/>
    <col min="2" max="2" width="47.8571428571429" style="28" customWidth="1"/>
    <col min="3" max="3" width="15.8571428571429" style="27" customWidth="1"/>
    <col min="4" max="4" width="15.4285714285714" style="27" customWidth="1"/>
    <col min="5" max="5" width="12.8571428571429" style="27" customWidth="1"/>
    <col min="6" max="56" width="8.71428571428571" style="27" customWidth="1"/>
    <col min="57" max="16384" width="14.4285714285714" style="27"/>
  </cols>
  <sheetData>
    <row r="1" s="27" customFormat="1" ht="39.75" customHeight="1" spans="1:56">
      <c r="A1" s="29" t="s">
        <v>299</v>
      </c>
      <c r="B1" s="5" t="s">
        <v>300</v>
      </c>
      <c r="C1" s="30" t="s">
        <v>301</v>
      </c>
      <c r="D1" s="30" t="s">
        <v>302</v>
      </c>
      <c r="E1" s="30" t="s">
        <v>303</v>
      </c>
      <c r="F1" s="31"/>
      <c r="G1" s="32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</row>
    <row r="2" s="27" customFormat="1" ht="39.75" customHeight="1" spans="1:56">
      <c r="A2" s="8">
        <v>45973</v>
      </c>
      <c r="B2" s="9" t="s">
        <v>304</v>
      </c>
      <c r="C2" s="33">
        <v>1000000</v>
      </c>
      <c r="D2" s="34"/>
      <c r="E2" s="35">
        <f>C2</f>
        <v>1000000</v>
      </c>
      <c r="F2" s="36"/>
      <c r="G2" s="32"/>
      <c r="H2" s="36"/>
      <c r="I2" s="36"/>
      <c r="J2" s="36"/>
      <c r="K2" s="36"/>
      <c r="L2" s="36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</row>
    <row r="3" s="27" customFormat="1" ht="33.75" customHeight="1" spans="1:56">
      <c r="A3" s="8">
        <v>45973</v>
      </c>
      <c r="B3" s="9" t="s">
        <v>305</v>
      </c>
      <c r="C3" s="33"/>
      <c r="D3" s="34">
        <v>1200</v>
      </c>
      <c r="E3" s="35">
        <f t="shared" ref="E3:E66" si="0">E2+C3-D3</f>
        <v>998800</v>
      </c>
      <c r="F3" s="36"/>
      <c r="G3" s="32"/>
      <c r="H3" s="36"/>
      <c r="I3" s="36"/>
      <c r="J3" s="36"/>
      <c r="K3" s="36"/>
      <c r="L3" s="36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</row>
    <row r="4" s="27" customFormat="1" ht="39.75" customHeight="1" spans="1:56">
      <c r="A4" s="8">
        <v>45974</v>
      </c>
      <c r="B4" s="9" t="s">
        <v>306</v>
      </c>
      <c r="C4" s="33"/>
      <c r="D4" s="34">
        <v>50000</v>
      </c>
      <c r="E4" s="35">
        <f t="shared" si="0"/>
        <v>948800</v>
      </c>
      <c r="F4" s="36"/>
      <c r="G4" s="32"/>
      <c r="H4" s="36"/>
      <c r="I4" s="36"/>
      <c r="J4" s="36"/>
      <c r="K4" s="36"/>
      <c r="L4" s="36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</row>
    <row r="5" s="27" customFormat="1" ht="39.75" customHeight="1" spans="1:56">
      <c r="A5" s="8">
        <v>45974</v>
      </c>
      <c r="B5" s="16" t="s">
        <v>307</v>
      </c>
      <c r="C5" s="33"/>
      <c r="D5" s="34">
        <v>255000</v>
      </c>
      <c r="E5" s="35">
        <f t="shared" si="0"/>
        <v>693800</v>
      </c>
      <c r="F5" s="36"/>
      <c r="G5" s="32"/>
      <c r="H5" s="36"/>
      <c r="I5" s="36"/>
      <c r="J5" s="36"/>
      <c r="K5" s="36"/>
      <c r="L5" s="36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</row>
    <row r="6" s="27" customFormat="1" ht="39.75" customHeight="1" spans="1:56">
      <c r="A6" s="8">
        <v>45974</v>
      </c>
      <c r="B6" s="9" t="s">
        <v>308</v>
      </c>
      <c r="C6" s="33"/>
      <c r="D6" s="34">
        <v>11000</v>
      </c>
      <c r="E6" s="35">
        <f t="shared" si="0"/>
        <v>682800</v>
      </c>
      <c r="F6" s="36"/>
      <c r="G6" s="32"/>
      <c r="H6" s="36"/>
      <c r="I6" s="36"/>
      <c r="J6" s="36"/>
      <c r="K6" s="36"/>
      <c r="L6" s="36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</row>
    <row r="7" s="27" customFormat="1" ht="39.75" customHeight="1" spans="1:56">
      <c r="A7" s="8">
        <v>45974</v>
      </c>
      <c r="B7" s="9" t="s">
        <v>309</v>
      </c>
      <c r="C7" s="33"/>
      <c r="D7" s="34">
        <v>113000</v>
      </c>
      <c r="E7" s="35">
        <f t="shared" si="0"/>
        <v>569800</v>
      </c>
      <c r="F7" s="36"/>
      <c r="G7" s="32"/>
      <c r="H7" s="36"/>
      <c r="I7" s="36"/>
      <c r="J7" s="36"/>
      <c r="K7" s="36"/>
      <c r="L7" s="36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</row>
    <row r="8" s="27" customFormat="1" ht="39.75" customHeight="1" spans="1:56">
      <c r="A8" s="8">
        <v>45975</v>
      </c>
      <c r="B8" s="9" t="s">
        <v>310</v>
      </c>
      <c r="C8" s="33"/>
      <c r="D8" s="34">
        <v>18000</v>
      </c>
      <c r="E8" s="35">
        <f t="shared" si="0"/>
        <v>551800</v>
      </c>
      <c r="F8" s="36"/>
      <c r="G8" s="32"/>
      <c r="H8" s="36"/>
      <c r="I8" s="36"/>
      <c r="J8" s="36"/>
      <c r="K8" s="36"/>
      <c r="L8" s="36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</row>
    <row r="9" s="27" customFormat="1" ht="39.75" customHeight="1" spans="1:56">
      <c r="A9" s="8">
        <v>45975</v>
      </c>
      <c r="B9" s="9" t="s">
        <v>311</v>
      </c>
      <c r="C9" s="33"/>
      <c r="D9" s="34">
        <v>36500</v>
      </c>
      <c r="E9" s="35">
        <f t="shared" si="0"/>
        <v>515300</v>
      </c>
      <c r="F9" s="36"/>
      <c r="G9" s="32"/>
      <c r="H9" s="36"/>
      <c r="I9" s="36"/>
      <c r="J9" s="36"/>
      <c r="K9" s="36"/>
      <c r="L9" s="36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</row>
    <row r="10" s="27" customFormat="1" ht="39.75" customHeight="1" spans="1:56">
      <c r="A10" s="8">
        <v>45978</v>
      </c>
      <c r="B10" s="9" t="s">
        <v>312</v>
      </c>
      <c r="C10" s="33"/>
      <c r="D10" s="34">
        <v>185500</v>
      </c>
      <c r="E10" s="35">
        <f t="shared" si="0"/>
        <v>329800</v>
      </c>
      <c r="F10" s="36"/>
      <c r="G10" s="32"/>
      <c r="H10" s="36"/>
      <c r="I10" s="36"/>
      <c r="J10" s="36"/>
      <c r="K10" s="36"/>
      <c r="L10" s="36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</row>
    <row r="11" s="27" customFormat="1" ht="39.75" customHeight="1" spans="1:56">
      <c r="A11" s="8">
        <v>45979</v>
      </c>
      <c r="B11" s="9" t="s">
        <v>313</v>
      </c>
      <c r="C11" s="33"/>
      <c r="D11" s="34">
        <v>27500</v>
      </c>
      <c r="E11" s="35">
        <f t="shared" si="0"/>
        <v>302300</v>
      </c>
      <c r="F11" s="36"/>
      <c r="G11" s="32"/>
      <c r="H11" s="36"/>
      <c r="I11" s="36"/>
      <c r="J11" s="36"/>
      <c r="K11" s="36"/>
      <c r="L11" s="36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</row>
    <row r="12" s="27" customFormat="1" ht="39.75" customHeight="1" spans="1:56">
      <c r="A12" s="8">
        <v>45979</v>
      </c>
      <c r="B12" s="9" t="s">
        <v>314</v>
      </c>
      <c r="C12" s="33"/>
      <c r="D12" s="34">
        <v>84000</v>
      </c>
      <c r="E12" s="35">
        <f t="shared" si="0"/>
        <v>218300</v>
      </c>
      <c r="F12" s="36"/>
      <c r="G12" s="32"/>
      <c r="H12" s="36"/>
      <c r="I12" s="36"/>
      <c r="J12" s="36"/>
      <c r="K12" s="36"/>
      <c r="L12" s="36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</row>
    <row r="13" s="27" customFormat="1" ht="39.75" customHeight="1" spans="1:56">
      <c r="A13" s="8">
        <v>45980</v>
      </c>
      <c r="B13" s="9" t="s">
        <v>315</v>
      </c>
      <c r="C13" s="33"/>
      <c r="D13" s="34">
        <v>52900</v>
      </c>
      <c r="E13" s="34">
        <f t="shared" si="0"/>
        <v>165400</v>
      </c>
      <c r="F13" s="36"/>
      <c r="G13" s="32"/>
      <c r="H13" s="36"/>
      <c r="I13" s="36"/>
      <c r="J13" s="36"/>
      <c r="K13" s="36"/>
      <c r="L13" s="36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</row>
    <row r="14" s="27" customFormat="1" ht="39.75" customHeight="1" spans="1:56">
      <c r="A14" s="8">
        <v>45980</v>
      </c>
      <c r="B14" s="9" t="s">
        <v>316</v>
      </c>
      <c r="C14" s="33"/>
      <c r="D14" s="34">
        <v>50000</v>
      </c>
      <c r="E14" s="37">
        <f t="shared" si="0"/>
        <v>115400</v>
      </c>
      <c r="F14" s="36"/>
      <c r="G14" s="32"/>
      <c r="H14" s="36"/>
      <c r="I14" s="36"/>
      <c r="J14" s="36"/>
      <c r="K14" s="36"/>
      <c r="L14" s="36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</row>
    <row r="15" s="27" customFormat="1" ht="39.75" customHeight="1" spans="1:56">
      <c r="A15" s="8"/>
      <c r="B15" s="9"/>
      <c r="C15" s="38"/>
      <c r="D15" s="34"/>
      <c r="E15" s="35">
        <f t="shared" si="0"/>
        <v>115400</v>
      </c>
      <c r="F15" s="36"/>
      <c r="G15" s="32"/>
      <c r="H15" s="36"/>
      <c r="I15" s="36"/>
      <c r="J15" s="36"/>
      <c r="K15" s="36"/>
      <c r="L15" s="36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</row>
    <row r="16" s="27" customFormat="1" ht="39.75" customHeight="1" spans="1:56">
      <c r="A16" s="8"/>
      <c r="B16" s="9"/>
      <c r="C16" s="33"/>
      <c r="D16" s="34"/>
      <c r="E16" s="35">
        <f t="shared" si="0"/>
        <v>115400</v>
      </c>
      <c r="F16" s="36"/>
      <c r="G16" s="32"/>
      <c r="H16" s="36"/>
      <c r="I16" s="36"/>
      <c r="J16" s="36"/>
      <c r="K16" s="36"/>
      <c r="L16" s="36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</row>
    <row r="17" s="27" customFormat="1" ht="39.75" customHeight="1" spans="1:56">
      <c r="A17" s="8"/>
      <c r="B17" s="9"/>
      <c r="C17" s="33"/>
      <c r="D17" s="34"/>
      <c r="E17" s="35">
        <f t="shared" si="0"/>
        <v>115400</v>
      </c>
      <c r="F17" s="36"/>
      <c r="G17" s="32"/>
      <c r="H17" s="36"/>
      <c r="I17" s="36"/>
      <c r="J17" s="36"/>
      <c r="K17" s="36"/>
      <c r="L17" s="36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</row>
    <row r="18" s="27" customFormat="1" ht="39.75" customHeight="1" spans="1:56">
      <c r="A18" s="8"/>
      <c r="B18" s="9"/>
      <c r="C18" s="33"/>
      <c r="D18" s="34"/>
      <c r="E18" s="35">
        <f t="shared" si="0"/>
        <v>115400</v>
      </c>
      <c r="F18" s="36"/>
      <c r="G18" s="32"/>
      <c r="H18" s="36"/>
      <c r="I18" s="36"/>
      <c r="J18" s="36"/>
      <c r="K18" s="36"/>
      <c r="L18" s="36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</row>
    <row r="19" s="27" customFormat="1" ht="39.75" customHeight="1" spans="1:56">
      <c r="A19" s="8"/>
      <c r="B19" s="9"/>
      <c r="C19" s="33"/>
      <c r="D19" s="34"/>
      <c r="E19" s="35">
        <f t="shared" si="0"/>
        <v>115400</v>
      </c>
      <c r="F19" s="36"/>
      <c r="G19" s="32"/>
      <c r="H19" s="36"/>
      <c r="I19" s="36"/>
      <c r="J19" s="36"/>
      <c r="K19" s="36"/>
      <c r="L19" s="36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</row>
    <row r="20" s="27" customFormat="1" ht="39.75" customHeight="1" spans="1:56">
      <c r="A20" s="8"/>
      <c r="B20" s="9"/>
      <c r="C20" s="33"/>
      <c r="D20" s="34"/>
      <c r="E20" s="35">
        <f t="shared" si="0"/>
        <v>115400</v>
      </c>
      <c r="F20" s="36"/>
      <c r="G20" s="32"/>
      <c r="H20" s="36"/>
      <c r="I20" s="36"/>
      <c r="J20" s="36"/>
      <c r="K20" s="36"/>
      <c r="L20" s="36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</row>
    <row r="21" s="27" customFormat="1" ht="39.75" customHeight="1" spans="1:56">
      <c r="A21" s="8"/>
      <c r="B21" s="9"/>
      <c r="C21" s="33"/>
      <c r="D21" s="34"/>
      <c r="E21" s="35">
        <f t="shared" si="0"/>
        <v>115400</v>
      </c>
      <c r="F21" s="36"/>
      <c r="G21" s="32"/>
      <c r="H21" s="36"/>
      <c r="I21" s="36"/>
      <c r="J21" s="36"/>
      <c r="K21" s="36"/>
      <c r="L21" s="36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</row>
    <row r="22" s="27" customFormat="1" ht="39.75" customHeight="1" spans="1:56">
      <c r="A22" s="8"/>
      <c r="B22" s="9"/>
      <c r="C22" s="33"/>
      <c r="D22" s="33"/>
      <c r="E22" s="35">
        <f t="shared" si="0"/>
        <v>115400</v>
      </c>
      <c r="F22" s="36"/>
      <c r="G22" s="32"/>
      <c r="H22" s="31"/>
      <c r="I22" s="36"/>
      <c r="J22" s="36"/>
      <c r="K22" s="36"/>
      <c r="L22" s="36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</row>
    <row r="23" s="27" customFormat="1" ht="39.75" customHeight="1" spans="1:56">
      <c r="A23" s="8"/>
      <c r="B23" s="9"/>
      <c r="C23" s="33"/>
      <c r="D23" s="33"/>
      <c r="E23" s="35">
        <f t="shared" si="0"/>
        <v>115400</v>
      </c>
      <c r="F23" s="36"/>
      <c r="G23" s="32"/>
      <c r="H23" s="36"/>
      <c r="I23" s="36"/>
      <c r="J23" s="36"/>
      <c r="K23" s="36"/>
      <c r="L23" s="36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</row>
    <row r="24" s="27" customFormat="1" ht="39.75" customHeight="1" spans="1:56">
      <c r="A24" s="39"/>
      <c r="B24" s="9"/>
      <c r="C24" s="33"/>
      <c r="D24" s="33"/>
      <c r="E24" s="35">
        <f t="shared" si="0"/>
        <v>115400</v>
      </c>
      <c r="F24" s="36"/>
      <c r="G24" s="32"/>
      <c r="H24" s="36"/>
      <c r="I24" s="36"/>
      <c r="J24" s="36"/>
      <c r="K24" s="36"/>
      <c r="L24" s="36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</row>
    <row r="25" s="27" customFormat="1" ht="39.75" customHeight="1" spans="1:56">
      <c r="A25" s="39"/>
      <c r="B25" s="9"/>
      <c r="C25" s="33"/>
      <c r="D25" s="33"/>
      <c r="E25" s="35">
        <f t="shared" si="0"/>
        <v>115400</v>
      </c>
      <c r="F25" s="36"/>
      <c r="G25" s="32"/>
      <c r="H25" s="36"/>
      <c r="I25" s="36"/>
      <c r="J25" s="36"/>
      <c r="K25" s="36"/>
      <c r="L25" s="36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</row>
    <row r="26" s="27" customFormat="1" ht="39.75" customHeight="1" spans="1:56">
      <c r="A26" s="39"/>
      <c r="B26" s="9"/>
      <c r="C26" s="33"/>
      <c r="D26" s="33"/>
      <c r="E26" s="35">
        <f t="shared" si="0"/>
        <v>115400</v>
      </c>
      <c r="F26" s="36"/>
      <c r="G26" s="32"/>
      <c r="H26" s="36"/>
      <c r="I26" s="36"/>
      <c r="J26" s="36"/>
      <c r="K26" s="36"/>
      <c r="L26" s="36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</row>
    <row r="27" s="27" customFormat="1" ht="39.75" customHeight="1" spans="1:56">
      <c r="A27" s="39"/>
      <c r="B27" s="9"/>
      <c r="C27" s="33"/>
      <c r="D27" s="33"/>
      <c r="E27" s="35">
        <f t="shared" si="0"/>
        <v>115400</v>
      </c>
      <c r="F27" s="36"/>
      <c r="G27" s="32"/>
      <c r="H27" s="36"/>
      <c r="I27" s="36"/>
      <c r="J27" s="36"/>
      <c r="K27" s="36"/>
      <c r="L27" s="36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</row>
    <row r="28" s="27" customFormat="1" ht="39.75" customHeight="1" spans="1:56">
      <c r="A28" s="39"/>
      <c r="B28" s="9"/>
      <c r="C28" s="33"/>
      <c r="D28" s="33"/>
      <c r="E28" s="35">
        <f t="shared" si="0"/>
        <v>115400</v>
      </c>
      <c r="F28" s="36"/>
      <c r="G28" s="32"/>
      <c r="H28" s="36"/>
      <c r="I28" s="36"/>
      <c r="J28" s="36"/>
      <c r="K28" s="36"/>
      <c r="L28" s="36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</row>
    <row r="29" s="27" customFormat="1" ht="39.75" customHeight="1" spans="1:56">
      <c r="A29" s="39"/>
      <c r="B29" s="9"/>
      <c r="C29" s="33"/>
      <c r="D29" s="33"/>
      <c r="E29" s="35">
        <f t="shared" si="0"/>
        <v>115400</v>
      </c>
      <c r="F29" s="36"/>
      <c r="G29" s="32"/>
      <c r="H29" s="36"/>
      <c r="I29" s="36"/>
      <c r="J29" s="36"/>
      <c r="K29" s="36"/>
      <c r="L29" s="36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</row>
    <row r="30" s="27" customFormat="1" ht="39.75" customHeight="1" spans="1:56">
      <c r="A30" s="39"/>
      <c r="B30" s="9"/>
      <c r="C30" s="33"/>
      <c r="D30" s="33"/>
      <c r="E30" s="35">
        <f t="shared" si="0"/>
        <v>115400</v>
      </c>
      <c r="F30" s="36"/>
      <c r="G30" s="32"/>
      <c r="H30" s="36"/>
      <c r="I30" s="36"/>
      <c r="J30" s="36"/>
      <c r="K30" s="36"/>
      <c r="L30" s="36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</row>
    <row r="31" s="27" customFormat="1" ht="39.75" customHeight="1" spans="1:56">
      <c r="A31" s="39"/>
      <c r="B31" s="9"/>
      <c r="C31" s="33"/>
      <c r="D31" s="33"/>
      <c r="E31" s="35">
        <f t="shared" si="0"/>
        <v>115400</v>
      </c>
      <c r="F31" s="36"/>
      <c r="G31" s="32"/>
      <c r="H31" s="40"/>
      <c r="I31" s="40"/>
      <c r="J31" s="36"/>
      <c r="K31" s="36"/>
      <c r="L31" s="36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</row>
    <row r="32" s="27" customFormat="1" ht="39.75" customHeight="1" spans="1:56">
      <c r="A32" s="39"/>
      <c r="B32" s="9"/>
      <c r="C32" s="33"/>
      <c r="D32" s="33"/>
      <c r="E32" s="35">
        <f t="shared" si="0"/>
        <v>115400</v>
      </c>
      <c r="F32" s="36"/>
      <c r="G32" s="32"/>
      <c r="H32" s="36"/>
      <c r="I32" s="36"/>
      <c r="J32" s="36"/>
      <c r="K32" s="36"/>
      <c r="L32" s="36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</row>
    <row r="33" s="27" customFormat="1" ht="39.75" customHeight="1" spans="1:56">
      <c r="A33" s="39"/>
      <c r="B33" s="9"/>
      <c r="C33" s="33"/>
      <c r="D33" s="33"/>
      <c r="E33" s="35">
        <f t="shared" si="0"/>
        <v>115400</v>
      </c>
      <c r="F33" s="36"/>
      <c r="G33" s="32"/>
      <c r="H33" s="36"/>
      <c r="I33" s="36"/>
      <c r="J33" s="36"/>
      <c r="K33" s="36"/>
      <c r="L33" s="36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</row>
    <row r="34" s="27" customFormat="1" ht="39.75" customHeight="1" spans="1:56">
      <c r="A34" s="39"/>
      <c r="B34" s="9"/>
      <c r="C34" s="33"/>
      <c r="D34" s="33"/>
      <c r="E34" s="35">
        <f t="shared" si="0"/>
        <v>115400</v>
      </c>
      <c r="F34" s="36"/>
      <c r="G34" s="32"/>
      <c r="H34" s="36"/>
      <c r="I34" s="36"/>
      <c r="J34" s="36"/>
      <c r="K34" s="36"/>
      <c r="L34" s="36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</row>
    <row r="35" s="27" customFormat="1" ht="39.75" customHeight="1" spans="1:56">
      <c r="A35" s="39"/>
      <c r="B35" s="9"/>
      <c r="C35" s="33"/>
      <c r="D35" s="33"/>
      <c r="E35" s="35">
        <f t="shared" si="0"/>
        <v>115400</v>
      </c>
      <c r="F35" s="36"/>
      <c r="G35" s="32"/>
      <c r="H35" s="36"/>
      <c r="I35" s="36"/>
      <c r="J35" s="36"/>
      <c r="K35" s="36"/>
      <c r="L35" s="36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</row>
    <row r="36" s="27" customFormat="1" ht="39.75" customHeight="1" spans="1:56">
      <c r="A36" s="39"/>
      <c r="B36" s="9"/>
      <c r="C36" s="33"/>
      <c r="D36" s="33"/>
      <c r="E36" s="35">
        <f t="shared" si="0"/>
        <v>115400</v>
      </c>
      <c r="F36" s="36"/>
      <c r="G36" s="32"/>
      <c r="H36" s="36"/>
      <c r="I36" s="36"/>
      <c r="J36" s="36"/>
      <c r="K36" s="36"/>
      <c r="L36" s="36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</row>
    <row r="37" s="27" customFormat="1" ht="39.75" customHeight="1" spans="1:56">
      <c r="A37" s="39"/>
      <c r="B37" s="9"/>
      <c r="C37" s="33"/>
      <c r="D37" s="33"/>
      <c r="E37" s="35">
        <f t="shared" si="0"/>
        <v>115400</v>
      </c>
      <c r="F37" s="36"/>
      <c r="G37" s="32"/>
      <c r="H37" s="36"/>
      <c r="I37" s="36"/>
      <c r="J37" s="36"/>
      <c r="K37" s="36"/>
      <c r="L37" s="36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</row>
    <row r="38" s="27" customFormat="1" ht="39.75" customHeight="1" spans="1:56">
      <c r="A38" s="39"/>
      <c r="B38" s="9"/>
      <c r="C38" s="33"/>
      <c r="D38" s="33"/>
      <c r="E38" s="35">
        <f t="shared" si="0"/>
        <v>115400</v>
      </c>
      <c r="F38" s="36"/>
      <c r="G38" s="32"/>
      <c r="H38" s="36"/>
      <c r="I38" s="36"/>
      <c r="J38" s="36"/>
      <c r="K38" s="36"/>
      <c r="L38" s="36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</row>
    <row r="39" s="27" customFormat="1" ht="39.75" customHeight="1" spans="1:56">
      <c r="A39" s="39"/>
      <c r="B39" s="9"/>
      <c r="C39" s="33"/>
      <c r="D39" s="33"/>
      <c r="E39" s="35">
        <f t="shared" si="0"/>
        <v>115400</v>
      </c>
      <c r="F39" s="36"/>
      <c r="G39" s="32"/>
      <c r="H39" s="36"/>
      <c r="I39" s="36"/>
      <c r="J39" s="36"/>
      <c r="K39" s="36"/>
      <c r="L39" s="36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</row>
    <row r="40" s="27" customFormat="1" ht="39.75" customHeight="1" spans="1:56">
      <c r="A40" s="39"/>
      <c r="B40" s="9"/>
      <c r="C40" s="33"/>
      <c r="D40" s="33"/>
      <c r="E40" s="35">
        <f t="shared" si="0"/>
        <v>115400</v>
      </c>
      <c r="F40" s="36"/>
      <c r="G40" s="32"/>
      <c r="H40" s="36"/>
      <c r="I40" s="36"/>
      <c r="J40" s="36"/>
      <c r="K40" s="36"/>
      <c r="L40" s="36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</row>
    <row r="41" s="27" customFormat="1" ht="39.75" customHeight="1" spans="1:56">
      <c r="A41" s="39"/>
      <c r="B41" s="9"/>
      <c r="C41" s="33"/>
      <c r="D41" s="33"/>
      <c r="E41" s="35">
        <f t="shared" si="0"/>
        <v>115400</v>
      </c>
      <c r="F41" s="36"/>
      <c r="G41" s="32"/>
      <c r="H41" s="36"/>
      <c r="I41" s="36"/>
      <c r="J41" s="36"/>
      <c r="K41" s="36"/>
      <c r="L41" s="36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</row>
    <row r="42" s="27" customFormat="1" ht="39.75" customHeight="1" spans="1:56">
      <c r="A42" s="39"/>
      <c r="B42" s="9"/>
      <c r="C42" s="33"/>
      <c r="D42" s="33"/>
      <c r="E42" s="41">
        <f t="shared" si="0"/>
        <v>115400</v>
      </c>
      <c r="F42" s="36"/>
      <c r="G42" s="32"/>
      <c r="H42" s="40"/>
      <c r="I42" s="36"/>
      <c r="J42" s="36"/>
      <c r="K42" s="36"/>
      <c r="L42" s="36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</row>
    <row r="43" s="27" customFormat="1" ht="39.75" customHeight="1" spans="1:56">
      <c r="A43" s="39"/>
      <c r="B43" s="9"/>
      <c r="C43" s="33"/>
      <c r="D43" s="33"/>
      <c r="E43" s="35">
        <f t="shared" si="0"/>
        <v>115400</v>
      </c>
      <c r="F43" s="36"/>
      <c r="G43" s="32"/>
      <c r="H43" s="36"/>
      <c r="I43" s="36"/>
      <c r="J43" s="36"/>
      <c r="K43" s="36"/>
      <c r="L43" s="36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</row>
    <row r="44" s="27" customFormat="1" ht="39.75" customHeight="1" spans="1:56">
      <c r="A44" s="39"/>
      <c r="B44" s="9"/>
      <c r="C44" s="33"/>
      <c r="D44" s="33"/>
      <c r="E44" s="35">
        <f t="shared" si="0"/>
        <v>115400</v>
      </c>
      <c r="F44" s="36"/>
      <c r="G44" s="32"/>
      <c r="H44" s="36"/>
      <c r="I44" s="36"/>
      <c r="J44" s="36"/>
      <c r="K44" s="36"/>
      <c r="L44" s="36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</row>
    <row r="45" s="27" customFormat="1" ht="39.75" customHeight="1" spans="1:56">
      <c r="A45" s="39"/>
      <c r="B45" s="9"/>
      <c r="C45" s="33"/>
      <c r="D45" s="33"/>
      <c r="E45" s="35">
        <f t="shared" si="0"/>
        <v>115400</v>
      </c>
      <c r="F45" s="36"/>
      <c r="G45" s="32"/>
      <c r="H45" s="36"/>
      <c r="I45" s="36"/>
      <c r="J45" s="36"/>
      <c r="K45" s="36"/>
      <c r="L45" s="36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</row>
    <row r="46" s="27" customFormat="1" ht="39.75" customHeight="1" spans="1:56">
      <c r="A46" s="39"/>
      <c r="B46" s="9"/>
      <c r="C46" s="33"/>
      <c r="D46" s="33"/>
      <c r="E46" s="35">
        <f t="shared" si="0"/>
        <v>115400</v>
      </c>
      <c r="F46" s="36"/>
      <c r="G46" s="32"/>
      <c r="H46" s="36"/>
      <c r="I46" s="36"/>
      <c r="J46" s="36"/>
      <c r="K46" s="36"/>
      <c r="L46" s="36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</row>
    <row r="47" s="27" customFormat="1" ht="39.75" customHeight="1" spans="1:56">
      <c r="A47" s="39"/>
      <c r="B47" s="9"/>
      <c r="C47" s="33"/>
      <c r="D47" s="33"/>
      <c r="E47" s="35">
        <f t="shared" si="0"/>
        <v>115400</v>
      </c>
      <c r="F47" s="36"/>
      <c r="G47" s="32"/>
      <c r="H47" s="36"/>
      <c r="I47" s="36"/>
      <c r="J47" s="36"/>
      <c r="K47" s="36"/>
      <c r="L47" s="36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</row>
    <row r="48" s="27" customFormat="1" ht="39.75" customHeight="1" spans="1:56">
      <c r="A48" s="39"/>
      <c r="B48" s="9"/>
      <c r="C48" s="33"/>
      <c r="D48" s="33"/>
      <c r="E48" s="35">
        <f t="shared" si="0"/>
        <v>115400</v>
      </c>
      <c r="F48" s="36"/>
      <c r="G48" s="32"/>
      <c r="H48" s="36"/>
      <c r="I48" s="36"/>
      <c r="J48" s="36"/>
      <c r="K48" s="36"/>
      <c r="L48" s="36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</row>
    <row r="49" s="27" customFormat="1" ht="39.75" customHeight="1" spans="1:56">
      <c r="A49" s="39"/>
      <c r="B49" s="9"/>
      <c r="C49" s="33"/>
      <c r="D49" s="33"/>
      <c r="E49" s="35">
        <f t="shared" si="0"/>
        <v>115400</v>
      </c>
      <c r="F49" s="36"/>
      <c r="G49" s="32"/>
      <c r="H49" s="36"/>
      <c r="I49" s="36"/>
      <c r="J49" s="36"/>
      <c r="K49" s="36"/>
      <c r="L49" s="36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</row>
    <row r="50" s="27" customFormat="1" ht="39.75" customHeight="1" spans="1:56">
      <c r="A50" s="39"/>
      <c r="B50" s="9"/>
      <c r="C50" s="33"/>
      <c r="D50" s="33"/>
      <c r="E50" s="35">
        <f t="shared" si="0"/>
        <v>115400</v>
      </c>
      <c r="F50" s="36"/>
      <c r="G50" s="32"/>
      <c r="H50" s="36"/>
      <c r="I50" s="36"/>
      <c r="J50" s="36"/>
      <c r="K50" s="36"/>
      <c r="L50" s="36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</row>
    <row r="51" s="27" customFormat="1" ht="39.75" customHeight="1" spans="1:56">
      <c r="A51" s="39"/>
      <c r="B51" s="9"/>
      <c r="C51" s="33"/>
      <c r="D51" s="33"/>
      <c r="E51" s="35">
        <f t="shared" si="0"/>
        <v>115400</v>
      </c>
      <c r="F51" s="36"/>
      <c r="G51" s="32"/>
      <c r="H51" s="36"/>
      <c r="I51" s="36"/>
      <c r="J51" s="36"/>
      <c r="K51" s="36"/>
      <c r="L51" s="36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</row>
    <row r="52" s="27" customFormat="1" ht="39.75" customHeight="1" spans="1:56">
      <c r="A52" s="39"/>
      <c r="B52" s="9"/>
      <c r="C52" s="33"/>
      <c r="D52" s="33"/>
      <c r="E52" s="35">
        <f t="shared" si="0"/>
        <v>115400</v>
      </c>
      <c r="F52" s="36"/>
      <c r="G52" s="32"/>
      <c r="H52" s="36"/>
      <c r="I52" s="36"/>
      <c r="J52" s="36"/>
      <c r="K52" s="36"/>
      <c r="L52" s="36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</row>
    <row r="53" s="27" customFormat="1" ht="39.75" customHeight="1" spans="1:56">
      <c r="A53" s="39"/>
      <c r="B53" s="9"/>
      <c r="C53" s="33"/>
      <c r="D53" s="33"/>
      <c r="E53" s="35">
        <f t="shared" si="0"/>
        <v>115400</v>
      </c>
      <c r="F53" s="36"/>
      <c r="G53" s="32"/>
      <c r="H53" s="36"/>
      <c r="I53" s="36"/>
      <c r="J53" s="36"/>
      <c r="K53" s="36"/>
      <c r="L53" s="36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</row>
    <row r="54" s="27" customFormat="1" ht="39.75" customHeight="1" spans="1:56">
      <c r="A54" s="39"/>
      <c r="B54" s="9"/>
      <c r="C54" s="33"/>
      <c r="D54" s="33"/>
      <c r="E54" s="35">
        <f t="shared" si="0"/>
        <v>115400</v>
      </c>
      <c r="F54" s="36"/>
      <c r="G54" s="32"/>
      <c r="H54" s="36"/>
      <c r="I54" s="36"/>
      <c r="J54" s="36"/>
      <c r="K54" s="36"/>
      <c r="L54" s="36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</row>
    <row r="55" s="27" customFormat="1" ht="39.75" customHeight="1" spans="1:56">
      <c r="A55" s="39"/>
      <c r="B55" s="9"/>
      <c r="C55" s="33"/>
      <c r="D55" s="33"/>
      <c r="E55" s="35">
        <f t="shared" si="0"/>
        <v>115400</v>
      </c>
      <c r="F55" s="36"/>
      <c r="G55" s="32"/>
      <c r="H55" s="36"/>
      <c r="I55" s="36"/>
      <c r="J55" s="36"/>
      <c r="K55" s="36"/>
      <c r="L55" s="36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</row>
    <row r="56" s="27" customFormat="1" ht="39.75" customHeight="1" spans="1:56">
      <c r="A56" s="39"/>
      <c r="B56" s="9"/>
      <c r="C56" s="33"/>
      <c r="D56" s="33"/>
      <c r="E56" s="35">
        <f t="shared" si="0"/>
        <v>115400</v>
      </c>
      <c r="F56" s="36"/>
      <c r="G56" s="32"/>
      <c r="H56" s="36"/>
      <c r="I56" s="36"/>
      <c r="J56" s="36"/>
      <c r="K56" s="36"/>
      <c r="L56" s="36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</row>
    <row r="57" s="27" customFormat="1" ht="39.75" customHeight="1" spans="1:56">
      <c r="A57" s="39"/>
      <c r="B57" s="9"/>
      <c r="C57" s="33"/>
      <c r="D57" s="33"/>
      <c r="E57" s="35">
        <f t="shared" si="0"/>
        <v>115400</v>
      </c>
      <c r="F57" s="36"/>
      <c r="G57" s="32"/>
      <c r="H57" s="36"/>
      <c r="I57" s="36"/>
      <c r="J57" s="36"/>
      <c r="K57" s="36"/>
      <c r="L57" s="36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</row>
    <row r="58" s="27" customFormat="1" ht="39.75" customHeight="1" spans="1:56">
      <c r="A58" s="39"/>
      <c r="B58" s="9"/>
      <c r="C58" s="33"/>
      <c r="D58" s="33"/>
      <c r="E58" s="35">
        <f t="shared" si="0"/>
        <v>115400</v>
      </c>
      <c r="F58" s="36"/>
      <c r="G58" s="32"/>
      <c r="H58" s="36"/>
      <c r="I58" s="36"/>
      <c r="J58" s="36"/>
      <c r="K58" s="36"/>
      <c r="L58" s="36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</row>
    <row r="59" s="27" customFormat="1" ht="39.75" customHeight="1" spans="1:56">
      <c r="A59" s="39"/>
      <c r="B59" s="9"/>
      <c r="C59" s="33"/>
      <c r="D59" s="33"/>
      <c r="E59" s="35">
        <f t="shared" si="0"/>
        <v>115400</v>
      </c>
      <c r="F59" s="36"/>
      <c r="G59" s="32"/>
      <c r="H59" s="36"/>
      <c r="I59" s="36"/>
      <c r="J59" s="36"/>
      <c r="K59" s="36"/>
      <c r="L59" s="36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</row>
    <row r="60" s="27" customFormat="1" ht="39.75" customHeight="1" spans="1:56">
      <c r="A60" s="39"/>
      <c r="B60" s="9"/>
      <c r="C60" s="33"/>
      <c r="D60" s="33"/>
      <c r="E60" s="35">
        <f t="shared" si="0"/>
        <v>115400</v>
      </c>
      <c r="F60" s="36"/>
      <c r="G60" s="32"/>
      <c r="H60" s="36"/>
      <c r="I60" s="36"/>
      <c r="J60" s="36"/>
      <c r="K60" s="36"/>
      <c r="L60" s="36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</row>
    <row r="61" s="27" customFormat="1" ht="39.75" customHeight="1" spans="1:56">
      <c r="A61" s="39"/>
      <c r="B61" s="9"/>
      <c r="C61" s="33"/>
      <c r="D61" s="33"/>
      <c r="E61" s="35">
        <f t="shared" si="0"/>
        <v>115400</v>
      </c>
      <c r="F61" s="36"/>
      <c r="G61" s="32"/>
      <c r="H61" s="36"/>
      <c r="I61" s="36"/>
      <c r="J61" s="36"/>
      <c r="K61" s="36"/>
      <c r="L61" s="36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</row>
    <row r="62" s="27" customFormat="1" ht="39.75" customHeight="1" spans="1:56">
      <c r="A62" s="39"/>
      <c r="B62" s="9"/>
      <c r="C62" s="33"/>
      <c r="D62" s="33"/>
      <c r="E62" s="35">
        <f t="shared" si="0"/>
        <v>115400</v>
      </c>
      <c r="F62" s="36"/>
      <c r="G62" s="32"/>
      <c r="H62" s="36"/>
      <c r="I62" s="36"/>
      <c r="J62" s="36"/>
      <c r="K62" s="36"/>
      <c r="L62" s="36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</row>
    <row r="63" s="27" customFormat="1" ht="39.75" customHeight="1" spans="1:56">
      <c r="A63" s="39"/>
      <c r="B63" s="9"/>
      <c r="C63" s="33"/>
      <c r="D63" s="33"/>
      <c r="E63" s="35">
        <f t="shared" si="0"/>
        <v>115400</v>
      </c>
      <c r="F63" s="36"/>
      <c r="G63" s="32"/>
      <c r="H63" s="36"/>
      <c r="I63" s="36"/>
      <c r="J63" s="36"/>
      <c r="K63" s="36"/>
      <c r="L63" s="36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</row>
    <row r="64" s="27" customFormat="1" ht="39.75" customHeight="1" spans="1:56">
      <c r="A64" s="39"/>
      <c r="B64" s="9"/>
      <c r="C64" s="33"/>
      <c r="D64" s="33"/>
      <c r="E64" s="35">
        <f t="shared" si="0"/>
        <v>115400</v>
      </c>
      <c r="F64" s="36"/>
      <c r="G64" s="32"/>
      <c r="H64" s="36"/>
      <c r="I64" s="36"/>
      <c r="J64" s="36"/>
      <c r="K64" s="36"/>
      <c r="L64" s="36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</row>
    <row r="65" s="27" customFormat="1" ht="39.75" customHeight="1" spans="1:56">
      <c r="A65" s="39"/>
      <c r="B65" s="9"/>
      <c r="C65" s="33"/>
      <c r="D65" s="33"/>
      <c r="E65" s="35">
        <f t="shared" si="0"/>
        <v>115400</v>
      </c>
      <c r="F65" s="36"/>
      <c r="G65" s="32"/>
      <c r="H65" s="36"/>
      <c r="I65" s="36"/>
      <c r="J65" s="36"/>
      <c r="K65" s="36"/>
      <c r="L65" s="36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</row>
    <row r="66" s="27" customFormat="1" ht="39.75" customHeight="1" spans="1:56">
      <c r="A66" s="39"/>
      <c r="B66" s="9"/>
      <c r="C66" s="33"/>
      <c r="D66" s="33"/>
      <c r="E66" s="35">
        <f t="shared" si="0"/>
        <v>115400</v>
      </c>
      <c r="F66" s="36"/>
      <c r="G66" s="32"/>
      <c r="H66" s="36"/>
      <c r="I66" s="36"/>
      <c r="J66" s="36"/>
      <c r="K66" s="36"/>
      <c r="L66" s="36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</row>
    <row r="67" s="27" customFormat="1" ht="39.75" customHeight="1" spans="1:56">
      <c r="A67" s="39"/>
      <c r="B67" s="9"/>
      <c r="C67" s="33"/>
      <c r="D67" s="33"/>
      <c r="E67" s="35">
        <f t="shared" ref="E67:E92" si="1">E66+C67-D67</f>
        <v>115400</v>
      </c>
      <c r="F67" s="36"/>
      <c r="G67" s="32"/>
      <c r="H67" s="36"/>
      <c r="I67" s="36"/>
      <c r="J67" s="36"/>
      <c r="K67" s="36"/>
      <c r="L67" s="36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</row>
    <row r="68" s="27" customFormat="1" ht="39.75" customHeight="1" spans="1:56">
      <c r="A68" s="39"/>
      <c r="B68" s="9"/>
      <c r="C68" s="33"/>
      <c r="D68" s="33"/>
      <c r="E68" s="35">
        <f t="shared" si="1"/>
        <v>115400</v>
      </c>
      <c r="F68" s="36"/>
      <c r="G68" s="32"/>
      <c r="H68" s="36"/>
      <c r="I68" s="36"/>
      <c r="J68" s="36"/>
      <c r="K68" s="36"/>
      <c r="L68" s="36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</row>
    <row r="69" s="27" customFormat="1" ht="39.75" customHeight="1" spans="1:56">
      <c r="A69" s="39"/>
      <c r="B69" s="9"/>
      <c r="C69" s="33"/>
      <c r="D69" s="33"/>
      <c r="E69" s="35">
        <f t="shared" si="1"/>
        <v>115400</v>
      </c>
      <c r="F69" s="36"/>
      <c r="G69" s="32"/>
      <c r="H69" s="36"/>
      <c r="I69" s="36"/>
      <c r="J69" s="36"/>
      <c r="K69" s="36"/>
      <c r="L69" s="36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</row>
    <row r="70" s="27" customFormat="1" ht="39.75" customHeight="1" spans="1:56">
      <c r="A70" s="39"/>
      <c r="B70" s="9"/>
      <c r="C70" s="33"/>
      <c r="D70" s="33"/>
      <c r="E70" s="35">
        <f t="shared" si="1"/>
        <v>115400</v>
      </c>
      <c r="F70" s="36"/>
      <c r="G70" s="32"/>
      <c r="H70" s="36"/>
      <c r="I70" s="36"/>
      <c r="J70" s="36"/>
      <c r="K70" s="36"/>
      <c r="L70" s="36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</row>
    <row r="71" s="27" customFormat="1" ht="39.75" customHeight="1" spans="1:56">
      <c r="A71" s="39"/>
      <c r="B71" s="9"/>
      <c r="C71" s="33"/>
      <c r="D71" s="33"/>
      <c r="E71" s="35">
        <f t="shared" si="1"/>
        <v>115400</v>
      </c>
      <c r="F71" s="36"/>
      <c r="G71" s="32"/>
      <c r="H71" s="36"/>
      <c r="I71" s="36"/>
      <c r="J71" s="36"/>
      <c r="K71" s="36"/>
      <c r="L71" s="36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</row>
    <row r="72" s="27" customFormat="1" ht="39.75" customHeight="1" spans="1:56">
      <c r="A72" s="39"/>
      <c r="B72" s="9"/>
      <c r="C72" s="33"/>
      <c r="D72" s="33"/>
      <c r="E72" s="35">
        <f t="shared" si="1"/>
        <v>115400</v>
      </c>
      <c r="F72" s="36"/>
      <c r="G72" s="32"/>
      <c r="H72" s="36"/>
      <c r="I72" s="36"/>
      <c r="J72" s="36"/>
      <c r="K72" s="36"/>
      <c r="L72" s="36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</row>
    <row r="73" s="27" customFormat="1" ht="39.75" customHeight="1" spans="1:56">
      <c r="A73" s="39"/>
      <c r="B73" s="9"/>
      <c r="C73" s="33"/>
      <c r="D73" s="33"/>
      <c r="E73" s="35">
        <f t="shared" si="1"/>
        <v>115400</v>
      </c>
      <c r="F73" s="36"/>
      <c r="G73" s="32"/>
      <c r="H73" s="36"/>
      <c r="I73" s="36"/>
      <c r="J73" s="36"/>
      <c r="K73" s="36"/>
      <c r="L73" s="36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</row>
    <row r="74" s="27" customFormat="1" ht="39.75" customHeight="1" spans="1:56">
      <c r="A74" s="39"/>
      <c r="B74" s="9"/>
      <c r="C74" s="33"/>
      <c r="D74" s="33"/>
      <c r="E74" s="35">
        <f t="shared" si="1"/>
        <v>115400</v>
      </c>
      <c r="F74" s="36"/>
      <c r="G74" s="32"/>
      <c r="H74" s="36"/>
      <c r="I74" s="36"/>
      <c r="J74" s="36"/>
      <c r="K74" s="36"/>
      <c r="L74" s="36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 t="s">
        <v>317</v>
      </c>
    </row>
    <row r="75" s="27" customFormat="1" ht="39.75" customHeight="1" spans="1:56">
      <c r="A75" s="39"/>
      <c r="B75" s="9"/>
      <c r="C75" s="33"/>
      <c r="D75" s="33"/>
      <c r="E75" s="35">
        <f t="shared" si="1"/>
        <v>115400</v>
      </c>
      <c r="F75" s="36"/>
      <c r="G75" s="32"/>
      <c r="H75" s="36"/>
      <c r="I75" s="36"/>
      <c r="J75" s="36"/>
      <c r="K75" s="36"/>
      <c r="L75" s="36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</row>
    <row r="76" s="27" customFormat="1" ht="39.75" customHeight="1" spans="1:56">
      <c r="A76" s="39"/>
      <c r="B76" s="9"/>
      <c r="C76" s="33"/>
      <c r="D76" s="33"/>
      <c r="E76" s="35">
        <f t="shared" si="1"/>
        <v>115400</v>
      </c>
      <c r="F76" s="36"/>
      <c r="G76" s="32"/>
      <c r="H76" s="36"/>
      <c r="I76" s="36"/>
      <c r="J76" s="36"/>
      <c r="K76" s="36"/>
      <c r="L76" s="36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</row>
    <row r="77" s="27" customFormat="1" ht="39.75" customHeight="1" spans="1:56">
      <c r="A77" s="39"/>
      <c r="B77" s="9"/>
      <c r="C77" s="33"/>
      <c r="D77" s="33"/>
      <c r="E77" s="35">
        <f t="shared" si="1"/>
        <v>115400</v>
      </c>
      <c r="F77" s="36"/>
      <c r="G77" s="32"/>
      <c r="H77" s="36"/>
      <c r="I77" s="36"/>
      <c r="J77" s="36"/>
      <c r="K77" s="36"/>
      <c r="L77" s="36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</row>
    <row r="78" s="27" customFormat="1" ht="39.75" customHeight="1" spans="1:56">
      <c r="A78" s="39"/>
      <c r="B78" s="9"/>
      <c r="C78" s="33"/>
      <c r="D78" s="33"/>
      <c r="E78" s="35">
        <f t="shared" si="1"/>
        <v>115400</v>
      </c>
      <c r="F78" s="36"/>
      <c r="G78" s="32"/>
      <c r="H78" s="36"/>
      <c r="I78" s="36"/>
      <c r="J78" s="36"/>
      <c r="K78" s="36"/>
      <c r="L78" s="36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</row>
    <row r="79" s="27" customFormat="1" ht="39.75" customHeight="1" spans="1:56">
      <c r="A79" s="39"/>
      <c r="B79" s="9"/>
      <c r="C79" s="33"/>
      <c r="D79" s="33"/>
      <c r="E79" s="35">
        <f t="shared" si="1"/>
        <v>115400</v>
      </c>
      <c r="F79" s="36"/>
      <c r="G79" s="32"/>
      <c r="H79" s="36"/>
      <c r="I79" s="36"/>
      <c r="J79" s="36"/>
      <c r="K79" s="36"/>
      <c r="L79" s="36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</row>
    <row r="80" s="27" customFormat="1" ht="39.75" customHeight="1" spans="1:56">
      <c r="A80" s="39"/>
      <c r="B80" s="9"/>
      <c r="C80" s="33"/>
      <c r="D80" s="33"/>
      <c r="E80" s="35">
        <f t="shared" si="1"/>
        <v>115400</v>
      </c>
      <c r="F80" s="36"/>
      <c r="G80" s="32"/>
      <c r="H80" s="36"/>
      <c r="I80" s="36"/>
      <c r="J80" s="36"/>
      <c r="K80" s="36"/>
      <c r="L80" s="36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</row>
    <row r="81" s="27" customFormat="1" ht="39.75" customHeight="1" spans="1:56">
      <c r="A81" s="39"/>
      <c r="B81" s="9"/>
      <c r="C81" s="33"/>
      <c r="D81" s="33"/>
      <c r="E81" s="35">
        <f t="shared" si="1"/>
        <v>115400</v>
      </c>
      <c r="F81" s="36"/>
      <c r="G81" s="32"/>
      <c r="H81" s="36"/>
      <c r="I81" s="36"/>
      <c r="J81" s="36"/>
      <c r="K81" s="36"/>
      <c r="L81" s="36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</row>
    <row r="82" s="27" customFormat="1" ht="39.75" customHeight="1" spans="1:56">
      <c r="A82" s="39"/>
      <c r="B82" s="9"/>
      <c r="C82" s="33"/>
      <c r="D82" s="33"/>
      <c r="E82" s="35">
        <f t="shared" si="1"/>
        <v>115400</v>
      </c>
      <c r="F82" s="36"/>
      <c r="G82" s="32"/>
      <c r="H82" s="36"/>
      <c r="I82" s="36"/>
      <c r="J82" s="36"/>
      <c r="K82" s="36"/>
      <c r="L82" s="36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</row>
    <row r="83" s="27" customFormat="1" ht="39.75" customHeight="1" spans="1:56">
      <c r="A83" s="39"/>
      <c r="B83" s="9"/>
      <c r="C83" s="33"/>
      <c r="D83" s="33"/>
      <c r="E83" s="35">
        <f t="shared" si="1"/>
        <v>115400</v>
      </c>
      <c r="F83" s="36"/>
      <c r="G83" s="32"/>
      <c r="H83" s="36"/>
      <c r="I83" s="36"/>
      <c r="J83" s="36"/>
      <c r="K83" s="36"/>
      <c r="L83" s="36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</row>
    <row r="84" s="27" customFormat="1" ht="39.75" customHeight="1" spans="1:56">
      <c r="A84" s="39"/>
      <c r="B84" s="9"/>
      <c r="C84" s="33"/>
      <c r="D84" s="33"/>
      <c r="E84" s="35">
        <f t="shared" si="1"/>
        <v>115400</v>
      </c>
      <c r="F84" s="36"/>
      <c r="G84" s="32"/>
      <c r="H84" s="36"/>
      <c r="I84" s="36"/>
      <c r="J84" s="36"/>
      <c r="K84" s="36"/>
      <c r="L84" s="36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</row>
    <row r="85" s="27" customFormat="1" ht="39.75" customHeight="1" spans="1:56">
      <c r="A85" s="39"/>
      <c r="B85" s="9"/>
      <c r="C85" s="33"/>
      <c r="D85" s="33"/>
      <c r="E85" s="35">
        <f t="shared" si="1"/>
        <v>115400</v>
      </c>
      <c r="F85" s="36"/>
      <c r="G85" s="32"/>
      <c r="H85" s="36"/>
      <c r="I85" s="36"/>
      <c r="J85" s="36"/>
      <c r="K85" s="36"/>
      <c r="L85" s="36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</row>
    <row r="86" s="27" customFormat="1" ht="39.75" customHeight="1" spans="1:56">
      <c r="A86" s="39"/>
      <c r="B86" s="9"/>
      <c r="C86" s="33"/>
      <c r="D86" s="33"/>
      <c r="E86" s="35">
        <f t="shared" si="1"/>
        <v>115400</v>
      </c>
      <c r="F86" s="36"/>
      <c r="G86" s="32"/>
      <c r="H86" s="36"/>
      <c r="I86" s="36"/>
      <c r="J86" s="36"/>
      <c r="K86" s="36"/>
      <c r="L86" s="36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</row>
    <row r="87" s="27" customFormat="1" ht="39.75" customHeight="1" spans="1:56">
      <c r="A87" s="39"/>
      <c r="B87" s="9"/>
      <c r="C87" s="33"/>
      <c r="D87" s="33"/>
      <c r="E87" s="35">
        <f t="shared" si="1"/>
        <v>115400</v>
      </c>
      <c r="F87" s="36"/>
      <c r="G87" s="32"/>
      <c r="H87" s="36"/>
      <c r="I87" s="36"/>
      <c r="J87" s="36"/>
      <c r="K87" s="36"/>
      <c r="L87" s="36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</row>
    <row r="88" s="27" customFormat="1" ht="39.75" customHeight="1" spans="1:56">
      <c r="A88" s="39"/>
      <c r="B88" s="9"/>
      <c r="C88" s="33"/>
      <c r="D88" s="33"/>
      <c r="E88" s="35">
        <f t="shared" si="1"/>
        <v>115400</v>
      </c>
      <c r="F88" s="36"/>
      <c r="G88" s="32"/>
      <c r="H88" s="36"/>
      <c r="I88" s="36"/>
      <c r="J88" s="36"/>
      <c r="K88" s="36"/>
      <c r="L88" s="36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</row>
    <row r="89" s="27" customFormat="1" ht="39.75" customHeight="1" spans="1:56">
      <c r="A89" s="39"/>
      <c r="B89" s="9"/>
      <c r="C89" s="33"/>
      <c r="D89" s="33"/>
      <c r="E89" s="35">
        <f t="shared" si="1"/>
        <v>115400</v>
      </c>
      <c r="F89" s="36"/>
      <c r="G89" s="32"/>
      <c r="H89" s="36"/>
      <c r="I89" s="36"/>
      <c r="J89" s="36"/>
      <c r="K89" s="36"/>
      <c r="L89" s="36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</row>
    <row r="90" s="27" customFormat="1" ht="39.75" customHeight="1" spans="1:56">
      <c r="A90" s="39"/>
      <c r="B90" s="9"/>
      <c r="C90" s="33"/>
      <c r="D90" s="33"/>
      <c r="E90" s="35">
        <f t="shared" si="1"/>
        <v>115400</v>
      </c>
      <c r="F90" s="36"/>
      <c r="G90" s="32"/>
      <c r="H90" s="36"/>
      <c r="I90" s="36"/>
      <c r="J90" s="36"/>
      <c r="K90" s="36"/>
      <c r="L90" s="36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</row>
    <row r="91" s="27" customFormat="1" ht="39.75" customHeight="1" spans="1:56">
      <c r="A91" s="39"/>
      <c r="B91" s="9"/>
      <c r="C91" s="33"/>
      <c r="D91" s="33"/>
      <c r="E91" s="35">
        <f t="shared" si="1"/>
        <v>115400</v>
      </c>
      <c r="F91" s="36"/>
      <c r="G91" s="32"/>
      <c r="H91" s="36"/>
      <c r="I91" s="36"/>
      <c r="J91" s="36"/>
      <c r="K91" s="36"/>
      <c r="L91" s="36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</row>
    <row r="92" s="27" customFormat="1" ht="39.75" customHeight="1" spans="1:56">
      <c r="A92" s="39"/>
      <c r="B92" s="9"/>
      <c r="C92" s="33"/>
      <c r="D92" s="33"/>
      <c r="E92" s="35">
        <f t="shared" si="1"/>
        <v>115400</v>
      </c>
      <c r="F92" s="36"/>
      <c r="G92" s="32"/>
      <c r="H92" s="36"/>
      <c r="I92" s="36"/>
      <c r="J92" s="36"/>
      <c r="K92" s="36"/>
      <c r="L92" s="36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</row>
    <row r="93" s="27" customFormat="1" ht="15.75" customHeight="1" spans="2:2">
      <c r="B93" s="28"/>
    </row>
    <row r="94" s="27" customFormat="1" ht="15.75" customHeight="1" spans="2:2">
      <c r="B94" s="28"/>
    </row>
    <row r="95" s="27" customFormat="1" ht="15.75" customHeight="1" spans="2:2">
      <c r="B95" s="28"/>
    </row>
    <row r="96" s="27" customFormat="1" ht="15.75" customHeight="1" spans="2:2">
      <c r="B96" s="28"/>
    </row>
    <row r="97" s="27" customFormat="1" ht="15.75" customHeight="1" spans="2:2">
      <c r="B97" s="28"/>
    </row>
    <row r="98" s="27" customFormat="1" ht="15.75" customHeight="1" spans="2:2">
      <c r="B98" s="28"/>
    </row>
    <row r="99" s="27" customFormat="1" ht="15.75" customHeight="1" spans="2:2">
      <c r="B99" s="28"/>
    </row>
    <row r="100" s="27" customFormat="1" ht="15.75" customHeight="1" spans="2:2">
      <c r="B100" s="28"/>
    </row>
    <row r="101" s="27" customFormat="1" ht="15.75" customHeight="1" spans="2:2">
      <c r="B101" s="28"/>
    </row>
    <row r="102" s="27" customFormat="1" ht="15.75" customHeight="1" spans="2:2">
      <c r="B102" s="28"/>
    </row>
    <row r="103" s="27" customFormat="1" ht="15.75" customHeight="1" spans="2:2">
      <c r="B103" s="28"/>
    </row>
    <row r="104" s="27" customFormat="1" ht="15.75" customHeight="1" spans="2:2">
      <c r="B104" s="28"/>
    </row>
    <row r="105" s="27" customFormat="1" ht="15.75" customHeight="1" spans="2:2">
      <c r="B105" s="28"/>
    </row>
    <row r="106" s="27" customFormat="1" ht="15.75" customHeight="1" spans="2:2">
      <c r="B106" s="28"/>
    </row>
    <row r="107" s="27" customFormat="1" ht="15.75" customHeight="1" spans="2:2">
      <c r="B107" s="28"/>
    </row>
    <row r="108" s="27" customFormat="1" ht="15.75" customHeight="1" spans="2:2">
      <c r="B108" s="28"/>
    </row>
    <row r="109" s="27" customFormat="1" ht="15.75" customHeight="1" spans="2:2">
      <c r="B109" s="28"/>
    </row>
    <row r="110" s="27" customFormat="1" ht="15.75" customHeight="1" spans="2:2">
      <c r="B110" s="28"/>
    </row>
    <row r="111" s="27" customFormat="1" ht="15.75" customHeight="1" spans="2:2">
      <c r="B111" s="28"/>
    </row>
    <row r="112" s="27" customFormat="1" ht="15.75" customHeight="1" spans="2:2">
      <c r="B112" s="28"/>
    </row>
    <row r="113" s="27" customFormat="1" ht="15.75" customHeight="1" spans="2:2">
      <c r="B113" s="28"/>
    </row>
    <row r="114" s="27" customFormat="1" ht="15.75" customHeight="1" spans="2:2">
      <c r="B114" s="28"/>
    </row>
    <row r="115" s="27" customFormat="1" ht="15.75" customHeight="1" spans="2:2">
      <c r="B115" s="28"/>
    </row>
    <row r="116" s="27" customFormat="1" ht="15.75" customHeight="1" spans="2:2">
      <c r="B116" s="28"/>
    </row>
    <row r="117" s="27" customFormat="1" ht="15.75" customHeight="1" spans="2:2">
      <c r="B117" s="28"/>
    </row>
    <row r="118" s="27" customFormat="1" ht="15.75" customHeight="1" spans="2:2">
      <c r="B118" s="28"/>
    </row>
    <row r="119" s="27" customFormat="1" ht="15.75" customHeight="1" spans="2:2">
      <c r="B119" s="28"/>
    </row>
    <row r="120" s="27" customFormat="1" ht="15.75" customHeight="1" spans="2:2">
      <c r="B120" s="28"/>
    </row>
    <row r="121" s="27" customFormat="1" ht="15.75" customHeight="1" spans="2:2">
      <c r="B121" s="28"/>
    </row>
    <row r="122" s="27" customFormat="1" ht="15.75" customHeight="1" spans="2:2">
      <c r="B122" s="28"/>
    </row>
    <row r="123" s="27" customFormat="1" ht="15.75" customHeight="1" spans="2:2">
      <c r="B123" s="28"/>
    </row>
    <row r="124" s="27" customFormat="1" ht="15.75" customHeight="1" spans="2:2">
      <c r="B124" s="28"/>
    </row>
    <row r="125" s="27" customFormat="1" ht="15.75" customHeight="1" spans="2:2">
      <c r="B125" s="28"/>
    </row>
    <row r="126" s="27" customFormat="1" ht="15.75" customHeight="1" spans="2:2">
      <c r="B126" s="28"/>
    </row>
    <row r="127" s="27" customFormat="1" ht="15.75" customHeight="1" spans="2:2">
      <c r="B127" s="28"/>
    </row>
    <row r="128" s="27" customFormat="1" ht="15.75" customHeight="1" spans="2:2">
      <c r="B128" s="28"/>
    </row>
    <row r="129" s="27" customFormat="1" ht="15.75" customHeight="1" spans="2:2">
      <c r="B129" s="28"/>
    </row>
    <row r="130" s="27" customFormat="1" ht="15.75" customHeight="1" spans="2:2">
      <c r="B130" s="28"/>
    </row>
    <row r="131" s="27" customFormat="1" ht="15.75" customHeight="1" spans="2:2">
      <c r="B131" s="28"/>
    </row>
    <row r="132" s="27" customFormat="1" ht="15.75" customHeight="1" spans="2:2">
      <c r="B132" s="28"/>
    </row>
    <row r="133" s="27" customFormat="1" ht="15.75" customHeight="1" spans="2:2">
      <c r="B133" s="28"/>
    </row>
    <row r="134" s="27" customFormat="1" ht="15.75" customHeight="1" spans="2:2">
      <c r="B134" s="28"/>
    </row>
    <row r="135" s="27" customFormat="1" ht="15.75" customHeight="1" spans="2:2">
      <c r="B135" s="28"/>
    </row>
    <row r="136" s="27" customFormat="1" ht="15.75" customHeight="1" spans="2:2">
      <c r="B136" s="28"/>
    </row>
    <row r="137" s="27" customFormat="1" ht="15.75" customHeight="1" spans="2:2">
      <c r="B137" s="28"/>
    </row>
    <row r="138" s="27" customFormat="1" ht="15.75" customHeight="1" spans="2:2">
      <c r="B138" s="28"/>
    </row>
    <row r="139" s="27" customFormat="1" ht="15.75" customHeight="1" spans="2:2">
      <c r="B139" s="28"/>
    </row>
    <row r="140" s="27" customFormat="1" ht="15.75" customHeight="1" spans="2:2">
      <c r="B140" s="28"/>
    </row>
    <row r="141" s="27" customFormat="1" ht="15.75" customHeight="1" spans="2:2">
      <c r="B141" s="28"/>
    </row>
    <row r="142" s="27" customFormat="1" ht="15.75" customHeight="1" spans="2:2">
      <c r="B142" s="28"/>
    </row>
    <row r="143" s="27" customFormat="1" ht="15.75" customHeight="1" spans="2:2">
      <c r="B143" s="28"/>
    </row>
    <row r="144" s="27" customFormat="1" ht="15.75" customHeight="1" spans="2:2">
      <c r="B144" s="28"/>
    </row>
    <row r="145" s="27" customFormat="1" ht="15.75" customHeight="1" spans="2:2">
      <c r="B145" s="28"/>
    </row>
    <row r="146" s="27" customFormat="1" ht="15.75" customHeight="1" spans="2:2">
      <c r="B146" s="28"/>
    </row>
    <row r="147" s="27" customFormat="1" ht="15.75" customHeight="1" spans="2:2">
      <c r="B147" s="28"/>
    </row>
    <row r="148" s="27" customFormat="1" ht="15.75" customHeight="1" spans="2:2">
      <c r="B148" s="28"/>
    </row>
    <row r="149" s="27" customFormat="1" ht="15.75" customHeight="1" spans="2:2">
      <c r="B149" s="28"/>
    </row>
    <row r="150" s="27" customFormat="1" ht="15.75" customHeight="1" spans="2:2">
      <c r="B150" s="28"/>
    </row>
    <row r="151" s="27" customFormat="1" ht="15.75" customHeight="1" spans="2:2">
      <c r="B151" s="28"/>
    </row>
    <row r="152" s="27" customFormat="1" ht="15.75" customHeight="1" spans="2:2">
      <c r="B152" s="28"/>
    </row>
    <row r="153" s="27" customFormat="1" ht="15.75" customHeight="1" spans="2:2">
      <c r="B153" s="28"/>
    </row>
    <row r="154" s="27" customFormat="1" ht="15.75" customHeight="1" spans="2:2">
      <c r="B154" s="28"/>
    </row>
    <row r="155" s="27" customFormat="1" ht="15.75" customHeight="1" spans="2:2">
      <c r="B155" s="28"/>
    </row>
    <row r="156" s="27" customFormat="1" ht="15.75" customHeight="1" spans="2:2">
      <c r="B156" s="28"/>
    </row>
    <row r="157" s="27" customFormat="1" ht="15.75" customHeight="1" spans="2:2">
      <c r="B157" s="28"/>
    </row>
    <row r="158" s="27" customFormat="1" ht="15.75" customHeight="1" spans="2:2">
      <c r="B158" s="28"/>
    </row>
    <row r="159" s="27" customFormat="1" ht="15.75" customHeight="1" spans="2:2">
      <c r="B159" s="28"/>
    </row>
    <row r="160" s="27" customFormat="1" ht="15.75" customHeight="1" spans="2:2">
      <c r="B160" s="28"/>
    </row>
    <row r="161" s="27" customFormat="1" ht="15.75" customHeight="1" spans="2:2">
      <c r="B161" s="28"/>
    </row>
    <row r="162" s="27" customFormat="1" ht="15.75" customHeight="1" spans="2:2">
      <c r="B162" s="28"/>
    </row>
    <row r="163" s="27" customFormat="1" ht="15.75" customHeight="1" spans="2:2">
      <c r="B163" s="28"/>
    </row>
    <row r="164" s="27" customFormat="1" ht="15.75" customHeight="1" spans="2:2">
      <c r="B164" s="28"/>
    </row>
    <row r="165" s="27" customFormat="1" ht="15.75" customHeight="1" spans="2:2">
      <c r="B165" s="28"/>
    </row>
    <row r="166" s="27" customFormat="1" ht="15.75" customHeight="1" spans="2:2">
      <c r="B166" s="28"/>
    </row>
    <row r="167" s="27" customFormat="1" ht="15.75" customHeight="1" spans="2:2">
      <c r="B167" s="28"/>
    </row>
    <row r="168" s="27" customFormat="1" ht="15.75" customHeight="1" spans="2:2">
      <c r="B168" s="28"/>
    </row>
    <row r="169" s="27" customFormat="1" ht="15.75" customHeight="1" spans="2:2">
      <c r="B169" s="28"/>
    </row>
    <row r="170" s="27" customFormat="1" ht="15.75" customHeight="1" spans="2:2">
      <c r="B170" s="28"/>
    </row>
    <row r="171" s="27" customFormat="1" ht="15.75" customHeight="1" spans="2:2">
      <c r="B171" s="28"/>
    </row>
    <row r="172" s="27" customFormat="1" ht="15.75" customHeight="1" spans="2:2">
      <c r="B172" s="28"/>
    </row>
    <row r="173" s="27" customFormat="1" ht="15.75" customHeight="1" spans="2:2">
      <c r="B173" s="28"/>
    </row>
    <row r="174" s="27" customFormat="1" ht="15.75" customHeight="1" spans="2:2">
      <c r="B174" s="28"/>
    </row>
    <row r="175" s="27" customFormat="1" ht="15.75" customHeight="1" spans="2:2">
      <c r="B175" s="28"/>
    </row>
    <row r="176" s="27" customFormat="1" ht="15.75" customHeight="1" spans="2:2">
      <c r="B176" s="28"/>
    </row>
    <row r="177" s="27" customFormat="1" ht="15.75" customHeight="1" spans="2:2">
      <c r="B177" s="28"/>
    </row>
    <row r="178" s="27" customFormat="1" ht="15.75" customHeight="1" spans="2:2">
      <c r="B178" s="28"/>
    </row>
    <row r="179" s="27" customFormat="1" ht="15.75" customHeight="1" spans="2:2">
      <c r="B179" s="28"/>
    </row>
    <row r="180" s="27" customFormat="1" ht="15.75" customHeight="1" spans="2:2">
      <c r="B180" s="28"/>
    </row>
    <row r="181" s="27" customFormat="1" ht="15.75" customHeight="1" spans="2:2">
      <c r="B181" s="28"/>
    </row>
    <row r="182" s="27" customFormat="1" ht="15.75" customHeight="1" spans="2:2">
      <c r="B182" s="28"/>
    </row>
    <row r="183" s="27" customFormat="1" ht="15.75" customHeight="1" spans="2:2">
      <c r="B183" s="28"/>
    </row>
    <row r="184" s="27" customFormat="1" ht="15.75" customHeight="1" spans="2:2">
      <c r="B184" s="28"/>
    </row>
    <row r="185" s="27" customFormat="1" ht="15.75" customHeight="1" spans="2:2">
      <c r="B185" s="28"/>
    </row>
    <row r="186" s="27" customFormat="1" ht="15.75" customHeight="1" spans="2:2">
      <c r="B186" s="28"/>
    </row>
    <row r="187" s="27" customFormat="1" ht="15.75" customHeight="1" spans="2:2">
      <c r="B187" s="28"/>
    </row>
    <row r="188" s="27" customFormat="1" ht="15.75" customHeight="1" spans="2:2">
      <c r="B188" s="28"/>
    </row>
    <row r="189" s="27" customFormat="1" ht="15.75" customHeight="1" spans="2:2">
      <c r="B189" s="28"/>
    </row>
    <row r="190" s="27" customFormat="1" ht="15.75" customHeight="1" spans="2:2">
      <c r="B190" s="28"/>
    </row>
    <row r="191" s="27" customFormat="1" ht="15.75" customHeight="1" spans="2:2">
      <c r="B191" s="28"/>
    </row>
    <row r="192" s="27" customFormat="1" ht="15.75" customHeight="1" spans="2:2">
      <c r="B192" s="28"/>
    </row>
    <row r="193" s="27" customFormat="1" ht="15.75" customHeight="1" spans="2:2">
      <c r="B193" s="28"/>
    </row>
    <row r="194" s="27" customFormat="1" ht="15.75" customHeight="1" spans="2:2">
      <c r="B194" s="28"/>
    </row>
    <row r="195" s="27" customFormat="1" ht="15.75" customHeight="1" spans="2:2">
      <c r="B195" s="28"/>
    </row>
    <row r="196" s="27" customFormat="1" ht="15.75" customHeight="1" spans="2:2">
      <c r="B196" s="28"/>
    </row>
    <row r="197" s="27" customFormat="1" ht="15.75" customHeight="1" spans="2:2">
      <c r="B197" s="28"/>
    </row>
    <row r="198" s="27" customFormat="1" ht="15.75" customHeight="1" spans="2:2">
      <c r="B198" s="28"/>
    </row>
    <row r="199" s="27" customFormat="1" ht="15.75" customHeight="1" spans="2:2">
      <c r="B199" s="28"/>
    </row>
    <row r="200" s="27" customFormat="1" ht="15.75" customHeight="1" spans="2:2">
      <c r="B200" s="28"/>
    </row>
    <row r="201" s="27" customFormat="1" ht="15.75" customHeight="1" spans="2:2">
      <c r="B201" s="28"/>
    </row>
    <row r="202" s="27" customFormat="1" ht="15.75" customHeight="1" spans="2:2">
      <c r="B202" s="28"/>
    </row>
    <row r="203" s="27" customFormat="1" ht="15.75" customHeight="1" spans="2:2">
      <c r="B203" s="28"/>
    </row>
    <row r="204" s="27" customFormat="1" ht="15.75" customHeight="1" spans="2:2">
      <c r="B204" s="28"/>
    </row>
    <row r="205" s="27" customFormat="1" ht="15.75" customHeight="1" spans="2:2">
      <c r="B205" s="28"/>
    </row>
    <row r="206" s="27" customFormat="1" ht="15.75" customHeight="1" spans="2:2">
      <c r="B206" s="28"/>
    </row>
    <row r="207" s="27" customFormat="1" ht="15.75" customHeight="1" spans="2:2">
      <c r="B207" s="28"/>
    </row>
    <row r="208" s="27" customFormat="1" ht="15.75" customHeight="1" spans="2:2">
      <c r="B208" s="28"/>
    </row>
    <row r="209" s="27" customFormat="1" ht="15.75" customHeight="1" spans="2:2">
      <c r="B209" s="28"/>
    </row>
    <row r="210" s="27" customFormat="1" ht="15.75" customHeight="1" spans="2:2">
      <c r="B210" s="28"/>
    </row>
    <row r="211" s="27" customFormat="1" ht="15.75" customHeight="1" spans="2:2">
      <c r="B211" s="28"/>
    </row>
    <row r="212" s="27" customFormat="1" ht="15.75" customHeight="1" spans="2:2">
      <c r="B212" s="28"/>
    </row>
    <row r="213" s="27" customFormat="1" ht="15.75" customHeight="1" spans="2:2">
      <c r="B213" s="28"/>
    </row>
    <row r="214" s="27" customFormat="1" ht="15.75" customHeight="1" spans="2:2">
      <c r="B214" s="28"/>
    </row>
    <row r="215" s="27" customFormat="1" ht="15.75" customHeight="1" spans="2:2">
      <c r="B215" s="28"/>
    </row>
    <row r="216" s="27" customFormat="1" ht="15.75" customHeight="1" spans="2:2">
      <c r="B216" s="28"/>
    </row>
    <row r="217" s="27" customFormat="1" ht="15.75" customHeight="1" spans="2:2">
      <c r="B217" s="28"/>
    </row>
    <row r="218" s="27" customFormat="1" ht="15.75" customHeight="1" spans="2:2">
      <c r="B218" s="28"/>
    </row>
    <row r="219" s="27" customFormat="1" ht="15.75" customHeight="1" spans="2:2">
      <c r="B219" s="28"/>
    </row>
    <row r="220" s="27" customFormat="1" ht="15.75" customHeight="1" spans="2:2">
      <c r="B220" s="28"/>
    </row>
    <row r="221" s="27" customFormat="1" ht="15.75" customHeight="1" spans="2:2">
      <c r="B221" s="28"/>
    </row>
    <row r="222" s="27" customFormat="1" ht="15.75" customHeight="1" spans="2:2">
      <c r="B222" s="28"/>
    </row>
    <row r="223" s="27" customFormat="1" ht="15.75" customHeight="1" spans="2:2">
      <c r="B223" s="28"/>
    </row>
    <row r="224" s="27" customFormat="1" ht="15.75" customHeight="1" spans="2:2">
      <c r="B224" s="28"/>
    </row>
    <row r="225" s="27" customFormat="1" ht="15.75" customHeight="1" spans="2:2">
      <c r="B225" s="28"/>
    </row>
    <row r="226" s="27" customFormat="1" ht="15.75" customHeight="1" spans="2:2">
      <c r="B226" s="28"/>
    </row>
    <row r="227" s="27" customFormat="1" ht="15.75" customHeight="1" spans="2:2">
      <c r="B227" s="28"/>
    </row>
    <row r="228" s="27" customFormat="1" ht="15.75" customHeight="1" spans="2:2">
      <c r="B228" s="28"/>
    </row>
    <row r="229" s="27" customFormat="1" ht="15.75" customHeight="1" spans="2:2">
      <c r="B229" s="28"/>
    </row>
    <row r="230" s="27" customFormat="1" ht="15.75" customHeight="1" spans="2:2">
      <c r="B230" s="28"/>
    </row>
    <row r="231" s="27" customFormat="1" ht="15.75" customHeight="1" spans="2:2">
      <c r="B231" s="28"/>
    </row>
    <row r="232" s="27" customFormat="1" ht="15.75" customHeight="1" spans="2:2">
      <c r="B232" s="28"/>
    </row>
    <row r="233" s="27" customFormat="1" ht="15.75" customHeight="1" spans="2:2">
      <c r="B233" s="28"/>
    </row>
    <row r="234" s="27" customFormat="1" ht="15.75" customHeight="1" spans="2:2">
      <c r="B234" s="28"/>
    </row>
    <row r="235" s="27" customFormat="1" ht="15.75" customHeight="1" spans="2:2">
      <c r="B235" s="28"/>
    </row>
    <row r="236" s="27" customFormat="1" ht="15.75" customHeight="1" spans="2:2">
      <c r="B236" s="28"/>
    </row>
    <row r="237" s="27" customFormat="1" ht="15.75" customHeight="1" spans="2:2">
      <c r="B237" s="28"/>
    </row>
    <row r="238" s="27" customFormat="1" ht="15.75" customHeight="1" spans="2:2">
      <c r="B238" s="28"/>
    </row>
    <row r="239" s="27" customFormat="1" ht="15.75" customHeight="1" spans="2:2">
      <c r="B239" s="28"/>
    </row>
    <row r="240" s="27" customFormat="1" ht="15.75" customHeight="1" spans="2:2">
      <c r="B240" s="28"/>
    </row>
    <row r="241" s="27" customFormat="1" ht="15.75" customHeight="1" spans="2:2">
      <c r="B241" s="28"/>
    </row>
    <row r="242" s="27" customFormat="1" ht="15.75" customHeight="1" spans="2:2">
      <c r="B242" s="28"/>
    </row>
    <row r="243" s="27" customFormat="1" ht="15.75" customHeight="1" spans="2:2">
      <c r="B243" s="28"/>
    </row>
    <row r="244" s="27" customFormat="1" ht="15.75" customHeight="1" spans="2:2">
      <c r="B244" s="28"/>
    </row>
    <row r="245" s="27" customFormat="1" ht="15.75" customHeight="1" spans="2:2">
      <c r="B245" s="28"/>
    </row>
    <row r="246" s="27" customFormat="1" ht="15.75" customHeight="1" spans="2:2">
      <c r="B246" s="28"/>
    </row>
    <row r="247" s="27" customFormat="1" ht="15.75" customHeight="1" spans="2:2">
      <c r="B247" s="28"/>
    </row>
    <row r="248" s="27" customFormat="1" ht="15.75" customHeight="1" spans="2:2">
      <c r="B248" s="28"/>
    </row>
    <row r="249" s="27" customFormat="1" ht="15.75" customHeight="1" spans="2:2">
      <c r="B249" s="28"/>
    </row>
    <row r="250" s="27" customFormat="1" ht="15.75" customHeight="1" spans="2:2">
      <c r="B250" s="28"/>
    </row>
    <row r="251" s="27" customFormat="1" ht="15.75" customHeight="1" spans="2:2">
      <c r="B251" s="28"/>
    </row>
    <row r="252" s="27" customFormat="1" ht="15.75" customHeight="1" spans="2:2">
      <c r="B252" s="28"/>
    </row>
    <row r="253" s="27" customFormat="1" ht="15.75" customHeight="1" spans="2:2">
      <c r="B253" s="28"/>
    </row>
    <row r="254" s="27" customFormat="1" ht="15.75" customHeight="1" spans="2:2">
      <c r="B254" s="28"/>
    </row>
    <row r="255" s="27" customFormat="1" ht="15.75" customHeight="1" spans="2:2">
      <c r="B255" s="28"/>
    </row>
    <row r="256" s="27" customFormat="1" ht="15.75" customHeight="1" spans="2:2">
      <c r="B256" s="28"/>
    </row>
    <row r="257" s="27" customFormat="1" ht="15.75" customHeight="1" spans="2:2">
      <c r="B257" s="28"/>
    </row>
    <row r="258" s="27" customFormat="1" ht="15.75" customHeight="1" spans="2:2">
      <c r="B258" s="28"/>
    </row>
    <row r="259" s="27" customFormat="1" ht="15.75" customHeight="1" spans="2:2">
      <c r="B259" s="28"/>
    </row>
    <row r="260" s="27" customFormat="1" ht="15.75" customHeight="1" spans="2:2">
      <c r="B260" s="28"/>
    </row>
    <row r="261" s="27" customFormat="1" ht="15.75" customHeight="1" spans="2:2">
      <c r="B261" s="28"/>
    </row>
    <row r="262" s="27" customFormat="1" ht="15.75" customHeight="1" spans="2:2">
      <c r="B262" s="28"/>
    </row>
    <row r="263" s="27" customFormat="1" ht="15.75" customHeight="1" spans="2:2">
      <c r="B263" s="28"/>
    </row>
    <row r="264" s="27" customFormat="1" ht="15.75" customHeight="1" spans="2:2">
      <c r="B264" s="28"/>
    </row>
    <row r="265" s="27" customFormat="1" ht="15.75" customHeight="1" spans="2:2">
      <c r="B265" s="28"/>
    </row>
    <row r="266" s="27" customFormat="1" ht="15.75" customHeight="1" spans="2:2">
      <c r="B266" s="28"/>
    </row>
    <row r="267" s="27" customFormat="1" ht="15.75" customHeight="1" spans="2:2">
      <c r="B267" s="28"/>
    </row>
    <row r="268" s="27" customFormat="1" ht="15.75" customHeight="1" spans="2:2">
      <c r="B268" s="28"/>
    </row>
    <row r="269" s="27" customFormat="1" ht="15.75" customHeight="1" spans="2:2">
      <c r="B269" s="28"/>
    </row>
    <row r="270" s="27" customFormat="1" ht="15.75" customHeight="1" spans="2:2">
      <c r="B270" s="28"/>
    </row>
    <row r="271" s="27" customFormat="1" ht="15.75" customHeight="1" spans="2:2">
      <c r="B271" s="28"/>
    </row>
    <row r="272" s="27" customFormat="1" ht="15.75" customHeight="1" spans="2:2">
      <c r="B272" s="28"/>
    </row>
    <row r="273" s="27" customFormat="1" ht="15.75" customHeight="1" spans="2:2">
      <c r="B273" s="28"/>
    </row>
    <row r="274" s="27" customFormat="1" ht="15.75" customHeight="1" spans="2:2">
      <c r="B274" s="28"/>
    </row>
    <row r="275" s="27" customFormat="1" ht="15.75" customHeight="1" spans="2:2">
      <c r="B275" s="28"/>
    </row>
    <row r="276" s="27" customFormat="1" ht="15.75" customHeight="1" spans="2:2">
      <c r="B276" s="28"/>
    </row>
    <row r="277" s="27" customFormat="1" ht="15.75" customHeight="1" spans="2:2">
      <c r="B277" s="28"/>
    </row>
    <row r="278" s="27" customFormat="1" ht="15.75" customHeight="1" spans="2:2">
      <c r="B278" s="28"/>
    </row>
    <row r="279" s="27" customFormat="1" ht="15.75" customHeight="1" spans="2:2">
      <c r="B279" s="28"/>
    </row>
    <row r="280" s="27" customFormat="1" ht="15.75" customHeight="1" spans="2:2">
      <c r="B280" s="28"/>
    </row>
    <row r="281" s="27" customFormat="1" ht="15.75" customHeight="1" spans="2:2">
      <c r="B281" s="28"/>
    </row>
    <row r="282" s="27" customFormat="1" ht="15.75" customHeight="1" spans="2:2">
      <c r="B282" s="28"/>
    </row>
    <row r="283" s="27" customFormat="1" ht="15.75" customHeight="1" spans="2:2">
      <c r="B283" s="28"/>
    </row>
    <row r="284" s="27" customFormat="1" ht="15.75" customHeight="1" spans="2:2">
      <c r="B284" s="28"/>
    </row>
    <row r="285" s="27" customFormat="1" ht="15.75" customHeight="1" spans="2:2">
      <c r="B285" s="28"/>
    </row>
    <row r="286" s="27" customFormat="1" ht="15.75" customHeight="1" spans="2:2">
      <c r="B286" s="28"/>
    </row>
    <row r="287" s="27" customFormat="1" ht="15.75" customHeight="1" spans="2:2">
      <c r="B287" s="28"/>
    </row>
    <row r="288" s="27" customFormat="1" ht="15.75" customHeight="1" spans="2:2">
      <c r="B288" s="28"/>
    </row>
    <row r="289" s="27" customFormat="1" ht="15.75" customHeight="1" spans="2:2">
      <c r="B289" s="28"/>
    </row>
    <row r="290" s="27" customFormat="1" ht="15.75" customHeight="1" spans="2:2">
      <c r="B290" s="28"/>
    </row>
    <row r="291" s="27" customFormat="1" ht="15.75" customHeight="1" spans="2:2">
      <c r="B291" s="28"/>
    </row>
    <row r="292" s="27" customFormat="1" ht="15.75" customHeight="1" spans="2:2">
      <c r="B292" s="28"/>
    </row>
    <row r="293" s="27" customFormat="1" ht="15.75" customHeight="1" spans="2:2">
      <c r="B293" s="28"/>
    </row>
    <row r="294" s="27" customFormat="1" ht="15.75" customHeight="1" spans="2:2">
      <c r="B294" s="28"/>
    </row>
    <row r="295" s="27" customFormat="1" ht="15.75" customHeight="1" spans="2:2">
      <c r="B295" s="28"/>
    </row>
    <row r="296" s="27" customFormat="1" ht="15.75" customHeight="1" spans="2:2">
      <c r="B296" s="28"/>
    </row>
    <row r="297" s="27" customFormat="1" ht="15.75" customHeight="1" spans="2:2">
      <c r="B297" s="28"/>
    </row>
    <row r="298" s="27" customFormat="1" ht="15.75" customHeight="1" spans="2:2">
      <c r="B298" s="28"/>
    </row>
    <row r="299" s="27" customFormat="1" ht="15.75" customHeight="1" spans="2:2">
      <c r="B299" s="28"/>
    </row>
    <row r="300" s="27" customFormat="1" ht="15.75" customHeight="1" spans="2:2">
      <c r="B300" s="28"/>
    </row>
    <row r="301" s="27" customFormat="1" ht="15.75" customHeight="1" spans="2:2">
      <c r="B301" s="28"/>
    </row>
    <row r="302" s="27" customFormat="1" ht="15.75" customHeight="1" spans="2:2">
      <c r="B302" s="28"/>
    </row>
    <row r="303" s="27" customFormat="1" ht="15.75" customHeight="1" spans="2:2">
      <c r="B303" s="28"/>
    </row>
    <row r="304" s="27" customFormat="1" ht="15.75" customHeight="1" spans="2:2">
      <c r="B304" s="28"/>
    </row>
    <row r="305" s="27" customFormat="1" ht="15.75" customHeight="1" spans="2:2">
      <c r="B305" s="28"/>
    </row>
    <row r="306" s="27" customFormat="1" ht="15.75" customHeight="1" spans="2:2">
      <c r="B306" s="28"/>
    </row>
    <row r="307" s="27" customFormat="1" ht="15.75" customHeight="1" spans="2:2">
      <c r="B307" s="28"/>
    </row>
    <row r="308" s="27" customFormat="1" ht="15.75" customHeight="1" spans="2:2">
      <c r="B308" s="28"/>
    </row>
    <row r="309" s="27" customFormat="1" ht="15.75" customHeight="1" spans="2:2">
      <c r="B309" s="28"/>
    </row>
    <row r="310" s="27" customFormat="1" ht="15.75" customHeight="1" spans="2:2">
      <c r="B310" s="28"/>
    </row>
    <row r="311" s="27" customFormat="1" ht="15.75" customHeight="1" spans="2:2">
      <c r="B311" s="28"/>
    </row>
    <row r="312" s="27" customFormat="1" ht="15.75" customHeight="1" spans="2:2">
      <c r="B312" s="28"/>
    </row>
    <row r="313" s="27" customFormat="1" ht="15.75" customHeight="1" spans="2:2">
      <c r="B313" s="28"/>
    </row>
    <row r="314" s="27" customFormat="1" ht="15.75" customHeight="1" spans="2:2">
      <c r="B314" s="28"/>
    </row>
    <row r="315" s="27" customFormat="1" ht="15.75" customHeight="1" spans="2:2">
      <c r="B315" s="28"/>
    </row>
    <row r="316" s="27" customFormat="1" ht="15.75" customHeight="1" spans="2:2">
      <c r="B316" s="28"/>
    </row>
    <row r="317" s="27" customFormat="1" ht="15.75" customHeight="1" spans="2:2">
      <c r="B317" s="28"/>
    </row>
    <row r="318" s="27" customFormat="1" ht="15.75" customHeight="1" spans="2:2">
      <c r="B318" s="28"/>
    </row>
    <row r="319" s="27" customFormat="1" ht="15.75" customHeight="1" spans="2:2">
      <c r="B319" s="28"/>
    </row>
    <row r="320" s="27" customFormat="1" ht="15.75" customHeight="1" spans="2:2">
      <c r="B320" s="28"/>
    </row>
    <row r="321" s="27" customFormat="1" ht="15.75" customHeight="1" spans="2:2">
      <c r="B321" s="28"/>
    </row>
    <row r="322" s="27" customFormat="1" ht="15.75" customHeight="1" spans="2:2">
      <c r="B322" s="28"/>
    </row>
    <row r="323" s="27" customFormat="1" ht="15.75" customHeight="1" spans="2:2">
      <c r="B323" s="28"/>
    </row>
    <row r="324" s="27" customFormat="1" ht="15.75" customHeight="1" spans="2:2">
      <c r="B324" s="28"/>
    </row>
    <row r="325" s="27" customFormat="1" ht="15.75" customHeight="1" spans="2:2">
      <c r="B325" s="28"/>
    </row>
    <row r="326" s="27" customFormat="1" ht="15.75" customHeight="1" spans="2:2">
      <c r="B326" s="28"/>
    </row>
    <row r="327" s="27" customFormat="1" ht="15.75" customHeight="1" spans="2:2">
      <c r="B327" s="28"/>
    </row>
    <row r="328" s="27" customFormat="1" ht="15.75" customHeight="1" spans="2:2">
      <c r="B328" s="28"/>
    </row>
    <row r="329" s="27" customFormat="1" ht="15.75" customHeight="1" spans="2:2">
      <c r="B329" s="28"/>
    </row>
    <row r="330" s="27" customFormat="1" ht="15.75" customHeight="1" spans="2:2">
      <c r="B330" s="28"/>
    </row>
    <row r="331" s="27" customFormat="1" ht="15.75" customHeight="1" spans="2:2">
      <c r="B331" s="28"/>
    </row>
    <row r="332" s="27" customFormat="1" ht="15.75" customHeight="1" spans="2:2">
      <c r="B332" s="28"/>
    </row>
    <row r="333" s="27" customFormat="1" ht="15.75" customHeight="1" spans="2:2">
      <c r="B333" s="28"/>
    </row>
    <row r="334" s="27" customFormat="1" ht="15.75" customHeight="1" spans="2:2">
      <c r="B334" s="28"/>
    </row>
    <row r="335" s="27" customFormat="1" ht="15.75" customHeight="1" spans="2:2">
      <c r="B335" s="28"/>
    </row>
    <row r="336" s="27" customFormat="1" ht="15.75" customHeight="1" spans="2:2">
      <c r="B336" s="28"/>
    </row>
    <row r="337" s="27" customFormat="1" ht="15.75" customHeight="1" spans="2:2">
      <c r="B337" s="28"/>
    </row>
    <row r="338" s="27" customFormat="1" ht="15.75" customHeight="1" spans="2:2">
      <c r="B338" s="28"/>
    </row>
    <row r="339" s="27" customFormat="1" ht="15.75" customHeight="1" spans="2:2">
      <c r="B339" s="28"/>
    </row>
    <row r="340" s="27" customFormat="1" ht="15.75" customHeight="1" spans="2:2">
      <c r="B340" s="28"/>
    </row>
    <row r="341" s="27" customFormat="1" ht="15.75" customHeight="1" spans="2:2">
      <c r="B341" s="28"/>
    </row>
    <row r="342" s="27" customFormat="1" ht="15.75" customHeight="1" spans="2:2">
      <c r="B342" s="28"/>
    </row>
    <row r="343" s="27" customFormat="1" ht="15.75" customHeight="1" spans="2:2">
      <c r="B343" s="28"/>
    </row>
    <row r="344" s="27" customFormat="1" ht="15.75" customHeight="1" spans="2:2">
      <c r="B344" s="28"/>
    </row>
    <row r="345" s="27" customFormat="1" ht="15.75" customHeight="1" spans="2:2">
      <c r="B345" s="28"/>
    </row>
    <row r="346" s="27" customFormat="1" ht="15.75" customHeight="1" spans="2:2">
      <c r="B346" s="28"/>
    </row>
    <row r="347" s="27" customFormat="1" ht="15.75" customHeight="1" spans="2:2">
      <c r="B347" s="28"/>
    </row>
    <row r="348" s="27" customFormat="1" ht="15.75" customHeight="1" spans="2:2">
      <c r="B348" s="28"/>
    </row>
    <row r="349" s="27" customFormat="1" ht="15.75" customHeight="1" spans="2:2">
      <c r="B349" s="28"/>
    </row>
    <row r="350" s="27" customFormat="1" ht="15.75" customHeight="1" spans="2:2">
      <c r="B350" s="28"/>
    </row>
    <row r="351" s="27" customFormat="1" ht="15.75" customHeight="1" spans="2:2">
      <c r="B351" s="28"/>
    </row>
    <row r="352" s="27" customFormat="1" ht="15.75" customHeight="1" spans="2:2">
      <c r="B352" s="28"/>
    </row>
    <row r="353" s="27" customFormat="1" ht="15.75" customHeight="1" spans="2:2">
      <c r="B353" s="28"/>
    </row>
    <row r="354" s="27" customFormat="1" ht="15.75" customHeight="1" spans="2:2">
      <c r="B354" s="28"/>
    </row>
    <row r="355" s="27" customFormat="1" ht="15.75" customHeight="1" spans="2:2">
      <c r="B355" s="28"/>
    </row>
    <row r="356" s="27" customFormat="1" ht="15.75" customHeight="1" spans="2:2">
      <c r="B356" s="28"/>
    </row>
    <row r="357" s="27" customFormat="1" ht="15.75" customHeight="1" spans="2:2">
      <c r="B357" s="28"/>
    </row>
    <row r="358" s="27" customFormat="1" ht="15.75" customHeight="1" spans="2:2">
      <c r="B358" s="28"/>
    </row>
    <row r="359" s="27" customFormat="1" ht="15.75" customHeight="1" spans="2:2">
      <c r="B359" s="28"/>
    </row>
    <row r="360" s="27" customFormat="1" ht="15.75" customHeight="1" spans="2:2">
      <c r="B360" s="28"/>
    </row>
    <row r="361" s="27" customFormat="1" ht="15.75" customHeight="1" spans="2:2">
      <c r="B361" s="28"/>
    </row>
    <row r="362" s="27" customFormat="1" ht="15.75" customHeight="1" spans="2:2">
      <c r="B362" s="28"/>
    </row>
    <row r="363" s="27" customFormat="1" ht="15.75" customHeight="1" spans="2:2">
      <c r="B363" s="28"/>
    </row>
    <row r="364" s="27" customFormat="1" ht="15.75" customHeight="1" spans="2:2">
      <c r="B364" s="28"/>
    </row>
    <row r="365" s="27" customFormat="1" ht="15.75" customHeight="1" spans="2:2">
      <c r="B365" s="28"/>
    </row>
    <row r="366" s="27" customFormat="1" ht="15.75" customHeight="1" spans="2:2">
      <c r="B366" s="28"/>
    </row>
    <row r="367" s="27" customFormat="1" ht="15.75" customHeight="1" spans="2:2">
      <c r="B367" s="28"/>
    </row>
    <row r="368" s="27" customFormat="1" ht="15.75" customHeight="1" spans="2:2">
      <c r="B368" s="28"/>
    </row>
    <row r="369" s="27" customFormat="1" ht="15.75" customHeight="1" spans="2:2">
      <c r="B369" s="28"/>
    </row>
    <row r="370" s="27" customFormat="1" ht="15.75" customHeight="1" spans="2:2">
      <c r="B370" s="28"/>
    </row>
    <row r="371" s="27" customFormat="1" ht="15.75" customHeight="1" spans="2:2">
      <c r="B371" s="28"/>
    </row>
    <row r="372" s="27" customFormat="1" ht="15.75" customHeight="1" spans="2:2">
      <c r="B372" s="28"/>
    </row>
    <row r="373" s="27" customFormat="1" ht="15.75" customHeight="1" spans="2:2">
      <c r="B373" s="28"/>
    </row>
    <row r="374" s="27" customFormat="1" ht="15.75" customHeight="1" spans="2:2">
      <c r="B374" s="28"/>
    </row>
    <row r="375" s="27" customFormat="1" ht="15.75" customHeight="1" spans="2:2">
      <c r="B375" s="28"/>
    </row>
    <row r="376" s="27" customFormat="1" ht="15.75" customHeight="1" spans="2:2">
      <c r="B376" s="28"/>
    </row>
    <row r="377" s="27" customFormat="1" ht="15.75" customHeight="1" spans="2:2">
      <c r="B377" s="28"/>
    </row>
    <row r="378" s="27" customFormat="1" ht="15.75" customHeight="1" spans="2:2">
      <c r="B378" s="28"/>
    </row>
    <row r="379" s="27" customFormat="1" ht="15.75" customHeight="1" spans="2:2">
      <c r="B379" s="28"/>
    </row>
    <row r="380" s="27" customFormat="1" ht="15.75" customHeight="1" spans="2:2">
      <c r="B380" s="28"/>
    </row>
    <row r="381" s="27" customFormat="1" ht="15.75" customHeight="1" spans="2:2">
      <c r="B381" s="28"/>
    </row>
    <row r="382" s="27" customFormat="1" ht="15.75" customHeight="1" spans="2:2">
      <c r="B382" s="28"/>
    </row>
    <row r="383" s="27" customFormat="1" ht="15.75" customHeight="1" spans="2:2">
      <c r="B383" s="28"/>
    </row>
    <row r="384" s="27" customFormat="1" ht="15.75" customHeight="1" spans="2:2">
      <c r="B384" s="28"/>
    </row>
    <row r="385" s="27" customFormat="1" ht="15.75" customHeight="1" spans="2:2">
      <c r="B385" s="28"/>
    </row>
    <row r="386" s="27" customFormat="1" ht="15.75" customHeight="1" spans="2:2">
      <c r="B386" s="28"/>
    </row>
    <row r="387" s="27" customFormat="1" ht="15.75" customHeight="1" spans="2:2">
      <c r="B387" s="28"/>
    </row>
    <row r="388" s="27" customFormat="1" ht="15.75" customHeight="1" spans="2:2">
      <c r="B388" s="28"/>
    </row>
    <row r="389" s="27" customFormat="1" ht="15.75" customHeight="1" spans="2:2">
      <c r="B389" s="28"/>
    </row>
    <row r="390" s="27" customFormat="1" ht="15.75" customHeight="1" spans="2:2">
      <c r="B390" s="28"/>
    </row>
    <row r="391" s="27" customFormat="1" ht="15.75" customHeight="1" spans="2:2">
      <c r="B391" s="28"/>
    </row>
    <row r="392" s="27" customFormat="1" ht="15.75" customHeight="1" spans="2:2">
      <c r="B392" s="28"/>
    </row>
    <row r="393" s="27" customFormat="1" ht="15.75" customHeight="1" spans="2:2">
      <c r="B393" s="28"/>
    </row>
    <row r="394" s="27" customFormat="1" ht="15.75" customHeight="1" spans="2:2">
      <c r="B394" s="28"/>
    </row>
    <row r="395" s="27" customFormat="1" ht="15.75" customHeight="1" spans="2:2">
      <c r="B395" s="28"/>
    </row>
    <row r="396" s="27" customFormat="1" ht="15.75" customHeight="1" spans="2:2">
      <c r="B396" s="28"/>
    </row>
    <row r="397" s="27" customFormat="1" ht="15.75" customHeight="1" spans="2:2">
      <c r="B397" s="28"/>
    </row>
    <row r="398" s="27" customFormat="1" ht="15.75" customHeight="1" spans="2:2">
      <c r="B398" s="28"/>
    </row>
    <row r="399" s="27" customFormat="1" ht="15.75" customHeight="1" spans="2:2">
      <c r="B399" s="28"/>
    </row>
    <row r="400" s="27" customFormat="1" ht="15.75" customHeight="1" spans="2:2">
      <c r="B400" s="28"/>
    </row>
    <row r="401" s="27" customFormat="1" ht="15.75" customHeight="1" spans="2:2">
      <c r="B401" s="28"/>
    </row>
    <row r="402" s="27" customFormat="1" ht="15.75" customHeight="1" spans="2:2">
      <c r="B402" s="28"/>
    </row>
    <row r="403" s="27" customFormat="1" ht="15.75" customHeight="1" spans="2:2">
      <c r="B403" s="28"/>
    </row>
    <row r="404" s="27" customFormat="1" ht="15.75" customHeight="1" spans="2:2">
      <c r="B404" s="28"/>
    </row>
    <row r="405" s="27" customFormat="1" ht="15.75" customHeight="1" spans="2:2">
      <c r="B405" s="28"/>
    </row>
    <row r="406" s="27" customFormat="1" ht="15.75" customHeight="1" spans="2:2">
      <c r="B406" s="28"/>
    </row>
    <row r="407" s="27" customFormat="1" ht="15.75" customHeight="1" spans="2:2">
      <c r="B407" s="28"/>
    </row>
    <row r="408" s="27" customFormat="1" ht="15.75" customHeight="1" spans="2:2">
      <c r="B408" s="28"/>
    </row>
    <row r="409" s="27" customFormat="1" ht="15.75" customHeight="1" spans="2:2">
      <c r="B409" s="28"/>
    </row>
    <row r="410" s="27" customFormat="1" ht="15.75" customHeight="1" spans="2:2">
      <c r="B410" s="28"/>
    </row>
    <row r="411" s="27" customFormat="1" ht="15.75" customHeight="1" spans="2:2">
      <c r="B411" s="28"/>
    </row>
    <row r="412" s="27" customFormat="1" ht="15.75" customHeight="1" spans="2:2">
      <c r="B412" s="28"/>
    </row>
    <row r="413" s="27" customFormat="1" ht="15.75" customHeight="1" spans="2:2">
      <c r="B413" s="28"/>
    </row>
    <row r="414" s="27" customFormat="1" ht="15.75" customHeight="1" spans="2:2">
      <c r="B414" s="28"/>
    </row>
    <row r="415" s="27" customFormat="1" ht="15.75" customHeight="1" spans="2:2">
      <c r="B415" s="28"/>
    </row>
    <row r="416" s="27" customFormat="1" ht="15.75" customHeight="1" spans="2:2">
      <c r="B416" s="28"/>
    </row>
    <row r="417" s="27" customFormat="1" ht="15.75" customHeight="1" spans="2:2">
      <c r="B417" s="28"/>
    </row>
    <row r="418" s="27" customFormat="1" ht="15.75" customHeight="1" spans="2:2">
      <c r="B418" s="28"/>
    </row>
    <row r="419" s="27" customFormat="1" ht="15.75" customHeight="1" spans="2:2">
      <c r="B419" s="28"/>
    </row>
    <row r="420" s="27" customFormat="1" ht="15.75" customHeight="1" spans="2:2">
      <c r="B420" s="28"/>
    </row>
    <row r="421" s="27" customFormat="1" ht="15.75" customHeight="1" spans="2:2">
      <c r="B421" s="28"/>
    </row>
    <row r="422" s="27" customFormat="1" ht="15.75" customHeight="1" spans="2:2">
      <c r="B422" s="28"/>
    </row>
    <row r="423" s="27" customFormat="1" ht="15.75" customHeight="1" spans="2:2">
      <c r="B423" s="28"/>
    </row>
    <row r="424" s="27" customFormat="1" ht="15.75" customHeight="1" spans="2:2">
      <c r="B424" s="28"/>
    </row>
    <row r="425" s="27" customFormat="1" ht="15.75" customHeight="1" spans="2:2">
      <c r="B425" s="28"/>
    </row>
    <row r="426" s="27" customFormat="1" ht="15.75" customHeight="1" spans="2:2">
      <c r="B426" s="28"/>
    </row>
    <row r="427" s="27" customFormat="1" ht="15.75" customHeight="1" spans="2:2">
      <c r="B427" s="28"/>
    </row>
    <row r="428" s="27" customFormat="1" ht="15.75" customHeight="1" spans="2:2">
      <c r="B428" s="28"/>
    </row>
    <row r="429" s="27" customFormat="1" ht="15.75" customHeight="1" spans="2:2">
      <c r="B429" s="28"/>
    </row>
    <row r="430" s="27" customFormat="1" ht="15.75" customHeight="1" spans="2:2">
      <c r="B430" s="28"/>
    </row>
    <row r="431" s="27" customFormat="1" ht="15.75" customHeight="1" spans="2:2">
      <c r="B431" s="28"/>
    </row>
    <row r="432" s="27" customFormat="1" ht="15.75" customHeight="1" spans="2:2">
      <c r="B432" s="28"/>
    </row>
    <row r="433" s="27" customFormat="1" ht="15.75" customHeight="1" spans="2:2">
      <c r="B433" s="28"/>
    </row>
    <row r="434" s="27" customFormat="1" ht="15.75" customHeight="1" spans="2:2">
      <c r="B434" s="28"/>
    </row>
    <row r="435" s="27" customFormat="1" ht="15.75" customHeight="1" spans="2:2">
      <c r="B435" s="28"/>
    </row>
    <row r="436" s="27" customFormat="1" ht="15.75" customHeight="1" spans="2:2">
      <c r="B436" s="28"/>
    </row>
    <row r="437" s="27" customFormat="1" ht="15.75" customHeight="1" spans="2:2">
      <c r="B437" s="28"/>
    </row>
    <row r="438" s="27" customFormat="1" ht="15.75" customHeight="1" spans="2:2">
      <c r="B438" s="28"/>
    </row>
    <row r="439" s="27" customFormat="1" ht="15.75" customHeight="1" spans="2:2">
      <c r="B439" s="28"/>
    </row>
    <row r="440" s="27" customFormat="1" ht="15.75" customHeight="1" spans="2:2">
      <c r="B440" s="28"/>
    </row>
    <row r="441" s="27" customFormat="1" ht="15.75" customHeight="1" spans="2:2">
      <c r="B441" s="28"/>
    </row>
    <row r="442" s="27" customFormat="1" ht="15.75" customHeight="1" spans="2:2">
      <c r="B442" s="28"/>
    </row>
    <row r="443" s="27" customFormat="1" ht="15.75" customHeight="1" spans="2:2">
      <c r="B443" s="28"/>
    </row>
    <row r="444" s="27" customFormat="1" ht="15.75" customHeight="1" spans="2:2">
      <c r="B444" s="28"/>
    </row>
    <row r="445" s="27" customFormat="1" ht="15.75" customHeight="1" spans="2:2">
      <c r="B445" s="28"/>
    </row>
    <row r="446" s="27" customFormat="1" ht="15.75" customHeight="1" spans="2:2">
      <c r="B446" s="28"/>
    </row>
    <row r="447" s="27" customFormat="1" ht="15.75" customHeight="1" spans="2:2">
      <c r="B447" s="28"/>
    </row>
    <row r="448" s="27" customFormat="1" ht="15.75" customHeight="1" spans="2:2">
      <c r="B448" s="28"/>
    </row>
    <row r="449" s="27" customFormat="1" ht="15.75" customHeight="1" spans="2:2">
      <c r="B449" s="28"/>
    </row>
    <row r="450" s="27" customFormat="1" ht="15.75" customHeight="1" spans="2:2">
      <c r="B450" s="28"/>
    </row>
    <row r="451" s="27" customFormat="1" ht="15.75" customHeight="1" spans="2:2">
      <c r="B451" s="28"/>
    </row>
    <row r="452" s="27" customFormat="1" ht="15.75" customHeight="1" spans="2:2">
      <c r="B452" s="28"/>
    </row>
    <row r="453" s="27" customFormat="1" ht="15.75" customHeight="1" spans="2:2">
      <c r="B453" s="28"/>
    </row>
    <row r="454" s="27" customFormat="1" ht="15.75" customHeight="1" spans="2:2">
      <c r="B454" s="28"/>
    </row>
    <row r="455" s="27" customFormat="1" ht="15.75" customHeight="1" spans="2:2">
      <c r="B455" s="28"/>
    </row>
    <row r="456" s="27" customFormat="1" ht="15.75" customHeight="1" spans="2:2">
      <c r="B456" s="28"/>
    </row>
    <row r="457" s="27" customFormat="1" ht="15.75" customHeight="1" spans="2:2">
      <c r="B457" s="28"/>
    </row>
    <row r="458" s="27" customFormat="1" ht="15.75" customHeight="1" spans="2:2">
      <c r="B458" s="28"/>
    </row>
    <row r="459" s="27" customFormat="1" ht="15.75" customHeight="1" spans="2:2">
      <c r="B459" s="28"/>
    </row>
    <row r="460" s="27" customFormat="1" ht="15.75" customHeight="1" spans="2:2">
      <c r="B460" s="28"/>
    </row>
    <row r="461" s="27" customFormat="1" ht="15.75" customHeight="1" spans="2:2">
      <c r="B461" s="28"/>
    </row>
    <row r="462" s="27" customFormat="1" ht="15.75" customHeight="1" spans="2:2">
      <c r="B462" s="28"/>
    </row>
    <row r="463" s="27" customFormat="1" ht="15.75" customHeight="1" spans="2:2">
      <c r="B463" s="28"/>
    </row>
    <row r="464" s="27" customFormat="1" ht="15.75" customHeight="1" spans="2:2">
      <c r="B464" s="28"/>
    </row>
    <row r="465" s="27" customFormat="1" ht="15.75" customHeight="1" spans="2:2">
      <c r="B465" s="28"/>
    </row>
    <row r="466" s="27" customFormat="1" ht="15.75" customHeight="1" spans="2:2">
      <c r="B466" s="28"/>
    </row>
    <row r="467" s="27" customFormat="1" ht="15.75" customHeight="1" spans="2:2">
      <c r="B467" s="28"/>
    </row>
    <row r="468" s="27" customFormat="1" ht="15.75" customHeight="1" spans="2:2">
      <c r="B468" s="28"/>
    </row>
    <row r="469" s="27" customFormat="1" ht="15.75" customHeight="1" spans="2:2">
      <c r="B469" s="28"/>
    </row>
    <row r="470" s="27" customFormat="1" ht="15.75" customHeight="1" spans="2:2">
      <c r="B470" s="28"/>
    </row>
    <row r="471" s="27" customFormat="1" ht="15.75" customHeight="1" spans="2:2">
      <c r="B471" s="28"/>
    </row>
    <row r="472" s="27" customFormat="1" ht="15.75" customHeight="1" spans="2:2">
      <c r="B472" s="28"/>
    </row>
    <row r="473" s="27" customFormat="1" ht="15.75" customHeight="1" spans="2:2">
      <c r="B473" s="28"/>
    </row>
    <row r="474" s="27" customFormat="1" ht="15.75" customHeight="1" spans="2:2">
      <c r="B474" s="28"/>
    </row>
    <row r="475" s="27" customFormat="1" ht="15.75" customHeight="1" spans="2:2">
      <c r="B475" s="28"/>
    </row>
    <row r="476" s="27" customFormat="1" ht="15.75" customHeight="1" spans="2:2">
      <c r="B476" s="28"/>
    </row>
    <row r="477" s="27" customFormat="1" ht="15.75" customHeight="1" spans="2:2">
      <c r="B477" s="28"/>
    </row>
    <row r="478" s="27" customFormat="1" ht="15.75" customHeight="1" spans="2:2">
      <c r="B478" s="28"/>
    </row>
    <row r="479" s="27" customFormat="1" ht="15.75" customHeight="1" spans="2:2">
      <c r="B479" s="28"/>
    </row>
    <row r="480" s="27" customFormat="1" ht="15.75" customHeight="1" spans="2:2">
      <c r="B480" s="28"/>
    </row>
    <row r="481" s="27" customFormat="1" ht="15.75" customHeight="1" spans="2:2">
      <c r="B481" s="28"/>
    </row>
    <row r="482" s="27" customFormat="1" ht="15.75" customHeight="1" spans="2:2">
      <c r="B482" s="28"/>
    </row>
    <row r="483" s="27" customFormat="1" ht="15.75" customHeight="1" spans="2:2">
      <c r="B483" s="28"/>
    </row>
    <row r="484" s="27" customFormat="1" ht="15.75" customHeight="1" spans="2:2">
      <c r="B484" s="28"/>
    </row>
    <row r="485" s="27" customFormat="1" ht="15.75" customHeight="1" spans="2:2">
      <c r="B485" s="28"/>
    </row>
    <row r="486" s="27" customFormat="1" ht="15.75" customHeight="1" spans="2:2">
      <c r="B486" s="28"/>
    </row>
    <row r="487" s="27" customFormat="1" ht="15.75" customHeight="1" spans="2:2">
      <c r="B487" s="28"/>
    </row>
    <row r="488" s="27" customFormat="1" ht="15.75" customHeight="1" spans="2:2">
      <c r="B488" s="28"/>
    </row>
    <row r="489" s="27" customFormat="1" ht="15.75" customHeight="1" spans="2:2">
      <c r="B489" s="28"/>
    </row>
    <row r="490" s="27" customFormat="1" ht="15.75" customHeight="1" spans="2:2">
      <c r="B490" s="28"/>
    </row>
    <row r="491" s="27" customFormat="1" ht="15.75" customHeight="1" spans="2:2">
      <c r="B491" s="28"/>
    </row>
    <row r="492" s="27" customFormat="1" ht="15.75" customHeight="1" spans="2:2">
      <c r="B492" s="28"/>
    </row>
    <row r="493" s="27" customFormat="1" ht="15.75" customHeight="1" spans="2:2">
      <c r="B493" s="28"/>
    </row>
    <row r="494" s="27" customFormat="1" ht="15.75" customHeight="1" spans="2:2">
      <c r="B494" s="28"/>
    </row>
    <row r="495" s="27" customFormat="1" ht="15.75" customHeight="1" spans="2:2">
      <c r="B495" s="28"/>
    </row>
    <row r="496" s="27" customFormat="1" ht="15.75" customHeight="1" spans="2:2">
      <c r="B496" s="28"/>
    </row>
    <row r="497" s="27" customFormat="1" ht="15.75" customHeight="1" spans="2:2">
      <c r="B497" s="28"/>
    </row>
    <row r="498" s="27" customFormat="1" ht="15.75" customHeight="1" spans="2:2">
      <c r="B498" s="28"/>
    </row>
    <row r="499" s="27" customFormat="1" ht="15.75" customHeight="1" spans="2:2">
      <c r="B499" s="28"/>
    </row>
    <row r="500" s="27" customFormat="1" ht="15.75" customHeight="1" spans="2:2">
      <c r="B500" s="28"/>
    </row>
    <row r="501" s="27" customFormat="1" ht="15.75" customHeight="1" spans="2:2">
      <c r="B501" s="28"/>
    </row>
    <row r="502" s="27" customFormat="1" ht="15.75" customHeight="1" spans="2:2">
      <c r="B502" s="28"/>
    </row>
    <row r="503" s="27" customFormat="1" ht="15.75" customHeight="1" spans="2:2">
      <c r="B503" s="28"/>
    </row>
    <row r="504" s="27" customFormat="1" ht="15.75" customHeight="1" spans="2:2">
      <c r="B504" s="28"/>
    </row>
    <row r="505" s="27" customFormat="1" ht="15.75" customHeight="1" spans="2:2">
      <c r="B505" s="28"/>
    </row>
    <row r="506" s="27" customFormat="1" ht="15.75" customHeight="1" spans="2:2">
      <c r="B506" s="28"/>
    </row>
    <row r="507" s="27" customFormat="1" ht="15.75" customHeight="1" spans="2:2">
      <c r="B507" s="28"/>
    </row>
    <row r="508" s="27" customFormat="1" ht="15.75" customHeight="1" spans="2:2">
      <c r="B508" s="28"/>
    </row>
    <row r="509" s="27" customFormat="1" ht="15.75" customHeight="1" spans="2:2">
      <c r="B509" s="28"/>
    </row>
    <row r="510" s="27" customFormat="1" ht="15.75" customHeight="1" spans="2:2">
      <c r="B510" s="28"/>
    </row>
    <row r="511" s="27" customFormat="1" ht="15.75" customHeight="1" spans="2:2">
      <c r="B511" s="28"/>
    </row>
    <row r="512" s="27" customFormat="1" ht="15.75" customHeight="1" spans="2:2">
      <c r="B512" s="28"/>
    </row>
    <row r="513" s="27" customFormat="1" ht="15.75" customHeight="1" spans="2:2">
      <c r="B513" s="28"/>
    </row>
    <row r="514" s="27" customFormat="1" ht="15.75" customHeight="1" spans="2:2">
      <c r="B514" s="28"/>
    </row>
    <row r="515" s="27" customFormat="1" ht="15.75" customHeight="1" spans="2:2">
      <c r="B515" s="28"/>
    </row>
    <row r="516" s="27" customFormat="1" ht="15.75" customHeight="1" spans="2:2">
      <c r="B516" s="28"/>
    </row>
    <row r="517" s="27" customFormat="1" ht="15.75" customHeight="1" spans="2:2">
      <c r="B517" s="28"/>
    </row>
    <row r="518" s="27" customFormat="1" ht="15.75" customHeight="1" spans="2:2">
      <c r="B518" s="28"/>
    </row>
    <row r="519" s="27" customFormat="1" ht="15.75" customHeight="1" spans="2:2">
      <c r="B519" s="28"/>
    </row>
    <row r="520" s="27" customFormat="1" ht="15.75" customHeight="1" spans="2:2">
      <c r="B520" s="28"/>
    </row>
    <row r="521" s="27" customFormat="1" ht="15.75" customHeight="1" spans="2:2">
      <c r="B521" s="28"/>
    </row>
    <row r="522" s="27" customFormat="1" ht="15.75" customHeight="1" spans="2:2">
      <c r="B522" s="28"/>
    </row>
    <row r="523" s="27" customFormat="1" ht="15.75" customHeight="1" spans="2:2">
      <c r="B523" s="28"/>
    </row>
    <row r="524" s="27" customFormat="1" ht="15.75" customHeight="1" spans="2:2">
      <c r="B524" s="28"/>
    </row>
    <row r="525" s="27" customFormat="1" ht="15.75" customHeight="1" spans="2:2">
      <c r="B525" s="28"/>
    </row>
    <row r="526" s="27" customFormat="1" ht="15.75" customHeight="1" spans="2:2">
      <c r="B526" s="28"/>
    </row>
    <row r="527" s="27" customFormat="1" ht="15.75" customHeight="1" spans="2:2">
      <c r="B527" s="28"/>
    </row>
    <row r="528" s="27" customFormat="1" ht="15.75" customHeight="1" spans="2:2">
      <c r="B528" s="28"/>
    </row>
    <row r="529" s="27" customFormat="1" ht="15.75" customHeight="1" spans="2:2">
      <c r="B529" s="28"/>
    </row>
    <row r="530" s="27" customFormat="1" ht="15.75" customHeight="1" spans="2:2">
      <c r="B530" s="28"/>
    </row>
    <row r="531" s="27" customFormat="1" ht="15.75" customHeight="1" spans="2:2">
      <c r="B531" s="28"/>
    </row>
    <row r="532" s="27" customFormat="1" ht="15.75" customHeight="1" spans="2:2">
      <c r="B532" s="28"/>
    </row>
    <row r="533" s="27" customFormat="1" ht="15.75" customHeight="1" spans="2:2">
      <c r="B533" s="28"/>
    </row>
    <row r="534" s="27" customFormat="1" ht="15.75" customHeight="1" spans="2:2">
      <c r="B534" s="28"/>
    </row>
    <row r="535" s="27" customFormat="1" ht="15.75" customHeight="1" spans="2:2">
      <c r="B535" s="28"/>
    </row>
    <row r="536" s="27" customFormat="1" ht="15.75" customHeight="1" spans="2:2">
      <c r="B536" s="28"/>
    </row>
    <row r="537" s="27" customFormat="1" ht="15.75" customHeight="1" spans="2:2">
      <c r="B537" s="28"/>
    </row>
    <row r="538" s="27" customFormat="1" ht="15.75" customHeight="1" spans="2:2">
      <c r="B538" s="28"/>
    </row>
    <row r="539" s="27" customFormat="1" ht="15.75" customHeight="1" spans="2:2">
      <c r="B539" s="28"/>
    </row>
    <row r="540" s="27" customFormat="1" ht="15.75" customHeight="1" spans="2:2">
      <c r="B540" s="28"/>
    </row>
    <row r="541" s="27" customFormat="1" ht="15.75" customHeight="1" spans="2:2">
      <c r="B541" s="28"/>
    </row>
    <row r="542" s="27" customFormat="1" ht="15.75" customHeight="1" spans="2:2">
      <c r="B542" s="28"/>
    </row>
    <row r="543" s="27" customFormat="1" ht="15.75" customHeight="1" spans="2:2">
      <c r="B543" s="28"/>
    </row>
    <row r="544" s="27" customFormat="1" ht="15.75" customHeight="1" spans="2:2">
      <c r="B544" s="28"/>
    </row>
    <row r="545" s="27" customFormat="1" ht="15.75" customHeight="1" spans="2:2">
      <c r="B545" s="28"/>
    </row>
    <row r="546" s="27" customFormat="1" ht="15.75" customHeight="1" spans="2:2">
      <c r="B546" s="28"/>
    </row>
    <row r="547" s="27" customFormat="1" ht="15.75" customHeight="1" spans="2:2">
      <c r="B547" s="28"/>
    </row>
    <row r="548" s="27" customFormat="1" ht="15.75" customHeight="1" spans="2:2">
      <c r="B548" s="28"/>
    </row>
    <row r="549" s="27" customFormat="1" ht="15.75" customHeight="1" spans="2:2">
      <c r="B549" s="28"/>
    </row>
    <row r="550" s="27" customFormat="1" ht="15.75" customHeight="1" spans="2:2">
      <c r="B550" s="28"/>
    </row>
    <row r="551" s="27" customFormat="1" ht="15.75" customHeight="1" spans="2:2">
      <c r="B551" s="28"/>
    </row>
    <row r="552" s="27" customFormat="1" ht="15.75" customHeight="1" spans="2:2">
      <c r="B552" s="28"/>
    </row>
    <row r="553" s="27" customFormat="1" ht="15.75" customHeight="1" spans="2:2">
      <c r="B553" s="28"/>
    </row>
    <row r="554" s="27" customFormat="1" ht="15.75" customHeight="1" spans="2:2">
      <c r="B554" s="28"/>
    </row>
    <row r="555" s="27" customFormat="1" ht="15.75" customHeight="1" spans="2:2">
      <c r="B555" s="28"/>
    </row>
    <row r="556" s="27" customFormat="1" ht="15.75" customHeight="1" spans="2:2">
      <c r="B556" s="28"/>
    </row>
    <row r="557" s="27" customFormat="1" ht="15.75" customHeight="1" spans="2:2">
      <c r="B557" s="28"/>
    </row>
    <row r="558" s="27" customFormat="1" ht="15.75" customHeight="1" spans="2:2">
      <c r="B558" s="28"/>
    </row>
    <row r="559" s="27" customFormat="1" ht="15.75" customHeight="1" spans="2:2">
      <c r="B559" s="28"/>
    </row>
    <row r="560" s="27" customFormat="1" ht="15.75" customHeight="1" spans="2:2">
      <c r="B560" s="28"/>
    </row>
    <row r="561" s="27" customFormat="1" ht="15.75" customHeight="1" spans="2:2">
      <c r="B561" s="28"/>
    </row>
    <row r="562" s="27" customFormat="1" ht="15.75" customHeight="1" spans="2:2">
      <c r="B562" s="28"/>
    </row>
    <row r="563" s="27" customFormat="1" ht="15.75" customHeight="1" spans="2:2">
      <c r="B563" s="28"/>
    </row>
    <row r="564" s="27" customFormat="1" ht="15.75" customHeight="1" spans="2:2">
      <c r="B564" s="28"/>
    </row>
    <row r="565" s="27" customFormat="1" ht="15.75" customHeight="1" spans="2:2">
      <c r="B565" s="28"/>
    </row>
    <row r="566" s="27" customFormat="1" ht="15.75" customHeight="1" spans="2:2">
      <c r="B566" s="28"/>
    </row>
    <row r="567" s="27" customFormat="1" ht="15.75" customHeight="1" spans="2:2">
      <c r="B567" s="28"/>
    </row>
    <row r="568" s="27" customFormat="1" ht="15.75" customHeight="1" spans="2:2">
      <c r="B568" s="28"/>
    </row>
    <row r="569" s="27" customFormat="1" ht="15.75" customHeight="1" spans="2:2">
      <c r="B569" s="28"/>
    </row>
    <row r="570" s="27" customFormat="1" ht="15.75" customHeight="1" spans="2:2">
      <c r="B570" s="28"/>
    </row>
    <row r="571" s="27" customFormat="1" ht="15.75" customHeight="1" spans="2:2">
      <c r="B571" s="28"/>
    </row>
    <row r="572" s="27" customFormat="1" ht="15.75" customHeight="1" spans="2:2">
      <c r="B572" s="28"/>
    </row>
    <row r="573" s="27" customFormat="1" ht="15.75" customHeight="1" spans="2:2">
      <c r="B573" s="28"/>
    </row>
    <row r="574" s="27" customFormat="1" ht="15.75" customHeight="1" spans="2:2">
      <c r="B574" s="28"/>
    </row>
    <row r="575" s="27" customFormat="1" ht="15.75" customHeight="1" spans="2:2">
      <c r="B575" s="28"/>
    </row>
    <row r="576" s="27" customFormat="1" ht="15.75" customHeight="1" spans="2:2">
      <c r="B576" s="28"/>
    </row>
    <row r="577" s="27" customFormat="1" ht="15.75" customHeight="1" spans="2:2">
      <c r="B577" s="28"/>
    </row>
    <row r="578" s="27" customFormat="1" ht="15.75" customHeight="1" spans="2:2">
      <c r="B578" s="28"/>
    </row>
    <row r="579" s="27" customFormat="1" ht="15.75" customHeight="1" spans="2:2">
      <c r="B579" s="28"/>
    </row>
    <row r="580" s="27" customFormat="1" ht="15.75" customHeight="1" spans="2:2">
      <c r="B580" s="28"/>
    </row>
    <row r="581" s="27" customFormat="1" ht="15.75" customHeight="1" spans="2:2">
      <c r="B581" s="28"/>
    </row>
    <row r="582" s="27" customFormat="1" ht="15.75" customHeight="1" spans="2:2">
      <c r="B582" s="28"/>
    </row>
    <row r="583" s="27" customFormat="1" ht="15.75" customHeight="1" spans="2:2">
      <c r="B583" s="28"/>
    </row>
    <row r="584" s="27" customFormat="1" ht="15.75" customHeight="1" spans="2:2">
      <c r="B584" s="28"/>
    </row>
    <row r="585" s="27" customFormat="1" ht="15.75" customHeight="1" spans="2:2">
      <c r="B585" s="28"/>
    </row>
    <row r="586" s="27" customFormat="1" ht="15.75" customHeight="1" spans="2:2">
      <c r="B586" s="28"/>
    </row>
    <row r="587" s="27" customFormat="1" ht="15.75" customHeight="1" spans="2:2">
      <c r="B587" s="28"/>
    </row>
    <row r="588" s="27" customFormat="1" ht="15.75" customHeight="1" spans="2:2">
      <c r="B588" s="28"/>
    </row>
    <row r="589" s="27" customFormat="1" ht="15.75" customHeight="1" spans="2:2">
      <c r="B589" s="28"/>
    </row>
    <row r="590" s="27" customFormat="1" ht="15.75" customHeight="1" spans="2:2">
      <c r="B590" s="28"/>
    </row>
    <row r="591" s="27" customFormat="1" ht="15.75" customHeight="1" spans="2:2">
      <c r="B591" s="28"/>
    </row>
    <row r="592" s="27" customFormat="1" ht="15.75" customHeight="1" spans="2:2">
      <c r="B592" s="28"/>
    </row>
    <row r="593" s="27" customFormat="1" ht="15.75" customHeight="1" spans="2:2">
      <c r="B593" s="28"/>
    </row>
    <row r="594" s="27" customFormat="1" ht="15.75" customHeight="1" spans="2:2">
      <c r="B594" s="28"/>
    </row>
    <row r="595" s="27" customFormat="1" ht="15.75" customHeight="1" spans="2:2">
      <c r="B595" s="28"/>
    </row>
    <row r="596" s="27" customFormat="1" ht="15.75" customHeight="1" spans="2:2">
      <c r="B596" s="28"/>
    </row>
    <row r="597" s="27" customFormat="1" ht="15.75" customHeight="1" spans="2:2">
      <c r="B597" s="28"/>
    </row>
    <row r="598" s="27" customFormat="1" ht="15.75" customHeight="1" spans="2:2">
      <c r="B598" s="28"/>
    </row>
    <row r="599" s="27" customFormat="1" ht="15.75" customHeight="1" spans="2:2">
      <c r="B599" s="28"/>
    </row>
    <row r="600" s="27" customFormat="1" ht="15.75" customHeight="1" spans="2:2">
      <c r="B600" s="28"/>
    </row>
    <row r="601" s="27" customFormat="1" ht="15.75" customHeight="1" spans="2:2">
      <c r="B601" s="28"/>
    </row>
    <row r="602" s="27" customFormat="1" ht="15.75" customHeight="1" spans="2:2">
      <c r="B602" s="28"/>
    </row>
    <row r="603" s="27" customFormat="1" ht="15.75" customHeight="1" spans="2:2">
      <c r="B603" s="28"/>
    </row>
    <row r="604" s="27" customFormat="1" ht="15.75" customHeight="1" spans="2:2">
      <c r="B604" s="28"/>
    </row>
    <row r="605" s="27" customFormat="1" ht="15.75" customHeight="1" spans="2:2">
      <c r="B605" s="28"/>
    </row>
    <row r="606" s="27" customFormat="1" ht="15.75" customHeight="1" spans="2:2">
      <c r="B606" s="28"/>
    </row>
    <row r="607" s="27" customFormat="1" ht="15.75" customHeight="1" spans="2:2">
      <c r="B607" s="28"/>
    </row>
    <row r="608" s="27" customFormat="1" ht="15.75" customHeight="1" spans="2:2">
      <c r="B608" s="28"/>
    </row>
    <row r="609" s="27" customFormat="1" ht="15.75" customHeight="1" spans="2:2">
      <c r="B609" s="28"/>
    </row>
    <row r="610" s="27" customFormat="1" ht="15.75" customHeight="1" spans="2:2">
      <c r="B610" s="28"/>
    </row>
    <row r="611" s="27" customFormat="1" ht="15.75" customHeight="1" spans="2:2">
      <c r="B611" s="28"/>
    </row>
    <row r="612" s="27" customFormat="1" ht="15.75" customHeight="1" spans="2:2">
      <c r="B612" s="28"/>
    </row>
    <row r="613" s="27" customFormat="1" ht="15.75" customHeight="1" spans="2:2">
      <c r="B613" s="28"/>
    </row>
    <row r="614" s="27" customFormat="1" ht="15.75" customHeight="1" spans="2:2">
      <c r="B614" s="28"/>
    </row>
    <row r="615" s="27" customFormat="1" ht="15.75" customHeight="1" spans="2:2">
      <c r="B615" s="28"/>
    </row>
    <row r="616" s="27" customFormat="1" ht="15.75" customHeight="1" spans="2:2">
      <c r="B616" s="28"/>
    </row>
    <row r="617" s="27" customFormat="1" ht="15.75" customHeight="1" spans="2:2">
      <c r="B617" s="28"/>
    </row>
    <row r="618" s="27" customFormat="1" ht="15.75" customHeight="1" spans="2:2">
      <c r="B618" s="28"/>
    </row>
    <row r="619" s="27" customFormat="1" ht="15.75" customHeight="1" spans="2:2">
      <c r="B619" s="28"/>
    </row>
    <row r="620" s="27" customFormat="1" ht="15.75" customHeight="1" spans="2:2">
      <c r="B620" s="28"/>
    </row>
    <row r="621" s="27" customFormat="1" ht="15.75" customHeight="1" spans="2:2">
      <c r="B621" s="28"/>
    </row>
    <row r="622" s="27" customFormat="1" ht="15.75" customHeight="1" spans="2:2">
      <c r="B622" s="28"/>
    </row>
    <row r="623" s="27" customFormat="1" ht="15.75" customHeight="1" spans="2:2">
      <c r="B623" s="28"/>
    </row>
    <row r="624" s="27" customFormat="1" ht="15.75" customHeight="1" spans="2:2">
      <c r="B624" s="28"/>
    </row>
    <row r="625" s="27" customFormat="1" ht="15.75" customHeight="1" spans="2:2">
      <c r="B625" s="28"/>
    </row>
    <row r="626" s="27" customFormat="1" ht="15.75" customHeight="1" spans="2:2">
      <c r="B626" s="28"/>
    </row>
    <row r="627" s="27" customFormat="1" ht="15.75" customHeight="1" spans="2:2">
      <c r="B627" s="28"/>
    </row>
    <row r="628" s="27" customFormat="1" ht="15.75" customHeight="1" spans="2:2">
      <c r="B628" s="28"/>
    </row>
    <row r="629" s="27" customFormat="1" ht="15.75" customHeight="1" spans="2:2">
      <c r="B629" s="28"/>
    </row>
    <row r="630" s="27" customFormat="1" ht="15.75" customHeight="1" spans="2:2">
      <c r="B630" s="28"/>
    </row>
    <row r="631" s="27" customFormat="1" ht="15.75" customHeight="1" spans="2:2">
      <c r="B631" s="28"/>
    </row>
    <row r="632" s="27" customFormat="1" ht="15.75" customHeight="1" spans="2:2">
      <c r="B632" s="28"/>
    </row>
    <row r="633" s="27" customFormat="1" ht="15.75" customHeight="1" spans="2:2">
      <c r="B633" s="28"/>
    </row>
    <row r="634" s="27" customFormat="1" ht="15.75" customHeight="1" spans="2:2">
      <c r="B634" s="28"/>
    </row>
    <row r="635" s="27" customFormat="1" ht="15.75" customHeight="1" spans="2:2">
      <c r="B635" s="28"/>
    </row>
    <row r="636" s="27" customFormat="1" ht="15.75" customHeight="1" spans="2:2">
      <c r="B636" s="28"/>
    </row>
    <row r="637" s="27" customFormat="1" ht="15.75" customHeight="1" spans="2:2">
      <c r="B637" s="28"/>
    </row>
    <row r="638" s="27" customFormat="1" ht="15.75" customHeight="1" spans="2:2">
      <c r="B638" s="28"/>
    </row>
    <row r="639" s="27" customFormat="1" ht="15.75" customHeight="1" spans="2:2">
      <c r="B639" s="28"/>
    </row>
    <row r="640" s="27" customFormat="1" ht="15.75" customHeight="1" spans="2:2">
      <c r="B640" s="28"/>
    </row>
    <row r="641" s="27" customFormat="1" ht="15.75" customHeight="1" spans="2:2">
      <c r="B641" s="28"/>
    </row>
    <row r="642" s="27" customFormat="1" ht="15.75" customHeight="1" spans="2:2">
      <c r="B642" s="28"/>
    </row>
    <row r="643" s="27" customFormat="1" ht="15.75" customHeight="1" spans="2:2">
      <c r="B643" s="28"/>
    </row>
    <row r="644" s="27" customFormat="1" ht="15.75" customHeight="1" spans="2:2">
      <c r="B644" s="28"/>
    </row>
    <row r="645" s="27" customFormat="1" ht="15.75" customHeight="1" spans="2:2">
      <c r="B645" s="28"/>
    </row>
    <row r="646" s="27" customFormat="1" ht="15.75" customHeight="1" spans="2:2">
      <c r="B646" s="28"/>
    </row>
    <row r="647" s="27" customFormat="1" ht="15.75" customHeight="1" spans="2:2">
      <c r="B647" s="28"/>
    </row>
    <row r="648" s="27" customFormat="1" ht="15.75" customHeight="1" spans="2:2">
      <c r="B648" s="28"/>
    </row>
    <row r="649" s="27" customFormat="1" ht="15.75" customHeight="1" spans="2:2">
      <c r="B649" s="28"/>
    </row>
    <row r="650" s="27" customFormat="1" ht="15.75" customHeight="1" spans="2:2">
      <c r="B650" s="28"/>
    </row>
    <row r="651" s="27" customFormat="1" ht="15.75" customHeight="1" spans="2:2">
      <c r="B651" s="28"/>
    </row>
    <row r="652" s="27" customFormat="1" ht="15.75" customHeight="1" spans="2:2">
      <c r="B652" s="28"/>
    </row>
    <row r="653" s="27" customFormat="1" ht="15.75" customHeight="1" spans="2:2">
      <c r="B653" s="28"/>
    </row>
    <row r="654" s="27" customFormat="1" ht="15.75" customHeight="1" spans="2:2">
      <c r="B654" s="28"/>
    </row>
    <row r="655" s="27" customFormat="1" ht="15.75" customHeight="1" spans="2:2">
      <c r="B655" s="28"/>
    </row>
    <row r="656" s="27" customFormat="1" ht="15.75" customHeight="1" spans="2:2">
      <c r="B656" s="28"/>
    </row>
    <row r="657" s="27" customFormat="1" ht="15.75" customHeight="1" spans="2:2">
      <c r="B657" s="28"/>
    </row>
    <row r="658" s="27" customFormat="1" ht="15.75" customHeight="1" spans="2:2">
      <c r="B658" s="28"/>
    </row>
    <row r="659" s="27" customFormat="1" ht="15.75" customHeight="1" spans="2:2">
      <c r="B659" s="28"/>
    </row>
    <row r="660" s="27" customFormat="1" ht="15.75" customHeight="1" spans="2:2">
      <c r="B660" s="28"/>
    </row>
    <row r="661" s="27" customFormat="1" ht="15.75" customHeight="1" spans="2:2">
      <c r="B661" s="28"/>
    </row>
    <row r="662" s="27" customFormat="1" ht="15.75" customHeight="1" spans="2:2">
      <c r="B662" s="28"/>
    </row>
    <row r="663" s="27" customFormat="1" ht="15.75" customHeight="1" spans="2:2">
      <c r="B663" s="28"/>
    </row>
    <row r="664" s="27" customFormat="1" ht="15.75" customHeight="1" spans="2:2">
      <c r="B664" s="28"/>
    </row>
    <row r="665" s="27" customFormat="1" ht="15.75" customHeight="1" spans="2:2">
      <c r="B665" s="28"/>
    </row>
    <row r="666" s="27" customFormat="1" ht="15.75" customHeight="1" spans="2:2">
      <c r="B666" s="28"/>
    </row>
    <row r="667" s="27" customFormat="1" ht="15.75" customHeight="1" spans="2:2">
      <c r="B667" s="28"/>
    </row>
    <row r="668" s="27" customFormat="1" ht="15.75" customHeight="1" spans="2:2">
      <c r="B668" s="28"/>
    </row>
    <row r="669" s="27" customFormat="1" ht="15.75" customHeight="1" spans="2:2">
      <c r="B669" s="28"/>
    </row>
    <row r="670" s="27" customFormat="1" ht="15.75" customHeight="1" spans="2:2">
      <c r="B670" s="28"/>
    </row>
    <row r="671" s="27" customFormat="1" ht="15.75" customHeight="1" spans="2:2">
      <c r="B671" s="28"/>
    </row>
    <row r="672" s="27" customFormat="1" ht="15.75" customHeight="1" spans="2:2">
      <c r="B672" s="28"/>
    </row>
    <row r="673" s="27" customFormat="1" ht="15.75" customHeight="1" spans="2:2">
      <c r="B673" s="28"/>
    </row>
    <row r="674" s="27" customFormat="1" ht="15.75" customHeight="1" spans="2:2">
      <c r="B674" s="28"/>
    </row>
    <row r="675" s="27" customFormat="1" ht="15.75" customHeight="1" spans="2:2">
      <c r="B675" s="28"/>
    </row>
    <row r="676" s="27" customFormat="1" ht="15.75" customHeight="1" spans="2:2">
      <c r="B676" s="28"/>
    </row>
    <row r="677" s="27" customFormat="1" ht="15.75" customHeight="1" spans="2:2">
      <c r="B677" s="28"/>
    </row>
    <row r="678" s="27" customFormat="1" ht="15.75" customHeight="1" spans="2:2">
      <c r="B678" s="28"/>
    </row>
    <row r="679" s="27" customFormat="1" ht="15.75" customHeight="1" spans="2:2">
      <c r="B679" s="28"/>
    </row>
    <row r="680" s="27" customFormat="1" ht="15.75" customHeight="1" spans="2:2">
      <c r="B680" s="28"/>
    </row>
    <row r="681" s="27" customFormat="1" ht="15.75" customHeight="1" spans="2:2">
      <c r="B681" s="28"/>
    </row>
    <row r="682" s="27" customFormat="1" ht="15.75" customHeight="1" spans="2:2">
      <c r="B682" s="28"/>
    </row>
    <row r="683" s="27" customFormat="1" ht="15.75" customHeight="1" spans="2:2">
      <c r="B683" s="28"/>
    </row>
    <row r="684" s="27" customFormat="1" ht="15.75" customHeight="1" spans="2:2">
      <c r="B684" s="28"/>
    </row>
    <row r="685" s="27" customFormat="1" ht="15.75" customHeight="1" spans="2:2">
      <c r="B685" s="28"/>
    </row>
    <row r="686" s="27" customFormat="1" ht="15.75" customHeight="1" spans="2:2">
      <c r="B686" s="28"/>
    </row>
    <row r="687" s="27" customFormat="1" ht="15.75" customHeight="1" spans="2:2">
      <c r="B687" s="28"/>
    </row>
    <row r="688" s="27" customFormat="1" ht="15.75" customHeight="1" spans="2:2">
      <c r="B688" s="28"/>
    </row>
    <row r="689" s="27" customFormat="1" ht="15.75" customHeight="1" spans="2:2">
      <c r="B689" s="28"/>
    </row>
    <row r="690" s="27" customFormat="1" ht="15.75" customHeight="1" spans="2:2">
      <c r="B690" s="28"/>
    </row>
    <row r="691" s="27" customFormat="1" ht="15.75" customHeight="1" spans="2:2">
      <c r="B691" s="28"/>
    </row>
    <row r="692" s="27" customFormat="1" ht="15.75" customHeight="1" spans="2:2">
      <c r="B692" s="28"/>
    </row>
    <row r="693" s="27" customFormat="1" ht="15.75" customHeight="1" spans="2:2">
      <c r="B693" s="28"/>
    </row>
    <row r="694" s="27" customFormat="1" ht="15.75" customHeight="1" spans="2:2">
      <c r="B694" s="28"/>
    </row>
    <row r="695" s="27" customFormat="1" ht="15.75" customHeight="1" spans="2:2">
      <c r="B695" s="28"/>
    </row>
    <row r="696" s="27" customFormat="1" ht="15.75" customHeight="1" spans="2:2">
      <c r="B696" s="28"/>
    </row>
    <row r="697" s="27" customFormat="1" ht="15.75" customHeight="1" spans="2:2">
      <c r="B697" s="28"/>
    </row>
    <row r="698" s="27" customFormat="1" ht="15.75" customHeight="1" spans="2:2">
      <c r="B698" s="28"/>
    </row>
    <row r="699" s="27" customFormat="1" ht="15.75" customHeight="1" spans="2:2">
      <c r="B699" s="28"/>
    </row>
    <row r="700" s="27" customFormat="1" ht="15.75" customHeight="1" spans="2:2">
      <c r="B700" s="28"/>
    </row>
    <row r="701" s="27" customFormat="1" ht="15.75" customHeight="1" spans="2:2">
      <c r="B701" s="28"/>
    </row>
    <row r="702" s="27" customFormat="1" ht="15.75" customHeight="1" spans="2:2">
      <c r="B702" s="28"/>
    </row>
    <row r="703" s="27" customFormat="1" ht="15.75" customHeight="1" spans="2:2">
      <c r="B703" s="28"/>
    </row>
    <row r="704" s="27" customFormat="1" ht="15.75" customHeight="1" spans="2:2">
      <c r="B704" s="28"/>
    </row>
    <row r="705" s="27" customFormat="1" ht="15.75" customHeight="1" spans="2:2">
      <c r="B705" s="28"/>
    </row>
    <row r="706" s="27" customFormat="1" ht="15.75" customHeight="1" spans="2:2">
      <c r="B706" s="28"/>
    </row>
    <row r="707" s="27" customFormat="1" ht="15.75" customHeight="1" spans="2:2">
      <c r="B707" s="28"/>
    </row>
    <row r="708" s="27" customFormat="1" ht="15.75" customHeight="1" spans="2:2">
      <c r="B708" s="28"/>
    </row>
    <row r="709" s="27" customFormat="1" ht="15.75" customHeight="1" spans="2:2">
      <c r="B709" s="28"/>
    </row>
    <row r="710" s="27" customFormat="1" ht="15.75" customHeight="1" spans="2:2">
      <c r="B710" s="28"/>
    </row>
    <row r="711" s="27" customFormat="1" ht="15.75" customHeight="1" spans="2:2">
      <c r="B711" s="28"/>
    </row>
    <row r="712" s="27" customFormat="1" ht="15.75" customHeight="1" spans="2:2">
      <c r="B712" s="28"/>
    </row>
    <row r="713" s="27" customFormat="1" ht="15.75" customHeight="1" spans="2:2">
      <c r="B713" s="28"/>
    </row>
    <row r="714" s="27" customFormat="1" ht="15.75" customHeight="1" spans="2:2">
      <c r="B714" s="28"/>
    </row>
    <row r="715" s="27" customFormat="1" ht="15.75" customHeight="1" spans="2:2">
      <c r="B715" s="28"/>
    </row>
    <row r="716" s="27" customFormat="1" ht="15.75" customHeight="1" spans="2:2">
      <c r="B716" s="28"/>
    </row>
    <row r="717" s="27" customFormat="1" ht="15.75" customHeight="1" spans="2:2">
      <c r="B717" s="28"/>
    </row>
    <row r="718" s="27" customFormat="1" ht="15.75" customHeight="1" spans="2:2">
      <c r="B718" s="28"/>
    </row>
    <row r="719" s="27" customFormat="1" ht="15.75" customHeight="1" spans="2:2">
      <c r="B719" s="28"/>
    </row>
    <row r="720" s="27" customFormat="1" ht="15.75" customHeight="1" spans="2:2">
      <c r="B720" s="28"/>
    </row>
    <row r="721" s="27" customFormat="1" ht="15.75" customHeight="1" spans="2:2">
      <c r="B721" s="28"/>
    </row>
    <row r="722" s="27" customFormat="1" ht="15.75" customHeight="1" spans="2:2">
      <c r="B722" s="28"/>
    </row>
    <row r="723" s="27" customFormat="1" ht="15.75" customHeight="1" spans="2:2">
      <c r="B723" s="28"/>
    </row>
    <row r="724" s="27" customFormat="1" ht="15.75" customHeight="1" spans="2:2">
      <c r="B724" s="28"/>
    </row>
    <row r="725" s="27" customFormat="1" ht="15.75" customHeight="1" spans="2:2">
      <c r="B725" s="28"/>
    </row>
    <row r="726" s="27" customFormat="1" ht="15.75" customHeight="1" spans="2:2">
      <c r="B726" s="28"/>
    </row>
    <row r="727" s="27" customFormat="1" ht="15.75" customHeight="1" spans="2:2">
      <c r="B727" s="28"/>
    </row>
    <row r="728" s="27" customFormat="1" ht="15.75" customHeight="1" spans="2:2">
      <c r="B728" s="28"/>
    </row>
    <row r="729" s="27" customFormat="1" ht="15.75" customHeight="1" spans="2:2">
      <c r="B729" s="28"/>
    </row>
    <row r="730" s="27" customFormat="1" ht="15.75" customHeight="1" spans="2:2">
      <c r="B730" s="28"/>
    </row>
    <row r="731" s="27" customFormat="1" ht="15.75" customHeight="1" spans="2:2">
      <c r="B731" s="28"/>
    </row>
    <row r="732" s="27" customFormat="1" ht="15.75" customHeight="1" spans="2:2">
      <c r="B732" s="28"/>
    </row>
    <row r="733" s="27" customFormat="1" ht="15.75" customHeight="1" spans="2:2">
      <c r="B733" s="28"/>
    </row>
    <row r="734" s="27" customFormat="1" ht="15.75" customHeight="1" spans="2:2">
      <c r="B734" s="28"/>
    </row>
    <row r="735" s="27" customFormat="1" ht="15.75" customHeight="1" spans="2:2">
      <c r="B735" s="28"/>
    </row>
    <row r="736" s="27" customFormat="1" ht="15.75" customHeight="1" spans="2:2">
      <c r="B736" s="28"/>
    </row>
    <row r="737" s="27" customFormat="1" ht="15.75" customHeight="1" spans="2:2">
      <c r="B737" s="28"/>
    </row>
    <row r="738" s="27" customFormat="1" ht="15.75" customHeight="1" spans="2:2">
      <c r="B738" s="28"/>
    </row>
    <row r="739" s="27" customFormat="1" ht="15.75" customHeight="1" spans="2:2">
      <c r="B739" s="28"/>
    </row>
    <row r="740" s="27" customFormat="1" ht="15.75" customHeight="1" spans="2:2">
      <c r="B740" s="28"/>
    </row>
    <row r="741" s="27" customFormat="1" ht="15.75" customHeight="1" spans="2:2">
      <c r="B741" s="28"/>
    </row>
    <row r="742" s="27" customFormat="1" ht="15.75" customHeight="1" spans="2:2">
      <c r="B742" s="28"/>
    </row>
    <row r="743" s="27" customFormat="1" ht="15.75" customHeight="1" spans="2:2">
      <c r="B743" s="28"/>
    </row>
    <row r="744" s="27" customFormat="1" ht="15.75" customHeight="1" spans="2:2">
      <c r="B744" s="28"/>
    </row>
    <row r="745" s="27" customFormat="1" ht="15.75" customHeight="1" spans="2:2">
      <c r="B745" s="28"/>
    </row>
    <row r="746" s="27" customFormat="1" ht="15.75" customHeight="1" spans="2:2">
      <c r="B746" s="28"/>
    </row>
    <row r="747" s="27" customFormat="1" ht="15.75" customHeight="1" spans="2:2">
      <c r="B747" s="28"/>
    </row>
    <row r="748" s="27" customFormat="1" ht="15.75" customHeight="1" spans="2:2">
      <c r="B748" s="28"/>
    </row>
    <row r="749" s="27" customFormat="1" ht="15.75" customHeight="1" spans="2:2">
      <c r="B749" s="28"/>
    </row>
    <row r="750" s="27" customFormat="1" ht="15.75" customHeight="1" spans="2:2">
      <c r="B750" s="28"/>
    </row>
    <row r="751" s="27" customFormat="1" ht="15.75" customHeight="1" spans="2:2">
      <c r="B751" s="28"/>
    </row>
    <row r="752" s="27" customFormat="1" ht="15.75" customHeight="1" spans="2:2">
      <c r="B752" s="28"/>
    </row>
    <row r="753" s="27" customFormat="1" ht="15.75" customHeight="1" spans="2:2">
      <c r="B753" s="28"/>
    </row>
    <row r="754" s="27" customFormat="1" ht="15.75" customHeight="1" spans="2:2">
      <c r="B754" s="28"/>
    </row>
    <row r="755" s="27" customFormat="1" ht="15.75" customHeight="1" spans="2:2">
      <c r="B755" s="28"/>
    </row>
    <row r="756" s="27" customFormat="1" ht="15.75" customHeight="1" spans="2:2">
      <c r="B756" s="28"/>
    </row>
    <row r="757" s="27" customFormat="1" ht="15.75" customHeight="1" spans="2:2">
      <c r="B757" s="28"/>
    </row>
    <row r="758" s="27" customFormat="1" ht="15.75" customHeight="1" spans="2:2">
      <c r="B758" s="28"/>
    </row>
    <row r="759" s="27" customFormat="1" ht="15.75" customHeight="1" spans="2:2">
      <c r="B759" s="28"/>
    </row>
    <row r="760" s="27" customFormat="1" ht="15.75" customHeight="1" spans="2:2">
      <c r="B760" s="28"/>
    </row>
    <row r="761" s="27" customFormat="1" ht="15.75" customHeight="1" spans="2:2">
      <c r="B761" s="28"/>
    </row>
    <row r="762" s="27" customFormat="1" ht="15.75" customHeight="1" spans="2:2">
      <c r="B762" s="28"/>
    </row>
    <row r="763" s="27" customFormat="1" ht="15.75" customHeight="1" spans="2:2">
      <c r="B763" s="28"/>
    </row>
    <row r="764" s="27" customFormat="1" ht="15.75" customHeight="1" spans="2:2">
      <c r="B764" s="28"/>
    </row>
    <row r="765" s="27" customFormat="1" ht="15.75" customHeight="1" spans="2:2">
      <c r="B765" s="28"/>
    </row>
    <row r="766" s="27" customFormat="1" ht="15.75" customHeight="1" spans="2:2">
      <c r="B766" s="28"/>
    </row>
    <row r="767" s="27" customFormat="1" ht="15.75" customHeight="1" spans="2:2">
      <c r="B767" s="28"/>
    </row>
    <row r="768" s="27" customFormat="1" ht="15.75" customHeight="1" spans="2:2">
      <c r="B768" s="28"/>
    </row>
    <row r="769" s="27" customFormat="1" ht="15.75" customHeight="1" spans="2:2">
      <c r="B769" s="28"/>
    </row>
    <row r="770" s="27" customFormat="1" ht="15.75" customHeight="1" spans="2:2">
      <c r="B770" s="28"/>
    </row>
    <row r="771" s="27" customFormat="1" ht="15.75" customHeight="1" spans="2:2">
      <c r="B771" s="28"/>
    </row>
    <row r="772" s="27" customFormat="1" ht="15.75" customHeight="1" spans="2:2">
      <c r="B772" s="28"/>
    </row>
    <row r="773" s="27" customFormat="1" ht="15.75" customHeight="1" spans="2:2">
      <c r="B773" s="28"/>
    </row>
    <row r="774" s="27" customFormat="1" ht="15.75" customHeight="1" spans="2:2">
      <c r="B774" s="28"/>
    </row>
    <row r="775" s="27" customFormat="1" ht="15.75" customHeight="1" spans="2:2">
      <c r="B775" s="28"/>
    </row>
    <row r="776" s="27" customFormat="1" ht="15.75" customHeight="1" spans="2:2">
      <c r="B776" s="28"/>
    </row>
    <row r="777" s="27" customFormat="1" ht="15.75" customHeight="1" spans="2:2">
      <c r="B777" s="28"/>
    </row>
    <row r="778" s="27" customFormat="1" ht="15.75" customHeight="1" spans="2:2">
      <c r="B778" s="28"/>
    </row>
    <row r="779" s="27" customFormat="1" ht="15.75" customHeight="1" spans="2:2">
      <c r="B779" s="28"/>
    </row>
    <row r="780" s="27" customFormat="1" ht="15.75" customHeight="1" spans="2:2">
      <c r="B780" s="28"/>
    </row>
    <row r="781" s="27" customFormat="1" ht="15.75" customHeight="1" spans="2:2">
      <c r="B781" s="28"/>
    </row>
    <row r="782" s="27" customFormat="1" ht="15.75" customHeight="1" spans="2:2">
      <c r="B782" s="28"/>
    </row>
    <row r="783" s="27" customFormat="1" ht="15.75" customHeight="1" spans="2:2">
      <c r="B783" s="28"/>
    </row>
    <row r="784" s="27" customFormat="1" ht="15.75" customHeight="1" spans="2:2">
      <c r="B784" s="28"/>
    </row>
    <row r="785" s="27" customFormat="1" ht="15.75" customHeight="1" spans="2:2">
      <c r="B785" s="28"/>
    </row>
    <row r="786" s="27" customFormat="1" ht="15.75" customHeight="1" spans="2:2">
      <c r="B786" s="28"/>
    </row>
    <row r="787" s="27" customFormat="1" ht="15.75" customHeight="1" spans="2:2">
      <c r="B787" s="28"/>
    </row>
    <row r="788" s="27" customFormat="1" ht="15.75" customHeight="1" spans="2:2">
      <c r="B788" s="28"/>
    </row>
    <row r="789" s="27" customFormat="1" ht="15.75" customHeight="1" spans="2:2">
      <c r="B789" s="28"/>
    </row>
    <row r="790" s="27" customFormat="1" ht="15.75" customHeight="1" spans="2:2">
      <c r="B790" s="28"/>
    </row>
    <row r="791" s="27" customFormat="1" ht="15.75" customHeight="1" spans="2:2">
      <c r="B791" s="28"/>
    </row>
    <row r="792" s="27" customFormat="1" ht="15.75" customHeight="1" spans="2:2">
      <c r="B792" s="28"/>
    </row>
    <row r="793" s="27" customFormat="1" ht="15.75" customHeight="1" spans="2:2">
      <c r="B793" s="28"/>
    </row>
    <row r="794" s="27" customFormat="1" ht="15.75" customHeight="1" spans="2:2">
      <c r="B794" s="28"/>
    </row>
    <row r="795" s="27" customFormat="1" ht="15.75" customHeight="1" spans="2:2">
      <c r="B795" s="28"/>
    </row>
    <row r="796" s="27" customFormat="1" ht="15.75" customHeight="1" spans="2:2">
      <c r="B796" s="28"/>
    </row>
    <row r="797" s="27" customFormat="1" ht="15.75" customHeight="1" spans="2:2">
      <c r="B797" s="28"/>
    </row>
    <row r="798" s="27" customFormat="1" ht="15.75" customHeight="1" spans="2:2">
      <c r="B798" s="28"/>
    </row>
    <row r="799" s="27" customFormat="1" ht="15.75" customHeight="1" spans="2:2">
      <c r="B799" s="28"/>
    </row>
    <row r="800" s="27" customFormat="1" ht="15.75" customHeight="1" spans="2:2">
      <c r="B800" s="28"/>
    </row>
    <row r="801" s="27" customFormat="1" ht="15.75" customHeight="1" spans="2:2">
      <c r="B801" s="28"/>
    </row>
    <row r="802" s="27" customFormat="1" ht="15.75" customHeight="1" spans="2:2">
      <c r="B802" s="28"/>
    </row>
    <row r="803" s="27" customFormat="1" ht="15.75" customHeight="1" spans="2:2">
      <c r="B803" s="28"/>
    </row>
    <row r="804" s="27" customFormat="1" ht="15.75" customHeight="1" spans="2:2">
      <c r="B804" s="28"/>
    </row>
    <row r="805" s="27" customFormat="1" ht="15.75" customHeight="1" spans="2:2">
      <c r="B805" s="28"/>
    </row>
    <row r="806" s="27" customFormat="1" ht="15.75" customHeight="1" spans="2:2">
      <c r="B806" s="28"/>
    </row>
    <row r="807" s="27" customFormat="1" ht="15.75" customHeight="1" spans="2:2">
      <c r="B807" s="28"/>
    </row>
    <row r="808" s="27" customFormat="1" ht="15.75" customHeight="1" spans="2:2">
      <c r="B808" s="28"/>
    </row>
    <row r="809" s="27" customFormat="1" ht="15.75" customHeight="1" spans="2:2">
      <c r="B809" s="28"/>
    </row>
    <row r="810" s="27" customFormat="1" ht="15.75" customHeight="1" spans="2:2">
      <c r="B810" s="28"/>
    </row>
    <row r="811" s="27" customFormat="1" ht="15.75" customHeight="1" spans="2:2">
      <c r="B811" s="28"/>
    </row>
    <row r="812" s="27" customFormat="1" ht="15.75" customHeight="1" spans="2:2">
      <c r="B812" s="28"/>
    </row>
    <row r="813" s="27" customFormat="1" ht="15.75" customHeight="1" spans="2:2">
      <c r="B813" s="28"/>
    </row>
    <row r="814" s="27" customFormat="1" ht="15.75" customHeight="1" spans="2:2">
      <c r="B814" s="28"/>
    </row>
    <row r="815" s="27" customFormat="1" ht="15.75" customHeight="1" spans="2:2">
      <c r="B815" s="28"/>
    </row>
    <row r="816" s="27" customFormat="1" ht="15.75" customHeight="1" spans="2:2">
      <c r="B816" s="28"/>
    </row>
    <row r="817" s="27" customFormat="1" ht="15.75" customHeight="1" spans="2:2">
      <c r="B817" s="28"/>
    </row>
    <row r="818" s="27" customFormat="1" ht="15.75" customHeight="1" spans="2:2">
      <c r="B818" s="28"/>
    </row>
    <row r="819" s="27" customFormat="1" ht="15.75" customHeight="1" spans="2:2">
      <c r="B819" s="28"/>
    </row>
    <row r="820" s="27" customFormat="1" ht="15.75" customHeight="1" spans="2:2">
      <c r="B820" s="28"/>
    </row>
    <row r="821" s="27" customFormat="1" ht="15.75" customHeight="1" spans="2:2">
      <c r="B821" s="28"/>
    </row>
    <row r="822" s="27" customFormat="1" ht="15.75" customHeight="1" spans="2:2">
      <c r="B822" s="28"/>
    </row>
    <row r="823" s="27" customFormat="1" ht="15.75" customHeight="1" spans="2:2">
      <c r="B823" s="28"/>
    </row>
    <row r="824" s="27" customFormat="1" ht="15.75" customHeight="1" spans="2:2">
      <c r="B824" s="28"/>
    </row>
    <row r="825" s="27" customFormat="1" ht="15.75" customHeight="1" spans="2:2">
      <c r="B825" s="28"/>
    </row>
    <row r="826" s="27" customFormat="1" ht="15.75" customHeight="1" spans="2:2">
      <c r="B826" s="28"/>
    </row>
    <row r="827" s="27" customFormat="1" ht="15.75" customHeight="1" spans="2:2">
      <c r="B827" s="28"/>
    </row>
    <row r="828" s="27" customFormat="1" ht="15.75" customHeight="1" spans="2:2">
      <c r="B828" s="28"/>
    </row>
    <row r="829" s="27" customFormat="1" ht="15.75" customHeight="1" spans="2:2">
      <c r="B829" s="28"/>
    </row>
    <row r="830" s="27" customFormat="1" ht="15.75" customHeight="1" spans="2:2">
      <c r="B830" s="28"/>
    </row>
    <row r="831" s="27" customFormat="1" ht="15.75" customHeight="1" spans="2:2">
      <c r="B831" s="28"/>
    </row>
    <row r="832" s="27" customFormat="1" ht="15.75" customHeight="1" spans="2:2">
      <c r="B832" s="28"/>
    </row>
    <row r="833" s="27" customFormat="1" ht="15.75" customHeight="1" spans="2:2">
      <c r="B833" s="28"/>
    </row>
    <row r="834" s="27" customFormat="1" ht="15.75" customHeight="1" spans="2:2">
      <c r="B834" s="28"/>
    </row>
    <row r="835" s="27" customFormat="1" ht="15.75" customHeight="1" spans="2:2">
      <c r="B835" s="28"/>
    </row>
    <row r="836" s="27" customFormat="1" ht="15.75" customHeight="1" spans="2:2">
      <c r="B836" s="28"/>
    </row>
    <row r="837" s="27" customFormat="1" ht="15.75" customHeight="1" spans="2:2">
      <c r="B837" s="28"/>
    </row>
    <row r="838" s="27" customFormat="1" ht="15.75" customHeight="1" spans="2:2">
      <c r="B838" s="28"/>
    </row>
    <row r="839" s="27" customFormat="1" ht="15.75" customHeight="1" spans="2:2">
      <c r="B839" s="28"/>
    </row>
    <row r="840" s="27" customFormat="1" ht="15.75" customHeight="1" spans="2:2">
      <c r="B840" s="28"/>
    </row>
    <row r="841" s="27" customFormat="1" ht="15.75" customHeight="1" spans="2:2">
      <c r="B841" s="28"/>
    </row>
    <row r="842" s="27" customFormat="1" ht="15.75" customHeight="1" spans="2:2">
      <c r="B842" s="28"/>
    </row>
    <row r="843" s="27" customFormat="1" ht="15.75" customHeight="1" spans="2:2">
      <c r="B843" s="28"/>
    </row>
    <row r="844" s="27" customFormat="1" ht="15.75" customHeight="1" spans="2:2">
      <c r="B844" s="28"/>
    </row>
    <row r="845" s="27" customFormat="1" ht="15.75" customHeight="1" spans="2:2">
      <c r="B845" s="28"/>
    </row>
    <row r="846" s="27" customFormat="1" ht="15.75" customHeight="1" spans="2:2">
      <c r="B846" s="28"/>
    </row>
    <row r="847" s="27" customFormat="1" ht="15.75" customHeight="1" spans="2:2">
      <c r="B847" s="28"/>
    </row>
    <row r="848" s="27" customFormat="1" ht="15.75" customHeight="1" spans="2:2">
      <c r="B848" s="28"/>
    </row>
    <row r="849" s="27" customFormat="1" ht="15.75" customHeight="1" spans="2:2">
      <c r="B849" s="28"/>
    </row>
    <row r="850" s="27" customFormat="1" ht="15.75" customHeight="1" spans="2:2">
      <c r="B850" s="28"/>
    </row>
    <row r="851" s="27" customFormat="1" ht="15.75" customHeight="1" spans="2:2">
      <c r="B851" s="28"/>
    </row>
    <row r="852" s="27" customFormat="1" ht="15.75" customHeight="1" spans="2:2">
      <c r="B852" s="28"/>
    </row>
    <row r="853" s="27" customFormat="1" ht="15.75" customHeight="1" spans="2:2">
      <c r="B853" s="28"/>
    </row>
    <row r="854" s="27" customFormat="1" ht="15.75" customHeight="1" spans="2:2">
      <c r="B854" s="28"/>
    </row>
    <row r="855" s="27" customFormat="1" ht="15.75" customHeight="1" spans="2:2">
      <c r="B855" s="28"/>
    </row>
    <row r="856" s="27" customFormat="1" ht="15.75" customHeight="1" spans="2:2">
      <c r="B856" s="28"/>
    </row>
    <row r="857" s="27" customFormat="1" ht="15.75" customHeight="1" spans="2:2">
      <c r="B857" s="28"/>
    </row>
    <row r="858" s="27" customFormat="1" ht="15.75" customHeight="1" spans="2:2">
      <c r="B858" s="28"/>
    </row>
    <row r="859" s="27" customFormat="1" ht="15.75" customHeight="1" spans="2:2">
      <c r="B859" s="28"/>
    </row>
    <row r="860" s="27" customFormat="1" ht="15.75" customHeight="1" spans="2:2">
      <c r="B860" s="28"/>
    </row>
    <row r="861" s="27" customFormat="1" ht="15.75" customHeight="1" spans="2:2">
      <c r="B861" s="28"/>
    </row>
    <row r="862" s="27" customFormat="1" ht="15.75" customHeight="1" spans="2:2">
      <c r="B862" s="28"/>
    </row>
    <row r="863" s="27" customFormat="1" ht="15.75" customHeight="1" spans="2:2">
      <c r="B863" s="28"/>
    </row>
    <row r="864" s="27" customFormat="1" ht="15.75" customHeight="1" spans="2:2">
      <c r="B864" s="28"/>
    </row>
    <row r="865" s="27" customFormat="1" ht="15.75" customHeight="1" spans="2:2">
      <c r="B865" s="28"/>
    </row>
    <row r="866" s="27" customFormat="1" ht="15.75" customHeight="1" spans="2:2">
      <c r="B866" s="28"/>
    </row>
    <row r="867" s="27" customFormat="1" ht="15.75" customHeight="1" spans="2:2">
      <c r="B867" s="28"/>
    </row>
    <row r="868" s="27" customFormat="1" ht="15.75" customHeight="1" spans="2:2">
      <c r="B868" s="28"/>
    </row>
    <row r="869" s="27" customFormat="1" ht="15.75" customHeight="1" spans="2:2">
      <c r="B869" s="28"/>
    </row>
    <row r="870" s="27" customFormat="1" ht="15.75" customHeight="1" spans="2:2">
      <c r="B870" s="28"/>
    </row>
    <row r="871" s="27" customFormat="1" ht="15.75" customHeight="1" spans="2:2">
      <c r="B871" s="28"/>
    </row>
    <row r="872" s="27" customFormat="1" ht="15.75" customHeight="1" spans="2:2">
      <c r="B872" s="28"/>
    </row>
    <row r="873" s="27" customFormat="1" ht="15.75" customHeight="1" spans="2:2">
      <c r="B873" s="28"/>
    </row>
    <row r="874" s="27" customFormat="1" ht="15.75" customHeight="1" spans="2:2">
      <c r="B874" s="28"/>
    </row>
    <row r="875" s="27" customFormat="1" ht="15.75" customHeight="1" spans="2:2">
      <c r="B875" s="28"/>
    </row>
    <row r="876" s="27" customFormat="1" ht="15.75" customHeight="1" spans="2:2">
      <c r="B876" s="28"/>
    </row>
    <row r="877" s="27" customFormat="1" ht="15.75" customHeight="1" spans="2:2">
      <c r="B877" s="28"/>
    </row>
    <row r="878" s="27" customFormat="1" ht="15.75" customHeight="1" spans="2:2">
      <c r="B878" s="28"/>
    </row>
    <row r="879" s="27" customFormat="1" ht="15.75" customHeight="1" spans="2:2">
      <c r="B879" s="28"/>
    </row>
    <row r="880" s="27" customFormat="1" ht="15.75" customHeight="1" spans="2:2">
      <c r="B880" s="28"/>
    </row>
    <row r="881" s="27" customFormat="1" ht="15.75" customHeight="1" spans="2:2">
      <c r="B881" s="28"/>
    </row>
    <row r="882" s="27" customFormat="1" ht="15.75" customHeight="1" spans="2:2">
      <c r="B882" s="28"/>
    </row>
    <row r="883" s="27" customFormat="1" ht="15.75" customHeight="1" spans="2:2">
      <c r="B883" s="28"/>
    </row>
    <row r="884" s="27" customFormat="1" ht="15.75" customHeight="1" spans="2:2">
      <c r="B884" s="28"/>
    </row>
    <row r="885" s="27" customFormat="1" ht="15.75" customHeight="1" spans="2:2">
      <c r="B885" s="28"/>
    </row>
    <row r="886" s="27" customFormat="1" ht="15.75" customHeight="1" spans="2:2">
      <c r="B886" s="28"/>
    </row>
    <row r="887" s="27" customFormat="1" ht="15.75" customHeight="1" spans="2:2">
      <c r="B887" s="28"/>
    </row>
    <row r="888" s="27" customFormat="1" ht="15.75" customHeight="1" spans="2:2">
      <c r="B888" s="28"/>
    </row>
    <row r="889" s="27" customFormat="1" ht="15.75" customHeight="1" spans="2:2">
      <c r="B889" s="28"/>
    </row>
    <row r="890" s="27" customFormat="1" ht="15.75" customHeight="1" spans="2:2">
      <c r="B890" s="28"/>
    </row>
    <row r="891" s="27" customFormat="1" ht="15.75" customHeight="1" spans="2:2">
      <c r="B891" s="28"/>
    </row>
    <row r="892" s="27" customFormat="1" ht="15.75" customHeight="1" spans="2:2">
      <c r="B892" s="28"/>
    </row>
    <row r="893" s="27" customFormat="1" ht="15.75" customHeight="1" spans="2:2">
      <c r="B893" s="28"/>
    </row>
    <row r="894" s="27" customFormat="1" ht="15.75" customHeight="1" spans="2:2">
      <c r="B894" s="28"/>
    </row>
    <row r="895" s="27" customFormat="1" ht="15.75" customHeight="1" spans="2:2">
      <c r="B895" s="28"/>
    </row>
    <row r="896" s="27" customFormat="1" ht="15.75" customHeight="1" spans="2:2">
      <c r="B896" s="28"/>
    </row>
    <row r="897" s="27" customFormat="1" ht="15.75" customHeight="1" spans="2:2">
      <c r="B897" s="28"/>
    </row>
    <row r="898" s="27" customFormat="1" ht="15.75" customHeight="1" spans="2:2">
      <c r="B898" s="28"/>
    </row>
    <row r="899" s="27" customFormat="1" ht="15.75" customHeight="1" spans="2:2">
      <c r="B899" s="28"/>
    </row>
    <row r="900" s="27" customFormat="1" ht="15.75" customHeight="1" spans="2:2">
      <c r="B900" s="28"/>
    </row>
    <row r="901" s="27" customFormat="1" ht="15.75" customHeight="1" spans="2:2">
      <c r="B901" s="28"/>
    </row>
    <row r="902" s="27" customFormat="1" ht="15.75" customHeight="1" spans="2:2">
      <c r="B902" s="28"/>
    </row>
    <row r="903" s="27" customFormat="1" ht="15.75" customHeight="1" spans="2:2">
      <c r="B903" s="28"/>
    </row>
    <row r="904" s="27" customFormat="1" ht="15.75" customHeight="1" spans="2:2">
      <c r="B904" s="28"/>
    </row>
    <row r="905" s="27" customFormat="1" ht="15.75" customHeight="1" spans="2:2">
      <c r="B905" s="28"/>
    </row>
    <row r="906" s="27" customFormat="1" ht="15.75" customHeight="1" spans="2:2">
      <c r="B906" s="28"/>
    </row>
    <row r="907" s="27" customFormat="1" ht="15.75" customHeight="1" spans="2:2">
      <c r="B907" s="28"/>
    </row>
    <row r="908" s="27" customFormat="1" ht="15.75" customHeight="1" spans="2:2">
      <c r="B908" s="28"/>
    </row>
    <row r="909" s="27" customFormat="1" ht="15.75" customHeight="1" spans="2:2">
      <c r="B909" s="28"/>
    </row>
    <row r="910" s="27" customFormat="1" ht="15.75" customHeight="1" spans="2:2">
      <c r="B910" s="28"/>
    </row>
    <row r="911" s="27" customFormat="1" ht="15.75" customHeight="1" spans="2:2">
      <c r="B911" s="28"/>
    </row>
    <row r="912" s="27" customFormat="1" ht="15.75" customHeight="1" spans="2:2">
      <c r="B912" s="28"/>
    </row>
    <row r="913" s="27" customFormat="1" ht="15.75" customHeight="1" spans="2:2">
      <c r="B913" s="28"/>
    </row>
    <row r="914" s="27" customFormat="1" ht="15.75" customHeight="1" spans="2:2">
      <c r="B914" s="28"/>
    </row>
    <row r="915" s="27" customFormat="1" ht="15.75" customHeight="1" spans="2:2">
      <c r="B915" s="28"/>
    </row>
    <row r="916" s="27" customFormat="1" ht="15.75" customHeight="1" spans="2:2">
      <c r="B916" s="28"/>
    </row>
    <row r="917" s="27" customFormat="1" ht="15.75" customHeight="1" spans="2:2">
      <c r="B917" s="28"/>
    </row>
    <row r="918" s="27" customFormat="1" ht="15.75" customHeight="1" spans="2:2">
      <c r="B918" s="28"/>
    </row>
    <row r="919" s="27" customFormat="1" ht="15.75" customHeight="1" spans="2:2">
      <c r="B919" s="28"/>
    </row>
    <row r="920" s="27" customFormat="1" ht="15.75" customHeight="1" spans="2:2">
      <c r="B920" s="28"/>
    </row>
    <row r="921" s="27" customFormat="1" ht="15.75" customHeight="1" spans="2:2">
      <c r="B921" s="28"/>
    </row>
    <row r="922" s="27" customFormat="1" ht="15.75" customHeight="1" spans="2:2">
      <c r="B922" s="28"/>
    </row>
    <row r="923" s="27" customFormat="1" ht="15.75" customHeight="1" spans="2:2">
      <c r="B923" s="28"/>
    </row>
    <row r="924" s="27" customFormat="1" ht="15.75" customHeight="1" spans="2:2">
      <c r="B924" s="28"/>
    </row>
    <row r="925" s="27" customFormat="1" ht="15.75" customHeight="1" spans="2:2">
      <c r="B925" s="28"/>
    </row>
    <row r="926" s="27" customFormat="1" ht="15.75" customHeight="1" spans="2:2">
      <c r="B926" s="28"/>
    </row>
    <row r="927" s="27" customFormat="1" ht="15.75" customHeight="1" spans="2:2">
      <c r="B927" s="28"/>
    </row>
    <row r="928" s="27" customFormat="1" ht="15.75" customHeight="1" spans="2:2">
      <c r="B928" s="28"/>
    </row>
    <row r="929" s="27" customFormat="1" ht="15.75" customHeight="1" spans="2:2">
      <c r="B929" s="28"/>
    </row>
    <row r="930" s="27" customFormat="1" ht="15.75" customHeight="1" spans="2:2">
      <c r="B930" s="28"/>
    </row>
    <row r="931" s="27" customFormat="1" ht="15.75" customHeight="1" spans="2:2">
      <c r="B931" s="28"/>
    </row>
    <row r="932" s="27" customFormat="1" ht="15.75" customHeight="1" spans="2:2">
      <c r="B932" s="28"/>
    </row>
    <row r="933" s="27" customFormat="1" ht="15.75" customHeight="1" spans="2:2">
      <c r="B933" s="28"/>
    </row>
    <row r="934" s="27" customFormat="1" ht="15.75" customHeight="1" spans="2:2">
      <c r="B934" s="28"/>
    </row>
    <row r="935" s="27" customFormat="1" ht="15.75" customHeight="1" spans="2:2">
      <c r="B935" s="28"/>
    </row>
    <row r="936" s="27" customFormat="1" ht="15.75" customHeight="1" spans="2:2">
      <c r="B936" s="28"/>
    </row>
    <row r="937" s="27" customFormat="1" ht="15.75" customHeight="1" spans="2:2">
      <c r="B937" s="28"/>
    </row>
    <row r="938" s="27" customFormat="1" ht="15.75" customHeight="1" spans="2:2">
      <c r="B938" s="28"/>
    </row>
    <row r="939" s="27" customFormat="1" ht="15.75" customHeight="1" spans="2:2">
      <c r="B939" s="28"/>
    </row>
    <row r="940" s="27" customFormat="1" ht="15.75" customHeight="1" spans="2:2">
      <c r="B940" s="28"/>
    </row>
    <row r="941" s="27" customFormat="1" ht="15.75" customHeight="1" spans="2:2">
      <c r="B941" s="28"/>
    </row>
    <row r="942" s="27" customFormat="1" ht="15.75" customHeight="1" spans="2:2">
      <c r="B942" s="28"/>
    </row>
    <row r="943" s="27" customFormat="1" ht="15.75" customHeight="1" spans="2:2">
      <c r="B943" s="28"/>
    </row>
    <row r="944" s="27" customFormat="1" ht="15.75" customHeight="1" spans="2:2">
      <c r="B944" s="28"/>
    </row>
    <row r="945" s="27" customFormat="1" ht="15.75" customHeight="1" spans="2:2">
      <c r="B945" s="28"/>
    </row>
    <row r="946" s="27" customFormat="1" ht="15.75" customHeight="1" spans="2:2">
      <c r="B946" s="28"/>
    </row>
    <row r="947" s="27" customFormat="1" ht="15.75" customHeight="1" spans="2:2">
      <c r="B947" s="28"/>
    </row>
    <row r="948" s="27" customFormat="1" ht="15.75" customHeight="1" spans="2:2">
      <c r="B948" s="28"/>
    </row>
    <row r="949" s="27" customFormat="1" ht="15.75" customHeight="1" spans="2:2">
      <c r="B949" s="28"/>
    </row>
    <row r="950" s="27" customFormat="1" ht="15.75" customHeight="1" spans="2:2">
      <c r="B950" s="28"/>
    </row>
    <row r="951" s="27" customFormat="1" ht="15.75" customHeight="1" spans="2:2">
      <c r="B951" s="28"/>
    </row>
    <row r="952" s="27" customFormat="1" ht="15.75" customHeight="1" spans="2:2">
      <c r="B952" s="28"/>
    </row>
    <row r="953" s="27" customFormat="1" ht="15.75" customHeight="1" spans="2:2">
      <c r="B953" s="28"/>
    </row>
    <row r="954" s="27" customFormat="1" ht="15.75" customHeight="1" spans="2:2">
      <c r="B954" s="28"/>
    </row>
    <row r="955" s="27" customFormat="1" ht="15.75" customHeight="1" spans="2:2">
      <c r="B955" s="28"/>
    </row>
    <row r="956" s="27" customFormat="1" ht="15.75" customHeight="1" spans="2:2">
      <c r="B956" s="28"/>
    </row>
    <row r="957" s="27" customFormat="1" ht="15.75" customHeight="1" spans="2:2">
      <c r="B957" s="28"/>
    </row>
    <row r="958" s="27" customFormat="1" ht="15.75" customHeight="1" spans="2:2">
      <c r="B958" s="28"/>
    </row>
    <row r="959" s="27" customFormat="1" ht="15.75" customHeight="1" spans="2:2">
      <c r="B959" s="28"/>
    </row>
    <row r="960" s="27" customFormat="1" ht="15.75" customHeight="1" spans="2:2">
      <c r="B960" s="28"/>
    </row>
    <row r="961" s="27" customFormat="1" ht="15.75" customHeight="1" spans="2:2">
      <c r="B961" s="28"/>
    </row>
    <row r="962" s="27" customFormat="1" ht="15.75" customHeight="1" spans="2:2">
      <c r="B962" s="28"/>
    </row>
    <row r="963" s="27" customFormat="1" ht="15.75" customHeight="1" spans="2:2">
      <c r="B963" s="28"/>
    </row>
    <row r="964" s="27" customFormat="1" ht="15.75" customHeight="1" spans="2:2">
      <c r="B964" s="28"/>
    </row>
    <row r="965" s="27" customFormat="1" ht="15.75" customHeight="1" spans="2:2">
      <c r="B965" s="28"/>
    </row>
    <row r="966" s="27" customFormat="1" ht="15.75" customHeight="1" spans="2:2">
      <c r="B966" s="28"/>
    </row>
    <row r="967" s="27" customFormat="1" ht="15.75" customHeight="1" spans="2:2">
      <c r="B967" s="28"/>
    </row>
    <row r="968" s="27" customFormat="1" ht="15.75" customHeight="1" spans="2:2">
      <c r="B968" s="28"/>
    </row>
    <row r="969" s="27" customFormat="1" ht="15.75" customHeight="1" spans="2:2">
      <c r="B969" s="28"/>
    </row>
    <row r="970" s="27" customFormat="1" ht="15.75" customHeight="1" spans="2:2">
      <c r="B970" s="28"/>
    </row>
    <row r="971" s="27" customFormat="1" ht="15.75" customHeight="1" spans="2:2">
      <c r="B971" s="28"/>
    </row>
    <row r="972" s="27" customFormat="1" ht="15.75" customHeight="1" spans="2:2">
      <c r="B972" s="28"/>
    </row>
    <row r="973" s="27" customFormat="1" ht="15.75" customHeight="1" spans="2:2">
      <c r="B973" s="28"/>
    </row>
    <row r="974" s="27" customFormat="1" ht="15.75" customHeight="1" spans="2:2">
      <c r="B974" s="28"/>
    </row>
    <row r="975" s="27" customFormat="1" ht="15.75" customHeight="1" spans="2:2">
      <c r="B975" s="28"/>
    </row>
    <row r="976" s="27" customFormat="1" ht="15.75" customHeight="1" spans="2:2">
      <c r="B976" s="28"/>
    </row>
    <row r="977" s="27" customFormat="1" ht="15.75" customHeight="1" spans="2:2">
      <c r="B977" s="28"/>
    </row>
    <row r="978" s="27" customFormat="1" ht="15.75" customHeight="1" spans="2:2">
      <c r="B978" s="28"/>
    </row>
    <row r="979" s="27" customFormat="1" ht="15.75" customHeight="1" spans="2:2">
      <c r="B979" s="28"/>
    </row>
    <row r="980" s="27" customFormat="1" ht="15.75" customHeight="1" spans="2:2">
      <c r="B980" s="28"/>
    </row>
    <row r="981" s="27" customFormat="1" ht="15.75" customHeight="1" spans="2:2">
      <c r="B981" s="28"/>
    </row>
    <row r="982" s="27" customFormat="1" ht="15.75" customHeight="1" spans="2:2">
      <c r="B982" s="28"/>
    </row>
    <row r="983" s="27" customFormat="1" ht="15.75" customHeight="1" spans="2:2">
      <c r="B983" s="28"/>
    </row>
    <row r="984" s="27" customFormat="1" ht="15.75" customHeight="1" spans="2:2">
      <c r="B984" s="28"/>
    </row>
    <row r="985" s="27" customFormat="1" ht="15.75" customHeight="1" spans="2:2">
      <c r="B985" s="28"/>
    </row>
    <row r="986" s="27" customFormat="1" ht="15.75" customHeight="1" spans="2:2">
      <c r="B986" s="28"/>
    </row>
    <row r="987" s="27" customFormat="1" ht="15.75" customHeight="1" spans="2:2">
      <c r="B987" s="28"/>
    </row>
    <row r="988" s="27" customFormat="1" ht="15.75" customHeight="1" spans="2:2">
      <c r="B988" s="28"/>
    </row>
    <row r="989" s="27" customFormat="1" ht="15.75" customHeight="1" spans="2:2">
      <c r="B989" s="28"/>
    </row>
    <row r="990" s="27" customFormat="1" ht="15.75" customHeight="1" spans="2:2">
      <c r="B990" s="28"/>
    </row>
    <row r="991" s="27" customFormat="1" ht="15.75" customHeight="1" spans="2:2">
      <c r="B991" s="28"/>
    </row>
    <row r="992" s="27" customFormat="1" ht="15.75" customHeight="1" spans="2:2">
      <c r="B992" s="28"/>
    </row>
    <row r="993" s="27" customFormat="1" ht="15.75" customHeight="1" spans="2:2">
      <c r="B993" s="28"/>
    </row>
    <row r="994" s="27" customFormat="1" ht="15.75" customHeight="1" spans="2:2">
      <c r="B994" s="28"/>
    </row>
    <row r="995" s="27" customFormat="1" ht="15.75" customHeight="1" spans="2:2">
      <c r="B995" s="28"/>
    </row>
    <row r="996" s="27" customFormat="1" ht="15.75" customHeight="1" spans="2:2">
      <c r="B996" s="28"/>
    </row>
    <row r="997" s="27" customFormat="1" ht="15.75" customHeight="1" spans="2:2">
      <c r="B997" s="28"/>
    </row>
    <row r="998" s="27" customFormat="1" ht="15.75" customHeight="1" spans="2:2">
      <c r="B998" s="28"/>
    </row>
    <row r="999" s="27" customFormat="1" ht="15.75" customHeight="1" spans="2:2">
      <c r="B999" s="2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topLeftCell="A14" workbookViewId="0">
      <selection activeCell="D14" sqref="A13:D14"/>
    </sheetView>
  </sheetViews>
  <sheetFormatPr defaultColWidth="9.14285714285714" defaultRowHeight="15" outlineLevelCol="3"/>
  <cols>
    <col min="1" max="1" width="11.1428571428571" style="1" customWidth="1"/>
    <col min="2" max="2" width="29.4285714285714" style="1" customWidth="1"/>
    <col min="3" max="3" width="28.5714285714286" style="2" customWidth="1"/>
    <col min="4" max="4" width="28.7142857142857" style="3" customWidth="1"/>
  </cols>
  <sheetData>
    <row r="1" ht="15.75" spans="1:4">
      <c r="A1" s="4" t="s">
        <v>299</v>
      </c>
      <c r="B1" s="5" t="s">
        <v>300</v>
      </c>
      <c r="C1" s="6"/>
      <c r="D1" s="7" t="s">
        <v>318</v>
      </c>
    </row>
    <row r="2" ht="65" customHeight="1" spans="1:4">
      <c r="A2" s="8">
        <v>45973</v>
      </c>
      <c r="B2" s="9" t="s">
        <v>304</v>
      </c>
      <c r="C2" s="10" t="s">
        <v>319</v>
      </c>
      <c r="D2" s="11" t="str">
        <f>_xlfn.DISPIMG("ID_FB2B4E78CDE640C7B889C532C0253C77",1)</f>
        <v>=DISPIMG("ID_FB2B4E78CDE640C7B889C532C0253C77",1)</v>
      </c>
    </row>
    <row r="3" ht="65" customHeight="1" spans="1:4">
      <c r="A3" s="8">
        <v>45973</v>
      </c>
      <c r="B3" s="9" t="s">
        <v>305</v>
      </c>
      <c r="C3" s="12" t="s">
        <v>320</v>
      </c>
      <c r="D3" s="13"/>
    </row>
    <row r="4" ht="330.65" spans="1:4">
      <c r="A4" s="8">
        <v>45974</v>
      </c>
      <c r="B4" s="9" t="s">
        <v>306</v>
      </c>
      <c r="C4" s="14" t="s">
        <v>321</v>
      </c>
      <c r="D4" s="15" t="str">
        <f>_xlfn.DISPIMG("ID_1635F4017F2949E097AC01610113A384",1)</f>
        <v>=DISPIMG("ID_1635F4017F2949E097AC01610113A384",1)</v>
      </c>
    </row>
    <row r="5" ht="192.8" spans="1:4">
      <c r="A5" s="8">
        <v>45974</v>
      </c>
      <c r="B5" s="16" t="s">
        <v>307</v>
      </c>
      <c r="C5" s="17" t="s">
        <v>322</v>
      </c>
      <c r="D5" s="15" t="str">
        <f>_xlfn.DISPIMG("ID_B793726908DD4B3B9BADF1FE26DC0927",1)</f>
        <v>=DISPIMG("ID_B793726908DD4B3B9BADF1FE26DC0927",1)</v>
      </c>
    </row>
    <row r="6" ht="103.65" spans="1:4">
      <c r="A6" s="8">
        <v>45974</v>
      </c>
      <c r="B6" s="9" t="s">
        <v>308</v>
      </c>
      <c r="C6" s="14" t="s">
        <v>323</v>
      </c>
      <c r="D6" s="15" t="str">
        <f>_xlfn.DISPIMG("ID_78BBA2D7BAB14DEB93596E0834F3EC9F",1)</f>
        <v>=DISPIMG("ID_78BBA2D7BAB14DEB93596E0834F3EC9F",1)</v>
      </c>
    </row>
    <row r="7" ht="213.1" spans="1:4">
      <c r="A7" s="8">
        <v>45974</v>
      </c>
      <c r="B7" s="9" t="s">
        <v>309</v>
      </c>
      <c r="C7" s="14" t="s">
        <v>324</v>
      </c>
      <c r="D7" s="15" t="str">
        <f>_xlfn.DISPIMG("ID_0A956BE1438E41B69C190696196303E1",1)</f>
        <v>=DISPIMG("ID_0A956BE1438E41B69C190696196303E1",1)</v>
      </c>
    </row>
    <row r="8" ht="241.55" spans="1:4">
      <c r="A8" s="18">
        <v>45975</v>
      </c>
      <c r="B8" s="19" t="s">
        <v>325</v>
      </c>
      <c r="C8" s="20" t="s">
        <v>326</v>
      </c>
      <c r="D8" s="21" t="str">
        <f>_xlfn.DISPIMG("ID_07F3A82E63C84F9385A92B06871CD739",1)</f>
        <v>=DISPIMG("ID_07F3A82E63C84F9385A92B06871CD739",1)</v>
      </c>
    </row>
    <row r="9" ht="105.6" spans="1:4">
      <c r="A9" s="22">
        <v>45975</v>
      </c>
      <c r="B9" s="23" t="s">
        <v>311</v>
      </c>
      <c r="C9" s="24" t="s">
        <v>327</v>
      </c>
      <c r="D9" s="25" t="str">
        <f>_xlfn.DISPIMG("ID_94CE67D117E24BC4856DDEF6FF011A7B",1)</f>
        <v>=DISPIMG("ID_94CE67D117E24BC4856DDEF6FF011A7B",1)</v>
      </c>
    </row>
    <row r="10" ht="181.75" spans="1:4">
      <c r="A10" s="22">
        <v>45978</v>
      </c>
      <c r="B10" s="26" t="s">
        <v>328</v>
      </c>
      <c r="C10" s="24" t="s">
        <v>329</v>
      </c>
      <c r="D10" s="25" t="str">
        <f>_xlfn.DISPIMG("ID_1586D1D49EB443319BE53842ACC33797",1)</f>
        <v>=DISPIMG("ID_1586D1D49EB443319BE53842ACC33797",1)</v>
      </c>
    </row>
    <row r="11" ht="177.9" spans="1:4">
      <c r="A11" s="22">
        <v>45979</v>
      </c>
      <c r="B11" s="26" t="s">
        <v>330</v>
      </c>
      <c r="C11" s="24" t="s">
        <v>331</v>
      </c>
      <c r="D11" s="25" t="str">
        <f>_xlfn.DISPIMG("ID_BE9BD37938D849CEBB2069137832A932",1)</f>
        <v>=DISPIMG("ID_BE9BD37938D849CEBB2069137832A932",1)</v>
      </c>
    </row>
    <row r="12" ht="209" spans="1:4">
      <c r="A12" s="22">
        <v>45979</v>
      </c>
      <c r="B12" s="26" t="s">
        <v>314</v>
      </c>
      <c r="C12" s="24" t="s">
        <v>332</v>
      </c>
      <c r="D12" s="25" t="str">
        <f>_xlfn.DISPIMG("ID_B60127B7755044CBABA7F34F97F6585D",1)</f>
        <v>=DISPIMG("ID_B60127B7755044CBABA7F34F97F6585D",1)</v>
      </c>
    </row>
    <row r="13" ht="284.45" spans="1:4">
      <c r="A13" s="22">
        <v>45980</v>
      </c>
      <c r="B13" s="23" t="s">
        <v>333</v>
      </c>
      <c r="C13" s="24" t="s">
        <v>334</v>
      </c>
      <c r="D13" s="25" t="str">
        <f>_xlfn.DISPIMG("ID_7B638A0C7F304A12BD837087904FF349",1)</f>
        <v>=DISPIMG("ID_7B638A0C7F304A12BD837087904FF349",1)</v>
      </c>
    </row>
    <row r="14" ht="228.5" spans="1:4">
      <c r="A14" s="22">
        <v>45980</v>
      </c>
      <c r="B14" s="23" t="s">
        <v>316</v>
      </c>
      <c r="C14" s="24" t="s">
        <v>335</v>
      </c>
      <c r="D14" s="25" t="str">
        <f>_xlfn.DISPIMG("ID_EC333B36C15C46F1AC4EA3C7D265EC05",1)</f>
        <v>=DISPIMG("ID_EC333B36C15C46F1AC4EA3C7D265EC05",1)</v>
      </c>
    </row>
  </sheetData>
  <mergeCells count="1">
    <mergeCell ref="D2:D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Daily Acitivies &amp; Checklists</vt:lpstr>
      <vt:lpstr>Gasoline&amp;Petroleum Costs</vt:lpstr>
      <vt:lpstr>Puchasing cash &amp; transfer costs</vt:lpstr>
      <vt:lpstr>Petty Cash Andika</vt:lpstr>
      <vt:lpstr>Petty Cash Invoice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2025-11-20T09:56:43Z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