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5" activeTab="7"/>
  </bookViews>
  <sheets>
    <sheet name="BUK BUNGA (Groceries)" sheetId="28" r:id="rId1"/>
    <sheet name="WARUNG EKA (Drinks, Etc)" sheetId="10" r:id="rId2"/>
    <sheet name="DEWATA COCONUT (Coconut)" sheetId="29" r:id="rId3"/>
    <sheet name="SEDANA JAYA" sheetId="43" r:id="rId4"/>
    <sheet name="PNB (Alcohol)" sheetId="4" r:id="rId5"/>
    <sheet name="DSP (Alcohol)" sheetId="5" r:id="rId6"/>
    <sheet name="DSP ARYA BIMA (Alcohol)" sheetId="40" r:id="rId7"/>
    <sheet name="SELERA OR STIR UP (Syrup)" sheetId="6" r:id="rId8"/>
    <sheet name="DW BALI (Alcohol)" sheetId="32" r:id="rId9"/>
    <sheet name="DDB (Alcohol)" sheetId="26" r:id="rId10"/>
    <sheet name="NANO DEWATA (Alcohol)" sheetId="42" r:id="rId11"/>
    <sheet name="BALI PERMATA JAYA (Corona Beer)" sheetId="37" r:id="rId12"/>
    <sheet name="BLACK COFFEE ROASTERS (Coffee)" sheetId="13" r:id="rId13"/>
    <sheet name="PT. PRASIDA LANTUR MAJU (Wine)" sheetId="33" r:id="rId14"/>
    <sheet name="PT LOVINA BEACH BREWERY" sheetId="38" r:id="rId15"/>
    <sheet name="CHAI CHITAI (Tea Leaf,etc)" sheetId="15" r:id="rId16"/>
    <sheet name="MULIA JAYA (Passion Fruit)" sheetId="39" r:id="rId17"/>
    <sheet name="Dewata Kencana Distribusi (Vdka" sheetId="41" r:id="rId18"/>
    <sheet name="TOTAL" sheetId="35" r:id="rId19"/>
  </sheets>
  <definedNames>
    <definedName name="_xlnm._FilterDatabase" localSheetId="1" hidden="1">'WARUNG EKA (Drinks, Etc)'!$A$1:$G$96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0" name="ID_FAA8D9E095164592817CC3E7A9492E40" descr="WhatsApp Image 2025-12-10 at 18.43.27_574a5a46"/>
        <xdr:cNvPicPr>
          <a:picLocks noChangeAspect="1"/>
        </xdr:cNvPicPr>
      </xdr:nvPicPr>
      <xdr:blipFill>
        <a:blip r:embed="rId1"/>
        <a:srcRect l="2751" t="12912" b="9324"/>
        <a:stretch>
          <a:fillRect/>
        </a:stretch>
      </xdr:blipFill>
      <xdr:spPr>
        <a:xfrm>
          <a:off x="6195695" y="11574145"/>
          <a:ext cx="5499735" cy="781621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<sst xmlns="http://schemas.openxmlformats.org/spreadsheetml/2006/main" count="346" uniqueCount="105">
  <si>
    <t>DATE</t>
  </si>
  <si>
    <t>ITEM</t>
  </si>
  <si>
    <t>QYT</t>
  </si>
  <si>
    <t>PRICE</t>
  </si>
  <si>
    <t>SUB TOTAL</t>
  </si>
  <si>
    <t>TOTAL</t>
  </si>
  <si>
    <t>LUMAJANG ORANGE</t>
  </si>
  <si>
    <t>IMPORTED LEMON</t>
  </si>
  <si>
    <t>HONEY PINEAPPLE</t>
  </si>
  <si>
    <t>SUNKIST</t>
  </si>
  <si>
    <t>GREEN MUSTARD</t>
  </si>
  <si>
    <t>MANGO</t>
  </si>
  <si>
    <t>CARROT</t>
  </si>
  <si>
    <t>CUCUMBER</t>
  </si>
  <si>
    <t>FRESH MILK</t>
  </si>
  <si>
    <t>OAT MILK</t>
  </si>
  <si>
    <t>ALMOND</t>
  </si>
  <si>
    <t>HONEY</t>
  </si>
  <si>
    <t>STRAWBERRY (250)</t>
  </si>
  <si>
    <t>OAT SIDE</t>
  </si>
  <si>
    <t>SOY MILK</t>
  </si>
  <si>
    <t>SUGAR</t>
  </si>
  <si>
    <t>LIME</t>
  </si>
  <si>
    <t>ROSEMARY</t>
  </si>
  <si>
    <t>WATERMELON</t>
  </si>
  <si>
    <t>GINGER</t>
  </si>
  <si>
    <t>CHILI</t>
  </si>
  <si>
    <t>TRASH BAG</t>
  </si>
  <si>
    <t>OATSIDE</t>
  </si>
  <si>
    <t>SARIWANGI</t>
  </si>
  <si>
    <t xml:space="preserve">WATERMELON </t>
  </si>
  <si>
    <t>MINT</t>
  </si>
  <si>
    <t>ALMOND MILK</t>
  </si>
  <si>
    <t>CHERRY (BOTTLE)</t>
  </si>
  <si>
    <t>CITRUN</t>
  </si>
  <si>
    <t>INV NO</t>
  </si>
  <si>
    <t>SUBTOTAL</t>
  </si>
  <si>
    <t>TOTALPRICE</t>
  </si>
  <si>
    <t>CRYSTAL ICE 5KG</t>
  </si>
  <si>
    <t>AQUA GALLON 19LTR</t>
  </si>
  <si>
    <t>CLEO GALLON 19LTR</t>
  </si>
  <si>
    <t>COCA-COLA CAN 330ML</t>
  </si>
  <si>
    <t>SPRITE CAN 330ML</t>
  </si>
  <si>
    <t>AQUA REFLECTIONS SPARKLINGG 750ML</t>
  </si>
  <si>
    <t>POLARIS SODA WATER CAN 330ML</t>
  </si>
  <si>
    <t>BINTANG PINT 330ML</t>
  </si>
  <si>
    <t>AQUA REFLECTIONS STILL 750ML</t>
  </si>
  <si>
    <t>AQUA REFLECTIONS STILL 380ML</t>
  </si>
  <si>
    <t>GRAND TOTAL</t>
  </si>
  <si>
    <t>INV NO.</t>
  </si>
  <si>
    <t>DESCRIPTIONS</t>
  </si>
  <si>
    <t>AMOUNT</t>
  </si>
  <si>
    <t>BILLS</t>
  </si>
  <si>
    <t>COCONUT LOGO</t>
  </si>
  <si>
    <t>TOTAL PRICE</t>
  </si>
  <si>
    <t>MUSTARD</t>
  </si>
  <si>
    <t>MALANG APPLE</t>
  </si>
  <si>
    <t>LYCHEE CAN</t>
  </si>
  <si>
    <t>PINEAPPLE</t>
  </si>
  <si>
    <t>GREEN APPLE</t>
  </si>
  <si>
    <t>STRAWBERRY</t>
  </si>
  <si>
    <t>OAT MEAL</t>
  </si>
  <si>
    <t>QTY</t>
  </si>
  <si>
    <t>UNIT PRICE</t>
  </si>
  <si>
    <t>S</t>
  </si>
  <si>
    <t>JOSE CUERVO GOLD</t>
  </si>
  <si>
    <t>DISCOUNT</t>
  </si>
  <si>
    <t>BILL</t>
  </si>
  <si>
    <t>SO/DSP/25/12/0570</t>
  </si>
  <si>
    <t>MCGUIGAN - BLACK LABEL SAUVIGNON BLANC</t>
  </si>
  <si>
    <t>SO-2504780</t>
  </si>
  <si>
    <t>MARVELOUS MANGO PET</t>
  </si>
  <si>
    <t>PPN (11%)</t>
  </si>
  <si>
    <t>SO-2504895</t>
  </si>
  <si>
    <t>PARADISE PEACH PET</t>
  </si>
  <si>
    <t>KOOL KIWI PET</t>
  </si>
  <si>
    <t>VOILA VANILLA</t>
  </si>
  <si>
    <t>CAPE DISCOVERY BRUT CUVEE 750ML</t>
  </si>
  <si>
    <t>PPN</t>
  </si>
  <si>
    <t>STATUS</t>
  </si>
  <si>
    <t>INV/PERMAQ/25/12/0251</t>
  </si>
  <si>
    <t>CORONA BEER</t>
  </si>
  <si>
    <t>Total</t>
  </si>
  <si>
    <t>PLM-INV4742/2025</t>
  </si>
  <si>
    <t>ISOLA RISERVA SYRAH 750ML</t>
  </si>
  <si>
    <t>NO</t>
  </si>
  <si>
    <t>SUPPLIER</t>
  </si>
  <si>
    <t>BUK BUNGA</t>
  </si>
  <si>
    <t>TOKO EKA WHOLESALE</t>
  </si>
  <si>
    <t>DEWATA COCONUT</t>
  </si>
  <si>
    <t>SEDANA JAYA</t>
  </si>
  <si>
    <t>PNB</t>
  </si>
  <si>
    <t>DSP</t>
  </si>
  <si>
    <t>DSP ARYA BIMA</t>
  </si>
  <si>
    <t>SELERA (SYRUP)</t>
  </si>
  <si>
    <t>DW BALI</t>
  </si>
  <si>
    <t>DDB</t>
  </si>
  <si>
    <t>NANO DEWATA</t>
  </si>
  <si>
    <t>BALI PERMATA JAYA</t>
  </si>
  <si>
    <t>BLACK COFFEE ROASTERY</t>
  </si>
  <si>
    <t>PRASIDA LANTUR MAJU</t>
  </si>
  <si>
    <t>PT. LOVINA BEACH BREWERY</t>
  </si>
  <si>
    <t>CHAI CHITAI</t>
  </si>
  <si>
    <t>MULIA JAYA</t>
  </si>
  <si>
    <t>DEWATA KENCANA DISTRIBUSI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</si>
</sst>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&quot;Rp&quot;* #,##0_-;\-&quot;Rp&quot;* #,##0_-;_-&quot;Rp&quot;* &quot;-&quot;??_-;_-@_-"/>
    <numFmt numFmtId="179" formatCode="[$-409]d\-mmm\-yyyy;@"/>
    <numFmt numFmtId="180" formatCode="_ [$IDR]\ * #,##0_ ;_ [$IDR]\ * \-#,##0_ ;_ [$IDR]\ * &quot;-&quot;_ ;_ @_ "/>
    <numFmt numFmtId="181" formatCode="dd\-mmm"/>
    <numFmt numFmtId="182" formatCode="[$Rp-421]#,##0.00;[Red][$Rp-421]#,##0.00"/>
    <numFmt numFmtId="183" formatCode="_-[$Rp-421]* #,##0_-;\-[$Rp-421]* #,##0_-;_-[$Rp-421]* &quot;-&quot;_-;_-@_-"/>
  </numFmts>
  <fonts count="50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8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6"/>
      <color theme="1"/>
      <name val="Calibri"/>
      <charset val="134"/>
    </font>
    <font>
      <b/>
      <sz val="16"/>
      <color theme="1"/>
      <name val="Calibri"/>
      <charset val="134"/>
    </font>
    <font>
      <b/>
      <i/>
      <sz val="16"/>
      <color theme="1"/>
      <name val="Calibri"/>
      <charset val="134"/>
    </font>
    <font>
      <sz val="20"/>
      <color theme="1"/>
      <name val="Garamond"/>
      <charset val="134"/>
    </font>
    <font>
      <sz val="16"/>
      <color theme="1"/>
      <name val="Arial Narrow"/>
      <charset val="134"/>
    </font>
    <font>
      <sz val="18"/>
      <color theme="1"/>
      <name val="Cambria"/>
      <charset val="134"/>
    </font>
    <font>
      <sz val="20"/>
      <color theme="1"/>
      <name val="Calibri"/>
      <charset val="134"/>
      <scheme val="minor"/>
    </font>
    <font>
      <sz val="11"/>
      <color theme="1"/>
      <name val="Calibri"/>
      <charset val="134"/>
    </font>
    <font>
      <sz val="20"/>
      <color theme="1"/>
      <name val="Calibri"/>
      <charset val="134"/>
    </font>
    <font>
      <sz val="18"/>
      <color theme="1"/>
      <name val="Cambria Math"/>
      <charset val="134"/>
    </font>
    <font>
      <sz val="2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Cambria"/>
      <charset val="134"/>
    </font>
    <font>
      <sz val="12"/>
      <name val="Cambria"/>
      <charset val="134"/>
    </font>
    <font>
      <sz val="12"/>
      <color theme="1"/>
      <name val="Cambria"/>
      <charset val="134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0" borderId="14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1" borderId="17" applyNumberFormat="0" applyAlignment="0" applyProtection="0">
      <alignment vertical="center"/>
    </xf>
    <xf numFmtId="0" fontId="40" fillId="12" borderId="18" applyNumberFormat="0" applyAlignment="0" applyProtection="0">
      <alignment vertical="center"/>
    </xf>
    <xf numFmtId="0" fontId="41" fillId="12" borderId="17" applyNumberFormat="0" applyAlignment="0" applyProtection="0">
      <alignment vertical="center"/>
    </xf>
    <xf numFmtId="0" fontId="42" fillId="13" borderId="19" applyNumberFormat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</cellStyleXfs>
  <cellXfs count="30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178" fontId="0" fillId="4" borderId="2" xfId="0" applyNumberFormat="1" applyFill="1" applyBorder="1" applyAlignment="1">
      <alignment horizontal="left" vertical="center"/>
    </xf>
    <xf numFmtId="0" fontId="0" fillId="0" borderId="2" xfId="0" applyFill="1" applyBorder="1">
      <alignment vertical="center"/>
    </xf>
    <xf numFmtId="178" fontId="0" fillId="4" borderId="2" xfId="0" applyNumberFormat="1" applyFill="1" applyBorder="1" applyAlignment="1">
      <alignment horizontal="center" vertical="center"/>
    </xf>
    <xf numFmtId="178" fontId="0" fillId="4" borderId="2" xfId="0" applyNumberFormat="1" applyFill="1" applyBorder="1">
      <alignment vertical="center"/>
    </xf>
    <xf numFmtId="0" fontId="0" fillId="2" borderId="2" xfId="0" applyFill="1" applyBorder="1">
      <alignment vertical="center"/>
    </xf>
    <xf numFmtId="178" fontId="0" fillId="2" borderId="2" xfId="0" applyNumberFormat="1" applyFill="1" applyBorder="1">
      <alignment vertical="center"/>
    </xf>
    <xf numFmtId="0" fontId="0" fillId="0" borderId="0" xfId="0" applyNumberFormat="1">
      <alignment vertical="center"/>
    </xf>
    <xf numFmtId="0" fontId="1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79" fontId="2" fillId="4" borderId="2" xfId="0" applyNumberFormat="1" applyFont="1" applyFill="1" applyBorder="1">
      <alignment vertical="center"/>
    </xf>
    <xf numFmtId="178" fontId="2" fillId="4" borderId="2" xfId="0" applyNumberFormat="1" applyFont="1" applyFill="1" applyBorder="1" applyAlignment="1">
      <alignment horizontal="left" vertical="center" wrapText="1"/>
    </xf>
    <xf numFmtId="0" fontId="2" fillId="4" borderId="2" xfId="0" applyNumberFormat="1" applyFont="1" applyFill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180" fontId="0" fillId="4" borderId="2" xfId="0" applyNumberFormat="1" applyFill="1" applyBorder="1">
      <alignment vertical="center"/>
    </xf>
    <xf numFmtId="0" fontId="0" fillId="4" borderId="3" xfId="0" applyNumberFormat="1" applyFill="1" applyBorder="1" applyAlignment="1">
      <alignment horizontal="center" vertical="center"/>
    </xf>
    <xf numFmtId="0" fontId="0" fillId="4" borderId="4" xfId="0" applyNumberFormat="1" applyFill="1" applyBorder="1" applyAlignment="1">
      <alignment horizontal="center" vertical="center"/>
    </xf>
    <xf numFmtId="0" fontId="0" fillId="4" borderId="5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horizontal="center" vertical="center"/>
    </xf>
    <xf numFmtId="178" fontId="0" fillId="4" borderId="5" xfId="0" applyNumberFormat="1" applyFill="1" applyBorder="1" applyAlignment="1">
      <alignment horizontal="center" vertical="center"/>
    </xf>
    <xf numFmtId="179" fontId="0" fillId="4" borderId="2" xfId="0" applyNumberFormat="1" applyFill="1" applyBorder="1" applyAlignment="1">
      <alignment horizontal="center" vertical="center"/>
    </xf>
    <xf numFmtId="178" fontId="3" fillId="4" borderId="2" xfId="0" applyNumberFormat="1" applyFont="1" applyFill="1" applyBorder="1" applyAlignment="1">
      <alignment horizontal="left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78" fontId="5" fillId="4" borderId="3" xfId="0" applyNumberFormat="1" applyFont="1" applyFill="1" applyBorder="1" applyAlignment="1">
      <alignment horizontal="center" vertical="center"/>
    </xf>
    <xf numFmtId="178" fontId="5" fillId="4" borderId="4" xfId="0" applyNumberFormat="1" applyFont="1" applyFill="1" applyBorder="1" applyAlignment="1">
      <alignment horizontal="center" vertical="center"/>
    </xf>
    <xf numFmtId="178" fontId="5" fillId="4" borderId="5" xfId="0" applyNumberFormat="1" applyFont="1" applyFill="1" applyBorder="1" applyAlignment="1">
      <alignment horizontal="center" vertical="center"/>
    </xf>
    <xf numFmtId="0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center" vertical="center" wrapText="1"/>
    </xf>
    <xf numFmtId="0" fontId="0" fillId="4" borderId="2" xfId="0" applyNumberForma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180" fontId="0" fillId="4" borderId="2" xfId="0" applyNumberFormat="1" applyFill="1" applyBorder="1" applyAlignment="1">
      <alignment horizontal="center" vertical="center"/>
    </xf>
    <xf numFmtId="179" fontId="0" fillId="4" borderId="7" xfId="0" applyNumberFormat="1" applyFill="1" applyBorder="1" applyAlignment="1">
      <alignment horizontal="center" vertical="center"/>
    </xf>
    <xf numFmtId="0" fontId="0" fillId="4" borderId="7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179" fontId="7" fillId="4" borderId="2" xfId="0" applyNumberFormat="1" applyFont="1" applyFill="1" applyBorder="1" applyAlignment="1">
      <alignment horizontal="center" vertical="center"/>
    </xf>
    <xf numFmtId="0" fontId="0" fillId="4" borderId="4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180" fontId="8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80" fontId="9" fillId="4" borderId="1" xfId="0" applyNumberFormat="1" applyFont="1" applyFill="1" applyBorder="1" applyAlignment="1">
      <alignment horizontal="center" vertical="center"/>
    </xf>
    <xf numFmtId="179" fontId="0" fillId="4" borderId="2" xfId="0" applyNumberFormat="1" applyFont="1" applyFill="1" applyBorder="1" applyAlignment="1">
      <alignment horizontal="center" vertical="center"/>
    </xf>
    <xf numFmtId="0" fontId="0" fillId="4" borderId="2" xfId="0" applyNumberFormat="1" applyFont="1" applyFill="1" applyBorder="1" applyAlignment="1">
      <alignment horizontal="center" vertical="center"/>
    </xf>
    <xf numFmtId="180" fontId="0" fillId="4" borderId="1" xfId="0" applyNumberFormat="1" applyFont="1" applyFill="1" applyBorder="1" applyAlignment="1">
      <alignment horizontal="center" vertical="center"/>
    </xf>
    <xf numFmtId="179" fontId="0" fillId="4" borderId="1" xfId="0" applyNumberFormat="1" applyFont="1" applyFill="1" applyBorder="1" applyAlignment="1">
      <alignment horizontal="center" vertical="center"/>
    </xf>
    <xf numFmtId="180" fontId="0" fillId="4" borderId="10" xfId="0" applyNumberFormat="1" applyFont="1" applyFill="1" applyBorder="1" applyAlignment="1">
      <alignment horizontal="center" vertical="center"/>
    </xf>
    <xf numFmtId="178" fontId="5" fillId="4" borderId="3" xfId="0" applyNumberFormat="1" applyFont="1" applyFill="1" applyBorder="1" applyAlignment="1">
      <alignment vertical="center"/>
    </xf>
    <xf numFmtId="178" fontId="5" fillId="4" borderId="4" xfId="0" applyNumberFormat="1" applyFont="1" applyFill="1" applyBorder="1" applyAlignment="1">
      <alignment vertical="center"/>
    </xf>
    <xf numFmtId="178" fontId="9" fillId="4" borderId="2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80" fontId="5" fillId="4" borderId="3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179" fontId="0" fillId="4" borderId="2" xfId="0" applyNumberFormat="1" applyFill="1" applyBorder="1">
      <alignment vertical="center"/>
    </xf>
    <xf numFmtId="179" fontId="0" fillId="4" borderId="1" xfId="0" applyNumberFormat="1" applyFill="1" applyBorder="1" applyAlignment="1">
      <alignment vertical="center"/>
    </xf>
    <xf numFmtId="178" fontId="0" fillId="4" borderId="2" xfId="0" applyNumberFormat="1" applyFill="1" applyBorder="1" applyAlignment="1">
      <alignment horizontal="left" vertical="center" wrapText="1"/>
    </xf>
    <xf numFmtId="0" fontId="4" fillId="7" borderId="3" xfId="0" applyNumberFormat="1" applyFont="1" applyFill="1" applyBorder="1" applyAlignment="1">
      <alignment horizontal="center" vertical="center"/>
    </xf>
    <xf numFmtId="181" fontId="4" fillId="7" borderId="4" xfId="0" applyNumberFormat="1" applyFont="1" applyFill="1" applyBorder="1" applyAlignment="1">
      <alignment horizontal="center" vertical="center"/>
    </xf>
    <xf numFmtId="181" fontId="4" fillId="7" borderId="5" xfId="0" applyNumberFormat="1" applyFont="1" applyFill="1" applyBorder="1" applyAlignment="1">
      <alignment horizontal="center" vertical="center"/>
    </xf>
    <xf numFmtId="178" fontId="5" fillId="7" borderId="3" xfId="0" applyNumberFormat="1" applyFont="1" applyFill="1" applyBorder="1" applyAlignment="1">
      <alignment horizontal="center" vertical="center"/>
    </xf>
    <xf numFmtId="178" fontId="5" fillId="7" borderId="4" xfId="0" applyNumberFormat="1" applyFont="1" applyFill="1" applyBorder="1" applyAlignment="1">
      <alignment horizontal="center" vertical="center"/>
    </xf>
    <xf numFmtId="178" fontId="5" fillId="7" borderId="5" xfId="0" applyNumberFormat="1" applyFont="1" applyFill="1" applyBorder="1" applyAlignment="1">
      <alignment horizontal="center" vertical="center"/>
    </xf>
    <xf numFmtId="179" fontId="3" fillId="4" borderId="2" xfId="0" applyNumberFormat="1" applyFont="1" applyFill="1" applyBorder="1" applyAlignment="1">
      <alignment horizontal="center" vertical="center"/>
    </xf>
    <xf numFmtId="181" fontId="3" fillId="4" borderId="2" xfId="0" applyNumberFormat="1" applyFont="1" applyFill="1" applyBorder="1" applyAlignment="1">
      <alignment horizontal="center" vertical="center"/>
    </xf>
    <xf numFmtId="180" fontId="3" fillId="4" borderId="2" xfId="0" applyNumberFormat="1" applyFont="1" applyFill="1" applyBorder="1">
      <alignment vertical="center"/>
    </xf>
    <xf numFmtId="0" fontId="4" fillId="4" borderId="5" xfId="0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178" fontId="4" fillId="4" borderId="2" xfId="0" applyNumberFormat="1" applyFont="1" applyFill="1" applyBorder="1" applyAlignment="1">
      <alignment horizontal="center" vertical="center"/>
    </xf>
    <xf numFmtId="178" fontId="3" fillId="4" borderId="2" xfId="0" applyNumberFormat="1" applyFont="1" applyFill="1" applyBorder="1" applyAlignment="1">
      <alignment horizontal="center" vertical="center"/>
    </xf>
    <xf numFmtId="178" fontId="4" fillId="4" borderId="3" xfId="0" applyNumberFormat="1" applyFont="1" applyFill="1" applyBorder="1" applyAlignment="1">
      <alignment horizontal="center" vertical="center"/>
    </xf>
    <xf numFmtId="178" fontId="4" fillId="4" borderId="4" xfId="0" applyNumberFormat="1" applyFont="1" applyFill="1" applyBorder="1" applyAlignment="1">
      <alignment horizontal="center" vertical="center"/>
    </xf>
    <xf numFmtId="178" fontId="4" fillId="4" borderId="5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178" fontId="5" fillId="8" borderId="3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181" fontId="0" fillId="4" borderId="2" xfId="0" applyNumberForma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178" fontId="11" fillId="7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78" fontId="3" fillId="4" borderId="0" xfId="0" applyNumberFormat="1" applyFont="1" applyFill="1" applyBorder="1" applyAlignment="1">
      <alignment horizontal="center" vertical="center"/>
    </xf>
    <xf numFmtId="178" fontId="0" fillId="4" borderId="2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178" fontId="12" fillId="4" borderId="2" xfId="0" applyNumberFormat="1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4" xfId="0" applyNumberFormat="1" applyFont="1" applyFill="1" applyBorder="1" applyAlignment="1">
      <alignment horizontal="center" vertical="center"/>
    </xf>
    <xf numFmtId="178" fontId="4" fillId="4" borderId="10" xfId="0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58" fontId="0" fillId="4" borderId="2" xfId="0" applyNumberFormat="1" applyFont="1" applyFill="1" applyBorder="1" applyAlignment="1">
      <alignment horizontal="center" vertical="center"/>
    </xf>
    <xf numFmtId="178" fontId="0" fillId="8" borderId="3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4" borderId="2" xfId="0" applyNumberFormat="1" applyFill="1" applyBorder="1" applyAlignment="1">
      <alignment horizontal="center" vertical="center"/>
    </xf>
    <xf numFmtId="179" fontId="9" fillId="4" borderId="3" xfId="0" applyNumberFormat="1" applyFont="1" applyFill="1" applyBorder="1" applyAlignment="1">
      <alignment horizontal="center" vertical="center"/>
    </xf>
    <xf numFmtId="179" fontId="9" fillId="4" borderId="4" xfId="0" applyNumberFormat="1" applyFont="1" applyFill="1" applyBorder="1" applyAlignment="1">
      <alignment horizontal="center" vertical="center"/>
    </xf>
    <xf numFmtId="179" fontId="9" fillId="4" borderId="5" xfId="0" applyNumberFormat="1" applyFont="1" applyFill="1" applyBorder="1" applyAlignment="1">
      <alignment horizontal="center" vertical="center"/>
    </xf>
    <xf numFmtId="180" fontId="13" fillId="4" borderId="2" xfId="0" applyNumberFormat="1" applyFont="1" applyFill="1" applyBorder="1" applyAlignment="1">
      <alignment horizontal="center" vertical="center"/>
    </xf>
    <xf numFmtId="180" fontId="11" fillId="4" borderId="3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78" fontId="13" fillId="4" borderId="2" xfId="0" applyNumberFormat="1" applyFont="1" applyFill="1" applyBorder="1" applyAlignment="1">
      <alignment horizontal="center" vertical="center"/>
    </xf>
    <xf numFmtId="180" fontId="5" fillId="8" borderId="3" xfId="0" applyNumberFormat="1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0" fontId="7" fillId="8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178" fontId="0" fillId="8" borderId="5" xfId="0" applyNumberFormat="1" applyFill="1" applyBorder="1" applyAlignment="1">
      <alignment horizontal="center" vertical="center"/>
    </xf>
    <xf numFmtId="0" fontId="14" fillId="0" borderId="0" xfId="0" applyNumberFormat="1" applyFo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5" borderId="2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2" xfId="0" applyFont="1" applyFill="1" applyBorder="1">
      <alignment vertical="center"/>
    </xf>
    <xf numFmtId="179" fontId="14" fillId="4" borderId="1" xfId="0" applyNumberFormat="1" applyFont="1" applyFill="1" applyBorder="1" applyAlignment="1">
      <alignment horizontal="center" vertical="center"/>
    </xf>
    <xf numFmtId="178" fontId="14" fillId="4" borderId="1" xfId="0" applyNumberFormat="1" applyFont="1" applyFill="1" applyBorder="1" applyAlignment="1">
      <alignment horizontal="center" vertical="center" wrapText="1"/>
    </xf>
    <xf numFmtId="0" fontId="14" fillId="4" borderId="1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180" fontId="14" fillId="4" borderId="1" xfId="0" applyNumberFormat="1" applyFont="1" applyFill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179" fontId="14" fillId="4" borderId="7" xfId="0" applyNumberFormat="1" applyFont="1" applyFill="1" applyBorder="1" applyAlignment="1">
      <alignment horizontal="center" vertical="center"/>
    </xf>
    <xf numFmtId="178" fontId="14" fillId="4" borderId="7" xfId="0" applyNumberFormat="1" applyFont="1" applyFill="1" applyBorder="1" applyAlignment="1">
      <alignment horizontal="center" vertical="center" wrapText="1"/>
    </xf>
    <xf numFmtId="0" fontId="14" fillId="4" borderId="7" xfId="0" applyNumberFormat="1" applyFont="1" applyFill="1" applyBorder="1" applyAlignment="1">
      <alignment horizontal="center" vertical="center" wrapText="1"/>
    </xf>
    <xf numFmtId="180" fontId="14" fillId="4" borderId="7" xfId="0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4" borderId="10" xfId="0" applyNumberFormat="1" applyFont="1" applyFill="1" applyBorder="1" applyAlignment="1">
      <alignment horizontal="center" vertical="center" wrapText="1"/>
    </xf>
    <xf numFmtId="180" fontId="14" fillId="4" borderId="10" xfId="0" applyNumberFormat="1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0" fontId="14" fillId="4" borderId="2" xfId="0" applyNumberFormat="1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180" fontId="15" fillId="4" borderId="2" xfId="0" applyNumberFormat="1" applyFont="1" applyFill="1" applyBorder="1" applyAlignment="1">
      <alignment horizontal="center" vertical="center"/>
    </xf>
    <xf numFmtId="182" fontId="16" fillId="4" borderId="3" xfId="0" applyNumberFormat="1" applyFont="1" applyFill="1" applyBorder="1" applyAlignment="1">
      <alignment horizontal="center" vertical="center"/>
    </xf>
    <xf numFmtId="182" fontId="16" fillId="4" borderId="13" xfId="0" applyNumberFormat="1" applyFont="1" applyFill="1" applyBorder="1" applyAlignment="1">
      <alignment horizontal="center" vertical="center"/>
    </xf>
    <xf numFmtId="182" fontId="16" fillId="4" borderId="5" xfId="0" applyNumberFormat="1" applyFont="1" applyFill="1" applyBorder="1" applyAlignment="1">
      <alignment horizontal="center" vertical="center"/>
    </xf>
    <xf numFmtId="179" fontId="14" fillId="4" borderId="1" xfId="0" applyNumberFormat="1" applyFont="1" applyFill="1" applyBorder="1" applyAlignment="1">
      <alignment horizontal="center" vertical="center"/>
    </xf>
    <xf numFmtId="178" fontId="14" fillId="4" borderId="2" xfId="0" applyNumberFormat="1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/>
    </xf>
    <xf numFmtId="180" fontId="14" fillId="4" borderId="2" xfId="0" applyNumberFormat="1" applyFont="1" applyFill="1" applyBorder="1" applyAlignment="1">
      <alignment vertical="center"/>
    </xf>
    <xf numFmtId="180" fontId="14" fillId="0" borderId="1" xfId="0" applyNumberFormat="1" applyFont="1" applyBorder="1" applyAlignment="1">
      <alignment horizontal="center" vertical="center"/>
    </xf>
    <xf numFmtId="179" fontId="14" fillId="4" borderId="7" xfId="0" applyNumberFormat="1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180" fontId="14" fillId="0" borderId="7" xfId="0" applyNumberFormat="1" applyFont="1" applyBorder="1" applyAlignment="1">
      <alignment horizontal="center" vertical="center"/>
    </xf>
    <xf numFmtId="179" fontId="14" fillId="4" borderId="10" xfId="0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180" fontId="14" fillId="0" borderId="10" xfId="0" applyNumberFormat="1" applyFont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179" fontId="18" fillId="4" borderId="2" xfId="0" applyNumberFormat="1" applyFont="1" applyFill="1" applyBorder="1" applyAlignment="1">
      <alignment vertical="center"/>
    </xf>
    <xf numFmtId="179" fontId="12" fillId="4" borderId="2" xfId="0" applyNumberFormat="1" applyFont="1" applyFill="1" applyBorder="1" applyAlignment="1">
      <alignment vertical="center"/>
    </xf>
    <xf numFmtId="178" fontId="19" fillId="4" borderId="2" xfId="0" applyNumberFormat="1" applyFont="1" applyFill="1" applyBorder="1" applyAlignment="1">
      <alignment horizontal="left" vertical="center" wrapText="1"/>
    </xf>
    <xf numFmtId="180" fontId="4" fillId="4" borderId="2" xfId="0" applyNumberFormat="1" applyFont="1" applyFill="1" applyBorder="1">
      <alignment vertical="center"/>
    </xf>
    <xf numFmtId="181" fontId="20" fillId="4" borderId="4" xfId="0" applyNumberFormat="1" applyFont="1" applyFill="1" applyBorder="1" applyAlignment="1">
      <alignment horizontal="center" vertical="center"/>
    </xf>
    <xf numFmtId="181" fontId="20" fillId="4" borderId="5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179" fontId="18" fillId="4" borderId="2" xfId="0" applyNumberFormat="1" applyFont="1" applyFill="1" applyBorder="1" applyAlignment="1">
      <alignment horizontal="center" vertical="center"/>
    </xf>
    <xf numFmtId="179" fontId="12" fillId="4" borderId="2" xfId="0" applyNumberFormat="1" applyFont="1" applyFill="1" applyBorder="1" applyAlignment="1">
      <alignment horizontal="center" vertical="center"/>
    </xf>
    <xf numFmtId="0" fontId="19" fillId="4" borderId="2" xfId="0" applyNumberFormat="1" applyFont="1" applyFill="1" applyBorder="1" applyAlignment="1">
      <alignment horizontal="center" vertical="center" wrapText="1"/>
    </xf>
    <xf numFmtId="180" fontId="23" fillId="4" borderId="2" xfId="0" applyNumberFormat="1" applyFont="1" applyFill="1" applyBorder="1">
      <alignment vertical="center"/>
    </xf>
    <xf numFmtId="180" fontId="23" fillId="4" borderId="2" xfId="0" applyNumberFormat="1" applyFont="1" applyFill="1" applyBorder="1" applyAlignment="1">
      <alignment vertical="center"/>
    </xf>
    <xf numFmtId="179" fontId="18" fillId="4" borderId="7" xfId="0" applyNumberFormat="1" applyFont="1" applyFill="1" applyBorder="1" applyAlignment="1">
      <alignment horizontal="center" vertical="center"/>
    </xf>
    <xf numFmtId="179" fontId="12" fillId="4" borderId="7" xfId="0" applyNumberFormat="1" applyFont="1" applyFill="1" applyBorder="1" applyAlignment="1">
      <alignment horizontal="center" vertical="center"/>
    </xf>
    <xf numFmtId="178" fontId="19" fillId="4" borderId="10" xfId="0" applyNumberFormat="1" applyFont="1" applyFill="1" applyBorder="1" applyAlignment="1">
      <alignment horizontal="left" vertical="center" wrapText="1"/>
    </xf>
    <xf numFmtId="0" fontId="19" fillId="4" borderId="10" xfId="0" applyNumberFormat="1" applyFont="1" applyFill="1" applyBorder="1" applyAlignment="1">
      <alignment horizontal="center" vertical="center" wrapText="1"/>
    </xf>
    <xf numFmtId="180" fontId="23" fillId="4" borderId="10" xfId="0" applyNumberFormat="1" applyFont="1" applyFill="1" applyBorder="1">
      <alignment vertical="center"/>
    </xf>
    <xf numFmtId="180" fontId="23" fillId="4" borderId="2" xfId="0" applyNumberFormat="1" applyFont="1" applyFill="1" applyBorder="1" applyAlignment="1">
      <alignment horizontal="center" vertical="center"/>
    </xf>
    <xf numFmtId="180" fontId="23" fillId="4" borderId="10" xfId="0" applyNumberFormat="1" applyFont="1" applyFill="1" applyBorder="1" applyAlignment="1">
      <alignment vertical="center"/>
    </xf>
    <xf numFmtId="179" fontId="18" fillId="4" borderId="1" xfId="0" applyNumberFormat="1" applyFont="1" applyFill="1" applyBorder="1" applyAlignment="1">
      <alignment horizontal="center" vertical="center"/>
    </xf>
    <xf numFmtId="179" fontId="12" fillId="4" borderId="1" xfId="0" applyNumberFormat="1" applyFont="1" applyFill="1" applyBorder="1" applyAlignment="1">
      <alignment horizontal="center" vertical="center"/>
    </xf>
    <xf numFmtId="179" fontId="18" fillId="4" borderId="10" xfId="0" applyNumberFormat="1" applyFont="1" applyFill="1" applyBorder="1" applyAlignment="1">
      <alignment horizontal="center" vertical="center"/>
    </xf>
    <xf numFmtId="179" fontId="12" fillId="4" borderId="10" xfId="0" applyNumberFormat="1" applyFont="1" applyFill="1" applyBorder="1" applyAlignment="1">
      <alignment horizontal="center" vertical="center"/>
    </xf>
    <xf numFmtId="178" fontId="23" fillId="4" borderId="2" xfId="0" applyNumberFormat="1" applyFont="1" applyFill="1" applyBorder="1" applyAlignment="1">
      <alignment vertical="center"/>
    </xf>
    <xf numFmtId="181" fontId="12" fillId="4" borderId="2" xfId="0" applyNumberFormat="1" applyFont="1" applyFill="1" applyBorder="1" applyAlignment="1">
      <alignment horizontal="center" vertical="center"/>
    </xf>
    <xf numFmtId="181" fontId="19" fillId="4" borderId="2" xfId="0" applyNumberFormat="1" applyFont="1" applyFill="1" applyBorder="1" applyAlignment="1">
      <alignment horizontal="center" vertical="center" wrapText="1"/>
    </xf>
    <xf numFmtId="179" fontId="12" fillId="4" borderId="2" xfId="0" applyNumberFormat="1" applyFont="1" applyFill="1" applyBorder="1" applyAlignment="1">
      <alignment horizontal="center" vertical="center" wrapText="1"/>
    </xf>
    <xf numFmtId="178" fontId="23" fillId="4" borderId="2" xfId="0" applyNumberFormat="1" applyFont="1" applyFill="1" applyBorder="1" applyAlignment="1">
      <alignment horizontal="center" vertical="center" wrapText="1"/>
    </xf>
    <xf numFmtId="0" fontId="24" fillId="9" borderId="0" xfId="0" applyFont="1" applyFill="1" applyAlignment="1">
      <alignment horizontal="center" vertical="center"/>
    </xf>
    <xf numFmtId="183" fontId="24" fillId="9" borderId="0" xfId="0" applyNumberFormat="1" applyFont="1" applyFill="1" applyAlignment="1">
      <alignment horizontal="center" vertical="center"/>
    </xf>
    <xf numFmtId="0" fontId="0" fillId="4" borderId="2" xfId="0" applyFill="1" applyBorder="1" applyAlignment="1">
      <alignment vertical="center"/>
    </xf>
    <xf numFmtId="180" fontId="23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80" fontId="23" fillId="4" borderId="7" xfId="0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80" fontId="23" fillId="4" borderId="10" xfId="0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vertical="center"/>
    </xf>
    <xf numFmtId="178" fontId="23" fillId="4" borderId="2" xfId="0" applyNumberFormat="1" applyFont="1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0" fontId="19" fillId="4" borderId="2" xfId="0" applyNumberFormat="1" applyFont="1" applyFill="1" applyBorder="1" applyAlignment="1">
      <alignment horizontal="center" vertical="center"/>
    </xf>
    <xf numFmtId="178" fontId="19" fillId="4" borderId="2" xfId="0" applyNumberFormat="1" applyFont="1" applyFill="1" applyBorder="1" applyAlignment="1">
      <alignment horizontal="center" vertical="center" wrapText="1"/>
    </xf>
    <xf numFmtId="179" fontId="2" fillId="4" borderId="2" xfId="0" applyNumberFormat="1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178" fontId="2" fillId="4" borderId="5" xfId="0" applyNumberFormat="1" applyFont="1" applyFill="1" applyBorder="1" applyAlignment="1">
      <alignment horizontal="left" vertical="center" wrapText="1"/>
    </xf>
    <xf numFmtId="180" fontId="0" fillId="4" borderId="1" xfId="0" applyNumberFormat="1" applyFill="1" applyBorder="1" applyAlignment="1">
      <alignment horizontal="center" vertical="center"/>
    </xf>
    <xf numFmtId="181" fontId="0" fillId="4" borderId="4" xfId="0" applyNumberFormat="1" applyFill="1" applyBorder="1" applyAlignment="1">
      <alignment horizontal="center" vertical="center"/>
    </xf>
    <xf numFmtId="181" fontId="0" fillId="4" borderId="5" xfId="0" applyNumberFormat="1" applyFill="1" applyBorder="1" applyAlignment="1">
      <alignment horizontal="center" vertical="center"/>
    </xf>
    <xf numFmtId="0" fontId="3" fillId="0" borderId="0" xfId="0" applyFont="1">
      <alignment vertical="center"/>
    </xf>
    <xf numFmtId="17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9" fontId="25" fillId="5" borderId="2" xfId="0" applyNumberFormat="1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5" fillId="5" borderId="2" xfId="0" applyNumberFormat="1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78" fontId="3" fillId="4" borderId="2" xfId="0" applyNumberFormat="1" applyFont="1" applyFill="1" applyBorder="1" applyAlignment="1">
      <alignment vertical="center"/>
    </xf>
    <xf numFmtId="178" fontId="3" fillId="0" borderId="1" xfId="0" applyNumberFormat="1" applyFont="1" applyBorder="1" applyAlignment="1">
      <alignment horizontal="center" vertical="center"/>
    </xf>
    <xf numFmtId="179" fontId="3" fillId="0" borderId="7" xfId="0" applyNumberFormat="1" applyFont="1" applyBorder="1" applyAlignment="1">
      <alignment horizontal="center" vertical="center"/>
    </xf>
    <xf numFmtId="178" fontId="3" fillId="0" borderId="7" xfId="0" applyNumberFormat="1" applyFont="1" applyBorder="1" applyAlignment="1">
      <alignment horizontal="center" vertical="center"/>
    </xf>
    <xf numFmtId="178" fontId="3" fillId="0" borderId="0" xfId="0" applyNumberFormat="1" applyFont="1">
      <alignment vertical="center"/>
    </xf>
    <xf numFmtId="179" fontId="3" fillId="0" borderId="10" xfId="0" applyNumberFormat="1" applyFont="1" applyBorder="1" applyAlignment="1">
      <alignment horizontal="center" vertical="center"/>
    </xf>
    <xf numFmtId="178" fontId="3" fillId="0" borderId="10" xfId="0" applyNumberFormat="1" applyFont="1" applyBorder="1" applyAlignment="1">
      <alignment horizontal="center" vertical="center"/>
    </xf>
    <xf numFmtId="179" fontId="3" fillId="0" borderId="2" xfId="0" applyNumberFormat="1" applyFont="1" applyBorder="1" applyAlignment="1">
      <alignment vertical="center"/>
    </xf>
    <xf numFmtId="178" fontId="3" fillId="0" borderId="2" xfId="0" applyNumberFormat="1" applyFont="1" applyBorder="1" applyAlignment="1">
      <alignment vertical="center"/>
    </xf>
    <xf numFmtId="17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178" fontId="3" fillId="0" borderId="2" xfId="0" applyNumberFormat="1" applyFont="1" applyBorder="1">
      <alignment vertical="center"/>
    </xf>
    <xf numFmtId="180" fontId="0" fillId="0" borderId="2" xfId="0" applyNumberFormat="1" applyBorder="1">
      <alignment vertical="center"/>
    </xf>
    <xf numFmtId="178" fontId="4" fillId="7" borderId="4" xfId="0" applyNumberFormat="1" applyFont="1" applyFill="1" applyBorder="1" applyAlignment="1">
      <alignment horizontal="center" vertical="center"/>
    </xf>
    <xf numFmtId="178" fontId="5" fillId="7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27" fillId="0" borderId="0" xfId="0" applyFont="1" applyFill="1" applyAlignment="1">
      <alignment horizontal="left" vertical="center"/>
    </xf>
    <xf numFmtId="0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179" fontId="29" fillId="5" borderId="2" xfId="0" applyNumberFormat="1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0" fontId="29" fillId="5" borderId="2" xfId="0" applyNumberFormat="1" applyFont="1" applyFill="1" applyBorder="1" applyAlignment="1">
      <alignment horizontal="center" vertical="center"/>
    </xf>
    <xf numFmtId="178" fontId="29" fillId="5" borderId="2" xfId="0" applyNumberFormat="1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left" vertical="center"/>
    </xf>
    <xf numFmtId="178" fontId="0" fillId="4" borderId="2" xfId="0" applyNumberFormat="1" applyFill="1" applyBorder="1" applyAlignment="1">
      <alignment vertical="center"/>
    </xf>
    <xf numFmtId="178" fontId="9" fillId="4" borderId="1" xfId="0" applyNumberFormat="1" applyFont="1" applyFill="1" applyBorder="1" applyAlignment="1">
      <alignment horizontal="center" vertical="center"/>
    </xf>
    <xf numFmtId="178" fontId="9" fillId="4" borderId="7" xfId="0" applyNumberFormat="1" applyFont="1" applyFill="1" applyBorder="1" applyAlignment="1">
      <alignment horizontal="center" vertical="center"/>
    </xf>
    <xf numFmtId="0" fontId="0" fillId="4" borderId="10" xfId="0" applyNumberFormat="1" applyFill="1" applyBorder="1" applyAlignment="1">
      <alignment horizontal="center" vertical="center"/>
    </xf>
    <xf numFmtId="179" fontId="0" fillId="4" borderId="10" xfId="0" applyNumberFormat="1" applyFill="1" applyBorder="1" applyAlignment="1">
      <alignment horizontal="center" vertical="center"/>
    </xf>
    <xf numFmtId="178" fontId="9" fillId="4" borderId="10" xfId="0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78" fontId="9" fillId="4" borderId="10" xfId="0" applyNumberFormat="1" applyFont="1" applyFill="1" applyBorder="1" applyAlignment="1">
      <alignment vertical="center"/>
    </xf>
    <xf numFmtId="178" fontId="27" fillId="4" borderId="2" xfId="0" applyNumberFormat="1" applyFont="1" applyFill="1" applyBorder="1" applyAlignment="1">
      <alignment horizontal="left" vertical="center"/>
    </xf>
    <xf numFmtId="0" fontId="27" fillId="4" borderId="5" xfId="0" applyFont="1" applyFill="1" applyBorder="1" applyAlignment="1">
      <alignment horizontal="left" vertical="center"/>
    </xf>
    <xf numFmtId="179" fontId="0" fillId="4" borderId="5" xfId="0" applyNumberFormat="1" applyFill="1" applyBorder="1" applyAlignment="1">
      <alignment vertical="center"/>
    </xf>
    <xf numFmtId="178" fontId="9" fillId="4" borderId="2" xfId="0" applyNumberFormat="1" applyFont="1" applyFill="1" applyBorder="1" applyAlignment="1">
      <alignment vertical="center"/>
    </xf>
    <xf numFmtId="178" fontId="27" fillId="4" borderId="10" xfId="0" applyNumberFormat="1" applyFont="1" applyFill="1" applyBorder="1" applyAlignment="1">
      <alignment horizontal="left" vertical="center"/>
    </xf>
    <xf numFmtId="178" fontId="0" fillId="4" borderId="10" xfId="0" applyNumberFormat="1" applyFill="1" applyBorder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0" fontId="27" fillId="4" borderId="2" xfId="0" applyFont="1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27" fillId="4" borderId="4" xfId="0" applyFont="1" applyFill="1" applyBorder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179" fontId="30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vertical="center"/>
    </xf>
    <xf numFmtId="179" fontId="30" fillId="0" borderId="0" xfId="0" applyNumberFormat="1" applyFont="1" applyFill="1" applyBorder="1" applyAlignment="1">
      <alignment vertical="center"/>
    </xf>
    <xf numFmtId="0" fontId="27" fillId="5" borderId="2" xfId="0" applyFont="1" applyFill="1" applyBorder="1" applyAlignment="1">
      <alignment horizontal="center" vertical="center"/>
    </xf>
    <xf numFmtId="179" fontId="30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9" fontId="30" fillId="0" borderId="7" xfId="0" applyNumberFormat="1" applyFont="1" applyFill="1" applyBorder="1" applyAlignment="1">
      <alignment horizontal="center" vertical="center"/>
    </xf>
    <xf numFmtId="178" fontId="0" fillId="0" borderId="7" xfId="0" applyNumberFormat="1" applyFill="1" applyBorder="1" applyAlignment="1">
      <alignment horizontal="center" vertical="center"/>
    </xf>
    <xf numFmtId="179" fontId="30" fillId="0" borderId="10" xfId="0" applyNumberFormat="1" applyFont="1" applyFill="1" applyBorder="1" applyAlignment="1">
      <alignment horizontal="center" vertical="center"/>
    </xf>
    <xf numFmtId="178" fontId="0" fillId="0" borderId="10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179" fontId="30" fillId="0" borderId="2" xfId="0" applyNumberFormat="1" applyFon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179" fontId="30" fillId="0" borderId="2" xfId="0" applyNumberFormat="1" applyFont="1" applyFill="1" applyBorder="1" applyAlignment="1">
      <alignment vertical="center"/>
    </xf>
    <xf numFmtId="178" fontId="0" fillId="0" borderId="2" xfId="0" applyNumberFormat="1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10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www.wps.cn/officeDocument/2020/cellImage" Target="cellimag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24130</xdr:colOff>
      <xdr:row>1</xdr:row>
      <xdr:rowOff>20955</xdr:rowOff>
    </xdr:from>
    <xdr:to>
      <xdr:col>4</xdr:col>
      <xdr:colOff>2582545</xdr:colOff>
      <xdr:row>1</xdr:row>
      <xdr:rowOff>1342390</xdr:rowOff>
    </xdr:to>
    <xdr:pic>
      <xdr:nvPicPr>
        <xdr:cNvPr id="3" name="ID_5411D870A1324742B9756F17EA0BD59E" descr="WhatsApp Image 2025-12-02 at 17.02.50_4b379b3c"/>
        <xdr:cNvPicPr>
          <a:picLocks noChangeAspect="1"/>
        </xdr:cNvPicPr>
      </xdr:nvPicPr>
      <xdr:blipFill>
        <a:blip r:embed="rId1"/>
        <a:srcRect l="6536" t="2683" r="5480" b="2045"/>
        <a:stretch>
          <a:fillRect/>
        </a:stretch>
      </xdr:blipFill>
      <xdr:spPr>
        <a:xfrm rot="16200000">
          <a:off x="4521835" y="-241935"/>
          <a:ext cx="1321435" cy="2558415"/>
        </a:xfrm>
        <a:prstGeom prst="rect">
          <a:avLst/>
        </a:prstGeom>
      </xdr:spPr>
    </xdr:pic>
    <xdr:clientData/>
  </xdr:twoCellAnchor>
  <xdr:twoCellAnchor editAs="oneCell">
    <xdr:from>
      <xdr:col>4</xdr:col>
      <xdr:colOff>22225</xdr:colOff>
      <xdr:row>2</xdr:row>
      <xdr:rowOff>19050</xdr:rowOff>
    </xdr:from>
    <xdr:to>
      <xdr:col>4</xdr:col>
      <xdr:colOff>2586355</xdr:colOff>
      <xdr:row>2</xdr:row>
      <xdr:rowOff>1704340</xdr:rowOff>
    </xdr:to>
    <xdr:pic>
      <xdr:nvPicPr>
        <xdr:cNvPr id="4" name="ID_83DAEC33798846F5848C404A5A3708AD" descr="WhatsApp Image 2025-12-03 at 16.06.06_b8e05d9c"/>
        <xdr:cNvPicPr>
          <a:picLocks noChangeAspect="1"/>
        </xdr:cNvPicPr>
      </xdr:nvPicPr>
      <xdr:blipFill>
        <a:blip r:embed="rId2"/>
        <a:srcRect l="8719" t="3463" r="5150" b="3797"/>
        <a:stretch>
          <a:fillRect/>
        </a:stretch>
      </xdr:blipFill>
      <xdr:spPr>
        <a:xfrm rot="16200000">
          <a:off x="4340860" y="1292225"/>
          <a:ext cx="1685290" cy="2564130"/>
        </a:xfrm>
        <a:prstGeom prst="rect">
          <a:avLst/>
        </a:prstGeom>
      </xdr:spPr>
    </xdr:pic>
    <xdr:clientData/>
  </xdr:twoCellAnchor>
  <xdr:twoCellAnchor editAs="oneCell">
    <xdr:from>
      <xdr:col>4</xdr:col>
      <xdr:colOff>19367</xdr:colOff>
      <xdr:row>3</xdr:row>
      <xdr:rowOff>25082</xdr:rowOff>
    </xdr:from>
    <xdr:to>
      <xdr:col>4</xdr:col>
      <xdr:colOff>2589847</xdr:colOff>
      <xdr:row>3</xdr:row>
      <xdr:rowOff>1383347</xdr:rowOff>
    </xdr:to>
    <xdr:pic>
      <xdr:nvPicPr>
        <xdr:cNvPr id="5" name="ID_6E54B47EF2C24F03BA6674A5F1A5EE04" descr="WhatsApp Image 2025-12-05 at 22.56.57_5a411a14"/>
        <xdr:cNvPicPr>
          <a:picLocks noChangeAspect="1"/>
        </xdr:cNvPicPr>
      </xdr:nvPicPr>
      <xdr:blipFill>
        <a:blip r:embed="rId3"/>
        <a:srcRect l="3757" r="3981" b="1563"/>
        <a:stretch>
          <a:fillRect/>
        </a:stretch>
      </xdr:blipFill>
      <xdr:spPr>
        <a:xfrm rot="16200000">
          <a:off x="4504055" y="2849245"/>
          <a:ext cx="1358265" cy="2570480"/>
        </a:xfrm>
        <a:prstGeom prst="rect">
          <a:avLst/>
        </a:prstGeom>
      </xdr:spPr>
    </xdr:pic>
    <xdr:clientData/>
  </xdr:twoCellAnchor>
  <xdr:twoCellAnchor editAs="oneCell">
    <xdr:from>
      <xdr:col>4</xdr:col>
      <xdr:colOff>74295</xdr:colOff>
      <xdr:row>4</xdr:row>
      <xdr:rowOff>19050</xdr:rowOff>
    </xdr:from>
    <xdr:to>
      <xdr:col>4</xdr:col>
      <xdr:colOff>2534285</xdr:colOff>
      <xdr:row>4</xdr:row>
      <xdr:rowOff>1323340</xdr:rowOff>
    </xdr:to>
    <xdr:pic>
      <xdr:nvPicPr>
        <xdr:cNvPr id="7" name="ID_ED3DC180A1A445D5811EEBD595620F75" descr="WhatsApp Image 2025-12-10 at 17.50.54_237888ff"/>
        <xdr:cNvPicPr>
          <a:picLocks noChangeAspect="1"/>
        </xdr:cNvPicPr>
      </xdr:nvPicPr>
      <xdr:blipFill>
        <a:blip r:embed="rId4"/>
        <a:srcRect l="7240" t="3599" r="3525" b="1585"/>
        <a:stretch>
          <a:fillRect/>
        </a:stretch>
      </xdr:blipFill>
      <xdr:spPr>
        <a:xfrm rot="16200000">
          <a:off x="4531360" y="4274820"/>
          <a:ext cx="1304290" cy="24599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26670</xdr:colOff>
      <xdr:row>1</xdr:row>
      <xdr:rowOff>28575</xdr:rowOff>
    </xdr:from>
    <xdr:to>
      <xdr:col>9</xdr:col>
      <xdr:colOff>3853815</xdr:colOff>
      <xdr:row>1</xdr:row>
      <xdr:rowOff>4890770</xdr:rowOff>
    </xdr:to>
    <xdr:pic>
      <xdr:nvPicPr>
        <xdr:cNvPr id="8" name="ID_38E0BB61B6904A209968F89FF640A866" descr="WhatsApp Image 2025-12-10 at 18.36.20_208f2af2"/>
        <xdr:cNvPicPr>
          <a:picLocks noChangeAspect="1"/>
        </xdr:cNvPicPr>
      </xdr:nvPicPr>
      <xdr:blipFill>
        <a:blip r:embed="rId1"/>
        <a:srcRect t="14808" b="13887"/>
        <a:stretch>
          <a:fillRect/>
        </a:stretch>
      </xdr:blipFill>
      <xdr:spPr>
        <a:xfrm>
          <a:off x="17482820" y="460375"/>
          <a:ext cx="3827145" cy="48621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26670</xdr:colOff>
      <xdr:row>1</xdr:row>
      <xdr:rowOff>53975</xdr:rowOff>
    </xdr:from>
    <xdr:to>
      <xdr:col>4</xdr:col>
      <xdr:colOff>2987675</xdr:colOff>
      <xdr:row>5</xdr:row>
      <xdr:rowOff>759460</xdr:rowOff>
    </xdr:to>
    <xdr:pic>
      <xdr:nvPicPr>
        <xdr:cNvPr id="3" name="ID_DC5B928B23C440599D703304ADFF8E6B" descr="WhatsApp Image 2025-12-05 at 23.06.53_6477afa7"/>
        <xdr:cNvPicPr>
          <a:picLocks noChangeAspect="1"/>
        </xdr:cNvPicPr>
      </xdr:nvPicPr>
      <xdr:blipFill>
        <a:blip r:embed="rId1"/>
        <a:srcRect t="12571" r="3049" b="14823"/>
        <a:stretch>
          <a:fillRect/>
        </a:stretch>
      </xdr:blipFill>
      <xdr:spPr>
        <a:xfrm>
          <a:off x="4827905" y="485775"/>
          <a:ext cx="2961005" cy="3956685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</xdr:colOff>
      <xdr:row>8</xdr:row>
      <xdr:rowOff>36195</xdr:rowOff>
    </xdr:from>
    <xdr:to>
      <xdr:col>4</xdr:col>
      <xdr:colOff>2987675</xdr:colOff>
      <xdr:row>10</xdr:row>
      <xdr:rowOff>1349375</xdr:rowOff>
    </xdr:to>
    <xdr:pic>
      <xdr:nvPicPr>
        <xdr:cNvPr id="9" name="ID_F788ADCFF2B1436BBFD8ABD3E1DC39A2" descr="WhatsApp Image 2025-12-10 at 18.43.57_c24a3706"/>
        <xdr:cNvPicPr>
          <a:picLocks noChangeAspect="1"/>
        </xdr:cNvPicPr>
      </xdr:nvPicPr>
      <xdr:blipFill>
        <a:blip r:embed="rId2"/>
        <a:srcRect t="15695" r="1414" b="7238"/>
        <a:stretch>
          <a:fillRect/>
        </a:stretch>
      </xdr:blipFill>
      <xdr:spPr>
        <a:xfrm>
          <a:off x="4827905" y="5420995"/>
          <a:ext cx="2961005" cy="41071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27622</xdr:colOff>
      <xdr:row>1</xdr:row>
      <xdr:rowOff>20637</xdr:rowOff>
    </xdr:from>
    <xdr:to>
      <xdr:col>4</xdr:col>
      <xdr:colOff>2903537</xdr:colOff>
      <xdr:row>1</xdr:row>
      <xdr:rowOff>1891347</xdr:rowOff>
    </xdr:to>
    <xdr:pic>
      <xdr:nvPicPr>
        <xdr:cNvPr id="4" name="ID_4012C497765A45C699D5E469210D1757" descr="WhatsApp Image 2025-12-10 at 17.58.30_9c5b62ad"/>
        <xdr:cNvPicPr>
          <a:picLocks noChangeAspect="1"/>
        </xdr:cNvPicPr>
      </xdr:nvPicPr>
      <xdr:blipFill>
        <a:blip r:embed="rId1"/>
        <a:srcRect l="2773" t="11011" b="4003"/>
        <a:stretch>
          <a:fillRect/>
        </a:stretch>
      </xdr:blipFill>
      <xdr:spPr>
        <a:xfrm rot="16200000">
          <a:off x="4643755" y="-278765"/>
          <a:ext cx="1870710" cy="28752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27622</xdr:colOff>
      <xdr:row>1</xdr:row>
      <xdr:rowOff>20002</xdr:rowOff>
    </xdr:from>
    <xdr:to>
      <xdr:col>4</xdr:col>
      <xdr:colOff>3007042</xdr:colOff>
      <xdr:row>1</xdr:row>
      <xdr:rowOff>1849437</xdr:rowOff>
    </xdr:to>
    <xdr:pic>
      <xdr:nvPicPr>
        <xdr:cNvPr id="5" name="ID_7C567C84AEC440F6B9E70D6F0F3DBB76" descr="WhatsApp Image 2025-12-10 at 18.03.10_54bdec86"/>
        <xdr:cNvPicPr>
          <a:picLocks noChangeAspect="1"/>
        </xdr:cNvPicPr>
      </xdr:nvPicPr>
      <xdr:blipFill>
        <a:blip r:embed="rId1"/>
        <a:srcRect l="6084" t="9697" b="4747"/>
        <a:stretch>
          <a:fillRect/>
        </a:stretch>
      </xdr:blipFill>
      <xdr:spPr>
        <a:xfrm rot="16200000">
          <a:off x="5357495" y="-351790"/>
          <a:ext cx="1829435" cy="29787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19685</xdr:colOff>
      <xdr:row>1</xdr:row>
      <xdr:rowOff>19050</xdr:rowOff>
    </xdr:from>
    <xdr:to>
      <xdr:col>4</xdr:col>
      <xdr:colOff>1885315</xdr:colOff>
      <xdr:row>1</xdr:row>
      <xdr:rowOff>2428875</xdr:rowOff>
    </xdr:to>
    <xdr:pic>
      <xdr:nvPicPr>
        <xdr:cNvPr id="7" name="ID_1DE107EB69034E6486322C3E32AA9A1B" descr="WhatsApp Image 2025-12-10 at 18.30.29_577ea6f4"/>
        <xdr:cNvPicPr>
          <a:picLocks noChangeAspect="1"/>
        </xdr:cNvPicPr>
      </xdr:nvPicPr>
      <xdr:blipFill>
        <a:blip r:embed="rId1"/>
        <a:srcRect l="2190" t="15814" r="1471" b="14394"/>
        <a:stretch>
          <a:fillRect/>
        </a:stretch>
      </xdr:blipFill>
      <xdr:spPr>
        <a:xfrm>
          <a:off x="4770755" y="222250"/>
          <a:ext cx="1865630" cy="2409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1"/>
  <sheetViews>
    <sheetView zoomScale="90" zoomScaleNormal="90" workbookViewId="0">
      <pane ySplit="1" topLeftCell="A33" activePane="bottomLeft" state="frozen"/>
      <selection/>
      <selection pane="bottomLeft" activeCell="E46" sqref="E46"/>
    </sheetView>
  </sheetViews>
  <sheetFormatPr defaultColWidth="9.14285714285714" defaultRowHeight="15" outlineLevelCol="7"/>
  <cols>
    <col min="1" max="1" width="17.5714285714286" style="252" customWidth="1"/>
    <col min="2" max="2" width="30.5714285714286" style="250" customWidth="1"/>
    <col min="3" max="3" width="9.14285714285714" style="251"/>
    <col min="4" max="4" width="15.8571428571429" style="250" customWidth="1"/>
    <col min="5" max="5" width="13.7142857142857" style="250" customWidth="1"/>
    <col min="6" max="6" width="25.8666666666667" style="250" customWidth="1"/>
    <col min="7" max="8" width="13.1428571428571" style="250"/>
    <col min="9" max="16384" width="9.14285714285714" style="250"/>
  </cols>
  <sheetData>
    <row r="1" s="250" customFormat="1" ht="20" customHeight="1" spans="1:6">
      <c r="A1" s="257" t="s">
        <v>0</v>
      </c>
      <c r="B1" s="258" t="s">
        <v>1</v>
      </c>
      <c r="C1" s="259" t="s">
        <v>2</v>
      </c>
      <c r="D1" s="258" t="s">
        <v>3</v>
      </c>
      <c r="E1" s="258" t="s">
        <v>4</v>
      </c>
      <c r="F1" s="287" t="s">
        <v>5</v>
      </c>
    </row>
    <row r="2" s="250" customFormat="1" ht="14" customHeight="1" spans="1:6">
      <c r="A2" s="288">
        <v>45995</v>
      </c>
      <c r="B2" s="289" t="s">
        <v>6</v>
      </c>
      <c r="C2" s="290">
        <v>5</v>
      </c>
      <c r="D2" s="7">
        <v>20000</v>
      </c>
      <c r="E2" s="7">
        <f t="shared" ref="E2:E15" si="0">SUM(C2*D2)</f>
        <v>100000</v>
      </c>
      <c r="F2" s="291">
        <f>SUM(E2:E12)</f>
        <v>572000</v>
      </c>
    </row>
    <row r="3" s="250" customFormat="1" ht="14" customHeight="1" spans="1:6">
      <c r="A3" s="292"/>
      <c r="B3" s="289" t="s">
        <v>7</v>
      </c>
      <c r="C3" s="290">
        <v>2</v>
      </c>
      <c r="D3" s="7">
        <v>70000</v>
      </c>
      <c r="E3" s="7">
        <f t="shared" si="0"/>
        <v>140000</v>
      </c>
      <c r="F3" s="293"/>
    </row>
    <row r="4" s="250" customFormat="1" ht="14" customHeight="1" spans="1:6">
      <c r="A4" s="292"/>
      <c r="B4" s="289" t="s">
        <v>8</v>
      </c>
      <c r="C4" s="290">
        <v>6</v>
      </c>
      <c r="D4" s="7">
        <v>10000</v>
      </c>
      <c r="E4" s="7">
        <f t="shared" si="0"/>
        <v>60000</v>
      </c>
      <c r="F4" s="293"/>
    </row>
    <row r="5" s="250" customFormat="1" ht="14" customHeight="1" spans="1:6">
      <c r="A5" s="292"/>
      <c r="B5" s="289" t="s">
        <v>9</v>
      </c>
      <c r="C5" s="290">
        <v>1</v>
      </c>
      <c r="D5" s="7">
        <v>38000</v>
      </c>
      <c r="E5" s="7">
        <f t="shared" si="0"/>
        <v>38000</v>
      </c>
      <c r="F5" s="293"/>
    </row>
    <row r="6" s="250" customFormat="1" ht="14" customHeight="1" spans="1:6">
      <c r="A6" s="292"/>
      <c r="B6" s="289" t="s">
        <v>10</v>
      </c>
      <c r="C6" s="290">
        <v>0.3</v>
      </c>
      <c r="D6" s="7">
        <v>20000</v>
      </c>
      <c r="E6" s="7">
        <f t="shared" si="0"/>
        <v>6000</v>
      </c>
      <c r="F6" s="293"/>
    </row>
    <row r="7" s="250" customFormat="1" ht="14" customHeight="1" spans="1:6">
      <c r="A7" s="292"/>
      <c r="B7" s="289" t="s">
        <v>11</v>
      </c>
      <c r="C7" s="290">
        <v>1</v>
      </c>
      <c r="D7" s="7">
        <v>25000</v>
      </c>
      <c r="E7" s="7">
        <f t="shared" si="0"/>
        <v>25000</v>
      </c>
      <c r="F7" s="293"/>
    </row>
    <row r="8" s="250" customFormat="1" ht="14" customHeight="1" spans="1:6">
      <c r="A8" s="292"/>
      <c r="B8" s="289" t="s">
        <v>12</v>
      </c>
      <c r="C8" s="290">
        <v>1</v>
      </c>
      <c r="D8" s="7">
        <v>30000</v>
      </c>
      <c r="E8" s="7">
        <f t="shared" si="0"/>
        <v>30000</v>
      </c>
      <c r="F8" s="293"/>
    </row>
    <row r="9" s="250" customFormat="1" ht="14" customHeight="1" spans="1:6">
      <c r="A9" s="292"/>
      <c r="B9" s="289" t="s">
        <v>13</v>
      </c>
      <c r="C9" s="290">
        <v>1</v>
      </c>
      <c r="D9" s="7">
        <v>12000</v>
      </c>
      <c r="E9" s="7">
        <f t="shared" si="0"/>
        <v>12000</v>
      </c>
      <c r="F9" s="293"/>
    </row>
    <row r="10" s="250" customFormat="1" ht="14" customHeight="1" spans="1:6">
      <c r="A10" s="292"/>
      <c r="B10" s="289" t="s">
        <v>14</v>
      </c>
      <c r="C10" s="290">
        <v>3</v>
      </c>
      <c r="D10" s="7">
        <v>24000</v>
      </c>
      <c r="E10" s="7">
        <f t="shared" si="0"/>
        <v>72000</v>
      </c>
      <c r="F10" s="293"/>
    </row>
    <row r="11" s="250" customFormat="1" ht="14" customHeight="1" spans="1:6">
      <c r="A11" s="292"/>
      <c r="B11" s="289" t="s">
        <v>15</v>
      </c>
      <c r="C11" s="290">
        <v>1</v>
      </c>
      <c r="D11" s="7">
        <v>40000</v>
      </c>
      <c r="E11" s="7">
        <f t="shared" si="0"/>
        <v>40000</v>
      </c>
      <c r="F11" s="293"/>
    </row>
    <row r="12" s="250" customFormat="1" ht="14" customHeight="1" spans="1:6">
      <c r="A12" s="294"/>
      <c r="B12" s="289" t="s">
        <v>16</v>
      </c>
      <c r="C12" s="290">
        <v>1</v>
      </c>
      <c r="D12" s="7">
        <v>49000</v>
      </c>
      <c r="E12" s="7">
        <f t="shared" si="0"/>
        <v>49000</v>
      </c>
      <c r="F12" s="295"/>
    </row>
    <row r="13" s="250" customFormat="1" ht="14" customHeight="1" spans="1:6">
      <c r="A13" s="288">
        <v>45996</v>
      </c>
      <c r="B13" s="289" t="s">
        <v>8</v>
      </c>
      <c r="C13" s="290">
        <v>8</v>
      </c>
      <c r="D13" s="7">
        <v>10000</v>
      </c>
      <c r="E13" s="7">
        <f t="shared" si="0"/>
        <v>80000</v>
      </c>
      <c r="F13" s="291">
        <f>SUM(E13:E25)</f>
        <v>730000</v>
      </c>
    </row>
    <row r="14" s="250" customFormat="1" ht="14" customHeight="1" spans="1:6">
      <c r="A14" s="292"/>
      <c r="B14" s="289" t="s">
        <v>6</v>
      </c>
      <c r="C14" s="290">
        <v>2</v>
      </c>
      <c r="D14" s="7">
        <v>20000</v>
      </c>
      <c r="E14" s="7">
        <f t="shared" si="0"/>
        <v>40000</v>
      </c>
      <c r="F14" s="293"/>
    </row>
    <row r="15" s="250" customFormat="1" ht="14" customHeight="1" spans="1:6">
      <c r="A15" s="292"/>
      <c r="B15" s="289" t="s">
        <v>17</v>
      </c>
      <c r="C15" s="290">
        <v>2</v>
      </c>
      <c r="D15" s="7">
        <v>35000</v>
      </c>
      <c r="E15" s="7">
        <f t="shared" si="0"/>
        <v>70000</v>
      </c>
      <c r="F15" s="293"/>
    </row>
    <row r="16" s="250" customFormat="1" ht="14" customHeight="1" spans="1:6">
      <c r="A16" s="292"/>
      <c r="B16" s="289" t="s">
        <v>18</v>
      </c>
      <c r="C16" s="290">
        <v>0.5</v>
      </c>
      <c r="D16" s="7">
        <v>95000</v>
      </c>
      <c r="E16" s="7">
        <v>48000</v>
      </c>
      <c r="F16" s="293"/>
    </row>
    <row r="17" s="250" customFormat="1" ht="14" customHeight="1" spans="1:6">
      <c r="A17" s="292"/>
      <c r="B17" s="289" t="s">
        <v>11</v>
      </c>
      <c r="C17" s="290">
        <v>1.1</v>
      </c>
      <c r="D17" s="7">
        <v>38000</v>
      </c>
      <c r="E17" s="7">
        <v>42000</v>
      </c>
      <c r="F17" s="293"/>
    </row>
    <row r="18" s="250" customFormat="1" ht="14" customHeight="1" spans="1:6">
      <c r="A18" s="292"/>
      <c r="B18" s="289" t="s">
        <v>14</v>
      </c>
      <c r="C18" s="290">
        <v>5</v>
      </c>
      <c r="D18" s="7">
        <v>24000</v>
      </c>
      <c r="E18" s="7">
        <f t="shared" ref="E18:E25" si="1">SUM(C18*D18)</f>
        <v>120000</v>
      </c>
      <c r="F18" s="293"/>
    </row>
    <row r="19" s="250" customFormat="1" ht="14" customHeight="1" spans="1:7">
      <c r="A19" s="292"/>
      <c r="B19" s="296" t="s">
        <v>19</v>
      </c>
      <c r="C19" s="297">
        <v>3</v>
      </c>
      <c r="D19" s="298">
        <v>40000</v>
      </c>
      <c r="E19" s="7">
        <f t="shared" si="1"/>
        <v>120000</v>
      </c>
      <c r="F19" s="293"/>
      <c r="G19" s="276"/>
    </row>
    <row r="20" s="250" customFormat="1" ht="14" customHeight="1" spans="1:6">
      <c r="A20" s="292"/>
      <c r="B20" s="299" t="s">
        <v>20</v>
      </c>
      <c r="C20" s="290">
        <v>1</v>
      </c>
      <c r="D20" s="262">
        <v>45000</v>
      </c>
      <c r="E20" s="7">
        <f t="shared" si="1"/>
        <v>45000</v>
      </c>
      <c r="F20" s="293"/>
    </row>
    <row r="21" s="250" customFormat="1" ht="14" customHeight="1" spans="1:6">
      <c r="A21" s="292"/>
      <c r="B21" s="299" t="s">
        <v>21</v>
      </c>
      <c r="C21" s="290">
        <v>2</v>
      </c>
      <c r="D21" s="262">
        <v>20000</v>
      </c>
      <c r="E21" s="7">
        <f t="shared" si="1"/>
        <v>40000</v>
      </c>
      <c r="F21" s="293"/>
    </row>
    <row r="22" s="250" customFormat="1" ht="14" customHeight="1" spans="1:6">
      <c r="A22" s="292"/>
      <c r="B22" s="299" t="s">
        <v>22</v>
      </c>
      <c r="C22" s="290">
        <v>0.5</v>
      </c>
      <c r="D22" s="262">
        <v>30000</v>
      </c>
      <c r="E22" s="7">
        <f t="shared" si="1"/>
        <v>15000</v>
      </c>
      <c r="F22" s="293"/>
    </row>
    <row r="23" s="250" customFormat="1" ht="14" customHeight="1" spans="1:6">
      <c r="A23" s="292"/>
      <c r="B23" s="299" t="s">
        <v>22</v>
      </c>
      <c r="C23" s="290">
        <v>1</v>
      </c>
      <c r="D23" s="262">
        <v>30000</v>
      </c>
      <c r="E23" s="7">
        <f t="shared" si="1"/>
        <v>30000</v>
      </c>
      <c r="F23" s="293"/>
    </row>
    <row r="24" s="250" customFormat="1" ht="14" customHeight="1" spans="1:6">
      <c r="A24" s="292"/>
      <c r="B24" s="299" t="s">
        <v>23</v>
      </c>
      <c r="C24" s="290">
        <v>0.3</v>
      </c>
      <c r="D24" s="262">
        <v>150000</v>
      </c>
      <c r="E24" s="7">
        <f t="shared" si="1"/>
        <v>45000</v>
      </c>
      <c r="F24" s="293"/>
    </row>
    <row r="25" s="250" customFormat="1" ht="14" customHeight="1" spans="1:6">
      <c r="A25" s="294"/>
      <c r="B25" s="299" t="s">
        <v>17</v>
      </c>
      <c r="C25" s="290">
        <v>1</v>
      </c>
      <c r="D25" s="262">
        <v>35000</v>
      </c>
      <c r="E25" s="7">
        <f t="shared" si="1"/>
        <v>35000</v>
      </c>
      <c r="F25" s="295"/>
    </row>
    <row r="26" s="250" customFormat="1" ht="14" customHeight="1" spans="1:6">
      <c r="A26" s="288">
        <v>45997</v>
      </c>
      <c r="B26" s="299" t="s">
        <v>24</v>
      </c>
      <c r="C26" s="290">
        <v>3.995</v>
      </c>
      <c r="D26" s="262">
        <v>15000</v>
      </c>
      <c r="E26" s="7">
        <v>60000</v>
      </c>
      <c r="F26" s="291">
        <f>SUM(E26:E34)</f>
        <v>422000</v>
      </c>
    </row>
    <row r="27" s="250" customFormat="1" ht="14" customHeight="1" spans="1:6">
      <c r="A27" s="292"/>
      <c r="B27" s="299" t="s">
        <v>6</v>
      </c>
      <c r="C27" s="290">
        <v>2</v>
      </c>
      <c r="D27" s="262">
        <v>20000</v>
      </c>
      <c r="E27" s="7">
        <f>SUM(C27*D27)</f>
        <v>40000</v>
      </c>
      <c r="F27" s="293"/>
    </row>
    <row r="28" s="250" customFormat="1" ht="14" customHeight="1" spans="1:6">
      <c r="A28" s="292"/>
      <c r="B28" s="299" t="s">
        <v>25</v>
      </c>
      <c r="C28" s="290">
        <v>0.5</v>
      </c>
      <c r="D28" s="262">
        <v>35000</v>
      </c>
      <c r="E28" s="7">
        <v>18000</v>
      </c>
      <c r="F28" s="293"/>
    </row>
    <row r="29" s="250" customFormat="1" ht="14" customHeight="1" spans="1:6">
      <c r="A29" s="292"/>
      <c r="B29" s="299" t="s">
        <v>26</v>
      </c>
      <c r="C29" s="290">
        <v>0.1</v>
      </c>
      <c r="D29" s="262">
        <v>80000</v>
      </c>
      <c r="E29" s="7">
        <f t="shared" ref="E29:E34" si="2">SUM(C29*D29)</f>
        <v>8000</v>
      </c>
      <c r="F29" s="293"/>
    </row>
    <row r="30" s="250" customFormat="1" ht="14" customHeight="1" spans="1:6">
      <c r="A30" s="292"/>
      <c r="B30" s="299" t="s">
        <v>22</v>
      </c>
      <c r="C30" s="290">
        <v>0.5</v>
      </c>
      <c r="D30" s="262">
        <v>30000</v>
      </c>
      <c r="E30" s="7">
        <f t="shared" si="2"/>
        <v>15000</v>
      </c>
      <c r="F30" s="293"/>
    </row>
    <row r="31" s="250" customFormat="1" ht="14" customHeight="1" spans="1:6">
      <c r="A31" s="292"/>
      <c r="B31" s="299" t="s">
        <v>27</v>
      </c>
      <c r="C31" s="290">
        <v>4</v>
      </c>
      <c r="D31" s="262">
        <v>20000</v>
      </c>
      <c r="E31" s="7">
        <f t="shared" si="2"/>
        <v>80000</v>
      </c>
      <c r="F31" s="293"/>
    </row>
    <row r="32" s="250" customFormat="1" ht="14" customHeight="1" spans="1:6">
      <c r="A32" s="292"/>
      <c r="B32" s="289" t="s">
        <v>14</v>
      </c>
      <c r="C32" s="290">
        <v>4</v>
      </c>
      <c r="D32" s="7">
        <v>24000</v>
      </c>
      <c r="E32" s="7">
        <f t="shared" si="2"/>
        <v>96000</v>
      </c>
      <c r="F32" s="293"/>
    </row>
    <row r="33" s="250" customFormat="1" ht="14" customHeight="1" spans="1:6">
      <c r="A33" s="292"/>
      <c r="B33" s="289" t="s">
        <v>28</v>
      </c>
      <c r="C33" s="290">
        <v>2</v>
      </c>
      <c r="D33" s="7">
        <v>40000</v>
      </c>
      <c r="E33" s="7">
        <f t="shared" si="2"/>
        <v>80000</v>
      </c>
      <c r="F33" s="293"/>
    </row>
    <row r="34" s="250" customFormat="1" ht="14" customHeight="1" spans="1:6">
      <c r="A34" s="294"/>
      <c r="B34" s="289" t="s">
        <v>29</v>
      </c>
      <c r="C34" s="290">
        <v>1</v>
      </c>
      <c r="D34" s="7">
        <v>25000</v>
      </c>
      <c r="E34" s="7">
        <f t="shared" si="2"/>
        <v>25000</v>
      </c>
      <c r="F34" s="295"/>
    </row>
    <row r="35" s="250" customFormat="1" ht="14" customHeight="1" spans="1:6">
      <c r="A35" s="300">
        <v>45998</v>
      </c>
      <c r="B35" s="299" t="s">
        <v>30</v>
      </c>
      <c r="C35" s="290">
        <v>8.945</v>
      </c>
      <c r="D35" s="7">
        <v>15000</v>
      </c>
      <c r="E35" s="7">
        <v>134000</v>
      </c>
      <c r="F35" s="293">
        <f>SUM(E35:E42)</f>
        <v>517000</v>
      </c>
    </row>
    <row r="36" s="250" customFormat="1" ht="14" customHeight="1" spans="1:6">
      <c r="A36" s="300"/>
      <c r="B36" s="299" t="s">
        <v>6</v>
      </c>
      <c r="C36" s="290">
        <v>2</v>
      </c>
      <c r="D36" s="7">
        <v>20000</v>
      </c>
      <c r="E36" s="7">
        <f t="shared" ref="E35:E44" si="3">SUM(C36*D36)</f>
        <v>40000</v>
      </c>
      <c r="F36" s="293"/>
    </row>
    <row r="37" s="250" customFormat="1" ht="14" customHeight="1" spans="1:6">
      <c r="A37" s="300"/>
      <c r="B37" s="299" t="s">
        <v>31</v>
      </c>
      <c r="C37" s="290">
        <v>0.3</v>
      </c>
      <c r="D37" s="7">
        <v>80000</v>
      </c>
      <c r="E37" s="7">
        <f t="shared" si="3"/>
        <v>24000</v>
      </c>
      <c r="F37" s="293"/>
    </row>
    <row r="38" s="250" customFormat="1" ht="14" customHeight="1" spans="1:6">
      <c r="A38" s="300"/>
      <c r="B38" s="299" t="s">
        <v>12</v>
      </c>
      <c r="C38" s="290">
        <v>1</v>
      </c>
      <c r="D38" s="7">
        <v>30000</v>
      </c>
      <c r="E38" s="7">
        <f t="shared" si="3"/>
        <v>30000</v>
      </c>
      <c r="F38" s="293"/>
    </row>
    <row r="39" s="250" customFormat="1" ht="14" customHeight="1" spans="1:6">
      <c r="A39" s="300"/>
      <c r="B39" s="299" t="s">
        <v>22</v>
      </c>
      <c r="C39" s="290">
        <v>0.5</v>
      </c>
      <c r="D39" s="7">
        <v>30000</v>
      </c>
      <c r="E39" s="7">
        <f t="shared" si="3"/>
        <v>15000</v>
      </c>
      <c r="F39" s="293"/>
    </row>
    <row r="40" s="250" customFormat="1" ht="14" customHeight="1" spans="1:6">
      <c r="A40" s="300"/>
      <c r="B40" s="299" t="s">
        <v>14</v>
      </c>
      <c r="C40" s="290">
        <v>4</v>
      </c>
      <c r="D40" s="7">
        <v>24000</v>
      </c>
      <c r="E40" s="7">
        <f t="shared" si="3"/>
        <v>96000</v>
      </c>
      <c r="F40" s="293"/>
    </row>
    <row r="41" s="250" customFormat="1" ht="14" customHeight="1" spans="1:6">
      <c r="A41" s="300"/>
      <c r="B41" s="299" t="s">
        <v>15</v>
      </c>
      <c r="C41" s="290">
        <v>2</v>
      </c>
      <c r="D41" s="7">
        <v>40000</v>
      </c>
      <c r="E41" s="7">
        <f t="shared" si="3"/>
        <v>80000</v>
      </c>
      <c r="F41" s="293"/>
    </row>
    <row r="42" s="250" customFormat="1" ht="14" customHeight="1" spans="1:6">
      <c r="A42" s="300"/>
      <c r="B42" s="299" t="s">
        <v>32</v>
      </c>
      <c r="C42" s="290">
        <v>2</v>
      </c>
      <c r="D42" s="7">
        <v>49000</v>
      </c>
      <c r="E42" s="7">
        <f t="shared" si="3"/>
        <v>98000</v>
      </c>
      <c r="F42" s="293"/>
    </row>
    <row r="43" s="250" customFormat="1" ht="14" customHeight="1" spans="1:6">
      <c r="A43" s="288">
        <v>45999</v>
      </c>
      <c r="B43" s="299" t="s">
        <v>8</v>
      </c>
      <c r="C43" s="290">
        <v>3</v>
      </c>
      <c r="D43" s="7">
        <v>10000</v>
      </c>
      <c r="E43" s="7">
        <f t="shared" si="3"/>
        <v>30000</v>
      </c>
      <c r="F43" s="301">
        <f>SUM(E43:E47)</f>
        <v>357000</v>
      </c>
    </row>
    <row r="44" s="250" customFormat="1" ht="14" customHeight="1" spans="1:6">
      <c r="A44" s="292"/>
      <c r="B44" s="299" t="s">
        <v>6</v>
      </c>
      <c r="C44" s="290">
        <v>2.7</v>
      </c>
      <c r="D44" s="7">
        <v>20000</v>
      </c>
      <c r="E44" s="7">
        <f t="shared" si="3"/>
        <v>54000</v>
      </c>
      <c r="F44" s="301"/>
    </row>
    <row r="45" s="250" customFormat="1" ht="14" customHeight="1" spans="1:6">
      <c r="A45" s="292"/>
      <c r="B45" s="299" t="s">
        <v>7</v>
      </c>
      <c r="C45" s="290">
        <v>3.09</v>
      </c>
      <c r="D45" s="7">
        <v>70000</v>
      </c>
      <c r="E45" s="7">
        <v>216000</v>
      </c>
      <c r="F45" s="301"/>
    </row>
    <row r="46" s="250" customFormat="1" ht="14" customHeight="1" spans="1:6">
      <c r="A46" s="292"/>
      <c r="B46" s="299" t="s">
        <v>22</v>
      </c>
      <c r="C46" s="290">
        <v>0.3</v>
      </c>
      <c r="D46" s="7">
        <v>30000</v>
      </c>
      <c r="E46" s="7">
        <f>SUM(C46*D46)</f>
        <v>9000</v>
      </c>
      <c r="F46" s="301"/>
    </row>
    <row r="47" s="250" customFormat="1" ht="14" customHeight="1" spans="1:6">
      <c r="A47" s="292"/>
      <c r="B47" s="299" t="s">
        <v>14</v>
      </c>
      <c r="C47" s="290">
        <v>2</v>
      </c>
      <c r="D47" s="7">
        <v>24000</v>
      </c>
      <c r="E47" s="7">
        <f>SUM(C47*D47)</f>
        <v>48000</v>
      </c>
      <c r="F47" s="301"/>
    </row>
    <row r="48" s="250" customFormat="1" ht="14" customHeight="1" spans="1:6">
      <c r="A48" s="288">
        <v>46000</v>
      </c>
      <c r="B48" s="299" t="s">
        <v>21</v>
      </c>
      <c r="C48" s="290">
        <v>2</v>
      </c>
      <c r="D48" s="7">
        <v>20000</v>
      </c>
      <c r="E48" s="7">
        <f t="shared" ref="E48:E81" si="4">SUM(C48*D48)</f>
        <v>40000</v>
      </c>
      <c r="F48" s="291">
        <f>SUM(E48:E58)</f>
        <v>612000</v>
      </c>
    </row>
    <row r="49" s="250" customFormat="1" ht="14" customHeight="1" spans="1:6">
      <c r="A49" s="292"/>
      <c r="B49" s="299" t="s">
        <v>17</v>
      </c>
      <c r="C49" s="290">
        <v>2</v>
      </c>
      <c r="D49" s="7">
        <v>35000</v>
      </c>
      <c r="E49" s="7">
        <f t="shared" si="4"/>
        <v>70000</v>
      </c>
      <c r="F49" s="293"/>
    </row>
    <row r="50" s="250" customFormat="1" ht="14" customHeight="1" spans="1:6">
      <c r="A50" s="292"/>
      <c r="B50" s="299" t="s">
        <v>14</v>
      </c>
      <c r="C50" s="290">
        <v>5</v>
      </c>
      <c r="D50" s="7">
        <v>24000</v>
      </c>
      <c r="E50" s="7">
        <f t="shared" si="4"/>
        <v>120000</v>
      </c>
      <c r="F50" s="293"/>
    </row>
    <row r="51" s="250" customFormat="1" ht="14" customHeight="1" spans="1:6">
      <c r="A51" s="292"/>
      <c r="B51" s="299" t="s">
        <v>32</v>
      </c>
      <c r="C51" s="290">
        <v>1</v>
      </c>
      <c r="D51" s="7">
        <v>49000</v>
      </c>
      <c r="E51" s="7">
        <f t="shared" si="4"/>
        <v>49000</v>
      </c>
      <c r="F51" s="293"/>
    </row>
    <row r="52" s="250" customFormat="1" ht="14" customHeight="1" spans="1:6">
      <c r="A52" s="292"/>
      <c r="B52" s="299" t="s">
        <v>33</v>
      </c>
      <c r="C52" s="290">
        <v>1</v>
      </c>
      <c r="D52" s="7">
        <v>65000</v>
      </c>
      <c r="E52" s="7">
        <f t="shared" si="4"/>
        <v>65000</v>
      </c>
      <c r="F52" s="293"/>
    </row>
    <row r="53" s="250" customFormat="1" ht="14" customHeight="1" spans="1:6">
      <c r="A53" s="292"/>
      <c r="B53" s="299" t="s">
        <v>18</v>
      </c>
      <c r="C53" s="290">
        <v>0.5</v>
      </c>
      <c r="D53" s="7">
        <v>95000</v>
      </c>
      <c r="E53" s="7">
        <v>48000</v>
      </c>
      <c r="F53" s="293"/>
    </row>
    <row r="54" s="250" customFormat="1" ht="14" customHeight="1" spans="1:6">
      <c r="A54" s="292"/>
      <c r="B54" s="299" t="s">
        <v>13</v>
      </c>
      <c r="C54" s="290">
        <v>1</v>
      </c>
      <c r="D54" s="7">
        <v>15000</v>
      </c>
      <c r="E54" s="7">
        <f t="shared" si="4"/>
        <v>15000</v>
      </c>
      <c r="F54" s="293"/>
    </row>
    <row r="55" s="250" customFormat="1" ht="14" customHeight="1" spans="1:6">
      <c r="A55" s="292"/>
      <c r="B55" s="299" t="s">
        <v>8</v>
      </c>
      <c r="C55" s="290">
        <v>9</v>
      </c>
      <c r="D55" s="7">
        <v>10000</v>
      </c>
      <c r="E55" s="7">
        <f t="shared" si="4"/>
        <v>90000</v>
      </c>
      <c r="F55" s="293"/>
    </row>
    <row r="56" s="250" customFormat="1" ht="14" customHeight="1" spans="1:6">
      <c r="A56" s="292"/>
      <c r="B56" s="289" t="s">
        <v>7</v>
      </c>
      <c r="C56" s="290">
        <v>1</v>
      </c>
      <c r="D56" s="7">
        <v>70000</v>
      </c>
      <c r="E56" s="7">
        <f t="shared" si="4"/>
        <v>70000</v>
      </c>
      <c r="F56" s="293"/>
    </row>
    <row r="57" s="250" customFormat="1" ht="14" customHeight="1" spans="1:6">
      <c r="A57" s="292"/>
      <c r="B57" s="289" t="s">
        <v>6</v>
      </c>
      <c r="C57" s="290">
        <v>2</v>
      </c>
      <c r="D57" s="7">
        <v>20000</v>
      </c>
      <c r="E57" s="7">
        <f t="shared" si="4"/>
        <v>40000</v>
      </c>
      <c r="F57" s="293"/>
    </row>
    <row r="58" s="250" customFormat="1" ht="14" customHeight="1" spans="1:6">
      <c r="A58" s="294"/>
      <c r="B58" s="289" t="s">
        <v>34</v>
      </c>
      <c r="C58" s="290">
        <v>1</v>
      </c>
      <c r="D58" s="7">
        <v>5000</v>
      </c>
      <c r="E58" s="7">
        <f t="shared" si="4"/>
        <v>5000</v>
      </c>
      <c r="F58" s="295"/>
    </row>
    <row r="59" s="250" customFormat="1" ht="14" customHeight="1" spans="1:6">
      <c r="A59" s="288">
        <v>46001</v>
      </c>
      <c r="B59" s="289" t="s">
        <v>6</v>
      </c>
      <c r="C59" s="290">
        <v>3</v>
      </c>
      <c r="D59" s="7">
        <v>20000</v>
      </c>
      <c r="E59" s="7">
        <f t="shared" si="4"/>
        <v>60000</v>
      </c>
      <c r="F59" s="291">
        <f>SUM(E59:E67)</f>
        <v>586000</v>
      </c>
    </row>
    <row r="60" s="250" customFormat="1" ht="14" customHeight="1" spans="1:6">
      <c r="A60" s="292"/>
      <c r="B60" s="289" t="s">
        <v>7</v>
      </c>
      <c r="C60" s="290">
        <v>2</v>
      </c>
      <c r="D60" s="7">
        <v>70000</v>
      </c>
      <c r="E60" s="7">
        <f t="shared" si="4"/>
        <v>140000</v>
      </c>
      <c r="F60" s="293"/>
    </row>
    <row r="61" s="250" customFormat="1" ht="14" customHeight="1" spans="1:6">
      <c r="A61" s="292"/>
      <c r="B61" s="289" t="s">
        <v>8</v>
      </c>
      <c r="C61" s="290">
        <v>8</v>
      </c>
      <c r="D61" s="7">
        <v>10000</v>
      </c>
      <c r="E61" s="7">
        <f t="shared" si="4"/>
        <v>80000</v>
      </c>
      <c r="F61" s="293"/>
    </row>
    <row r="62" s="250" customFormat="1" ht="14" customHeight="1" spans="1:6">
      <c r="A62" s="292"/>
      <c r="B62" s="289" t="s">
        <v>9</v>
      </c>
      <c r="C62" s="290">
        <v>1</v>
      </c>
      <c r="D62" s="7">
        <v>38000</v>
      </c>
      <c r="E62" s="7">
        <f t="shared" si="4"/>
        <v>38000</v>
      </c>
      <c r="F62" s="293"/>
    </row>
    <row r="63" s="250" customFormat="1" ht="14" customHeight="1" spans="1:6">
      <c r="A63" s="292"/>
      <c r="B63" s="289" t="s">
        <v>10</v>
      </c>
      <c r="C63" s="290">
        <v>1</v>
      </c>
      <c r="D63" s="7">
        <v>20000</v>
      </c>
      <c r="E63" s="7">
        <f t="shared" si="4"/>
        <v>20000</v>
      </c>
      <c r="F63" s="293"/>
    </row>
    <row r="64" s="250" customFormat="1" ht="14" customHeight="1" spans="1:6">
      <c r="A64" s="292"/>
      <c r="B64" s="289" t="s">
        <v>22</v>
      </c>
      <c r="C64" s="290">
        <v>0.5</v>
      </c>
      <c r="D64" s="7">
        <v>30000</v>
      </c>
      <c r="E64" s="7">
        <f t="shared" si="4"/>
        <v>15000</v>
      </c>
      <c r="F64" s="293"/>
    </row>
    <row r="65" s="250" customFormat="1" ht="14" customHeight="1" spans="1:6">
      <c r="A65" s="292"/>
      <c r="B65" s="289" t="s">
        <v>14</v>
      </c>
      <c r="C65" s="290">
        <v>6</v>
      </c>
      <c r="D65" s="7">
        <v>24000</v>
      </c>
      <c r="E65" s="7">
        <f t="shared" si="4"/>
        <v>144000</v>
      </c>
      <c r="F65" s="293"/>
    </row>
    <row r="66" s="250" customFormat="1" ht="14" customHeight="1" spans="1:6">
      <c r="A66" s="292"/>
      <c r="B66" s="289" t="s">
        <v>15</v>
      </c>
      <c r="C66" s="290">
        <v>1</v>
      </c>
      <c r="D66" s="7">
        <v>40000</v>
      </c>
      <c r="E66" s="7">
        <f t="shared" si="4"/>
        <v>40000</v>
      </c>
      <c r="F66" s="293"/>
    </row>
    <row r="67" s="250" customFormat="1" ht="14" customHeight="1" spans="1:6">
      <c r="A67" s="294"/>
      <c r="B67" s="289" t="s">
        <v>32</v>
      </c>
      <c r="C67" s="290">
        <v>1</v>
      </c>
      <c r="D67" s="7">
        <v>49000</v>
      </c>
      <c r="E67" s="7">
        <f t="shared" si="4"/>
        <v>49000</v>
      </c>
      <c r="F67" s="295"/>
    </row>
    <row r="68" s="250" customFormat="1" ht="14" customHeight="1" spans="1:6">
      <c r="A68" s="302"/>
      <c r="B68" s="289"/>
      <c r="C68" s="290"/>
      <c r="D68" s="7"/>
      <c r="E68" s="7">
        <f t="shared" si="4"/>
        <v>0</v>
      </c>
      <c r="F68" s="303"/>
    </row>
    <row r="69" s="250" customFormat="1" ht="14" customHeight="1" spans="1:6">
      <c r="A69" s="302"/>
      <c r="B69" s="289"/>
      <c r="C69" s="290"/>
      <c r="D69" s="7"/>
      <c r="E69" s="7">
        <f t="shared" si="4"/>
        <v>0</v>
      </c>
      <c r="F69" s="303"/>
    </row>
    <row r="70" s="250" customFormat="1" ht="14" customHeight="1" spans="1:6">
      <c r="A70" s="302"/>
      <c r="B70" s="289"/>
      <c r="C70" s="290"/>
      <c r="D70" s="7"/>
      <c r="E70" s="7">
        <f t="shared" si="4"/>
        <v>0</v>
      </c>
      <c r="F70" s="303">
        <f>SUM(E70:E84)</f>
        <v>0</v>
      </c>
    </row>
    <row r="71" s="250" customFormat="1" ht="14" customHeight="1" spans="1:6">
      <c r="A71" s="302"/>
      <c r="B71" s="289"/>
      <c r="C71" s="290"/>
      <c r="D71" s="7"/>
      <c r="E71" s="7">
        <f t="shared" si="4"/>
        <v>0</v>
      </c>
      <c r="F71" s="303"/>
    </row>
    <row r="72" s="250" customFormat="1" ht="14" customHeight="1" spans="1:6">
      <c r="A72" s="302"/>
      <c r="B72" s="289"/>
      <c r="C72" s="290"/>
      <c r="D72" s="7"/>
      <c r="E72" s="7">
        <f t="shared" si="4"/>
        <v>0</v>
      </c>
      <c r="F72" s="303"/>
    </row>
    <row r="73" s="250" customFormat="1" ht="14" customHeight="1" spans="1:6">
      <c r="A73" s="302"/>
      <c r="B73" s="289"/>
      <c r="C73" s="290"/>
      <c r="D73" s="7"/>
      <c r="E73" s="7">
        <f t="shared" si="4"/>
        <v>0</v>
      </c>
      <c r="F73" s="303"/>
    </row>
    <row r="74" s="250" customFormat="1" ht="14" customHeight="1" spans="1:6">
      <c r="A74" s="302"/>
      <c r="B74" s="289"/>
      <c r="C74" s="290"/>
      <c r="D74" s="7"/>
      <c r="E74" s="7">
        <f t="shared" si="4"/>
        <v>0</v>
      </c>
      <c r="F74" s="303"/>
    </row>
    <row r="75" s="250" customFormat="1" ht="14" customHeight="1" spans="1:6">
      <c r="A75" s="302"/>
      <c r="B75" s="289"/>
      <c r="C75" s="290"/>
      <c r="D75" s="7"/>
      <c r="E75" s="7">
        <f t="shared" si="4"/>
        <v>0</v>
      </c>
      <c r="F75" s="303"/>
    </row>
    <row r="76" s="250" customFormat="1" ht="14" customHeight="1" spans="1:6">
      <c r="A76" s="302"/>
      <c r="B76" s="289"/>
      <c r="C76" s="290"/>
      <c r="D76" s="7"/>
      <c r="E76" s="7">
        <f t="shared" si="4"/>
        <v>0</v>
      </c>
      <c r="F76" s="303"/>
    </row>
    <row r="77" s="250" customFormat="1" ht="14" customHeight="1" spans="1:6">
      <c r="A77" s="302"/>
      <c r="B77" s="289"/>
      <c r="C77" s="290"/>
      <c r="D77" s="7"/>
      <c r="E77" s="7">
        <f t="shared" si="4"/>
        <v>0</v>
      </c>
      <c r="F77" s="303"/>
    </row>
    <row r="78" s="250" customFormat="1" ht="14" customHeight="1" spans="1:6">
      <c r="A78" s="302"/>
      <c r="B78" s="289"/>
      <c r="C78" s="290"/>
      <c r="D78" s="7"/>
      <c r="E78" s="7">
        <f t="shared" si="4"/>
        <v>0</v>
      </c>
      <c r="F78" s="303"/>
    </row>
    <row r="79" s="250" customFormat="1" ht="14" customHeight="1" spans="1:6">
      <c r="A79" s="302"/>
      <c r="B79" s="289"/>
      <c r="C79" s="290"/>
      <c r="D79" s="7"/>
      <c r="E79" s="7">
        <f t="shared" si="4"/>
        <v>0</v>
      </c>
      <c r="F79" s="303"/>
    </row>
    <row r="80" s="250" customFormat="1" ht="14" customHeight="1" spans="1:6">
      <c r="A80" s="302"/>
      <c r="B80" s="289"/>
      <c r="C80" s="290"/>
      <c r="D80" s="7"/>
      <c r="E80" s="7">
        <f t="shared" si="4"/>
        <v>0</v>
      </c>
      <c r="F80" s="303"/>
    </row>
    <row r="81" s="250" customFormat="1" ht="14" customHeight="1" spans="1:6">
      <c r="A81" s="302"/>
      <c r="B81" s="289"/>
      <c r="C81" s="290"/>
      <c r="D81" s="7"/>
      <c r="E81" s="7">
        <f t="shared" si="4"/>
        <v>0</v>
      </c>
      <c r="F81" s="303"/>
    </row>
    <row r="82" s="250" customFormat="1" ht="14" customHeight="1" spans="1:6">
      <c r="A82" s="302"/>
      <c r="B82" s="289"/>
      <c r="C82" s="290"/>
      <c r="D82" s="7"/>
      <c r="E82" s="7">
        <f t="shared" ref="E82:E145" si="5">SUM(C82*D82)</f>
        <v>0</v>
      </c>
      <c r="F82" s="303"/>
    </row>
    <row r="83" s="250" customFormat="1" ht="14" customHeight="1" spans="1:6">
      <c r="A83" s="302"/>
      <c r="B83" s="289"/>
      <c r="C83" s="290"/>
      <c r="D83" s="7"/>
      <c r="E83" s="7">
        <f t="shared" si="5"/>
        <v>0</v>
      </c>
      <c r="F83" s="303"/>
    </row>
    <row r="84" s="250" customFormat="1" ht="14" customHeight="1" spans="1:6">
      <c r="A84" s="302"/>
      <c r="B84" s="289"/>
      <c r="C84" s="290"/>
      <c r="D84" s="7"/>
      <c r="E84" s="7">
        <f t="shared" si="5"/>
        <v>0</v>
      </c>
      <c r="F84" s="303"/>
    </row>
    <row r="85" s="250" customFormat="1" ht="14" customHeight="1" spans="1:6">
      <c r="A85" s="302"/>
      <c r="B85" s="289"/>
      <c r="C85" s="290"/>
      <c r="D85" s="7"/>
      <c r="E85" s="7">
        <f t="shared" si="5"/>
        <v>0</v>
      </c>
      <c r="F85" s="303">
        <f>-SUM(E85:E96)</f>
        <v>0</v>
      </c>
    </row>
    <row r="86" s="250" customFormat="1" ht="14" customHeight="1" spans="1:6">
      <c r="A86" s="302"/>
      <c r="B86" s="289"/>
      <c r="C86" s="290"/>
      <c r="D86" s="7"/>
      <c r="E86" s="7">
        <f t="shared" si="5"/>
        <v>0</v>
      </c>
      <c r="F86" s="303"/>
    </row>
    <row r="87" s="250" customFormat="1" ht="14" customHeight="1" spans="1:8">
      <c r="A87" s="302"/>
      <c r="B87" s="289"/>
      <c r="C87" s="290"/>
      <c r="D87" s="7"/>
      <c r="E87" s="7">
        <f t="shared" si="5"/>
        <v>0</v>
      </c>
      <c r="F87" s="303"/>
      <c r="H87" s="276"/>
    </row>
    <row r="88" s="250" customFormat="1" ht="14" customHeight="1" spans="1:6">
      <c r="A88" s="302"/>
      <c r="B88" s="289"/>
      <c r="C88" s="290"/>
      <c r="D88" s="7"/>
      <c r="E88" s="7">
        <f t="shared" si="5"/>
        <v>0</v>
      </c>
      <c r="F88" s="303"/>
    </row>
    <row r="89" s="250" customFormat="1" ht="14" customHeight="1" spans="1:6">
      <c r="A89" s="302"/>
      <c r="B89" s="289"/>
      <c r="C89" s="290"/>
      <c r="D89" s="7"/>
      <c r="E89" s="7">
        <f t="shared" si="5"/>
        <v>0</v>
      </c>
      <c r="F89" s="303"/>
    </row>
    <row r="90" s="250" customFormat="1" ht="14" customHeight="1" spans="1:6">
      <c r="A90" s="302"/>
      <c r="B90" s="289"/>
      <c r="C90" s="290"/>
      <c r="D90" s="7"/>
      <c r="E90" s="7">
        <f t="shared" si="5"/>
        <v>0</v>
      </c>
      <c r="F90" s="303"/>
    </row>
    <row r="91" s="250" customFormat="1" ht="14" customHeight="1" spans="1:6">
      <c r="A91" s="302"/>
      <c r="B91" s="289"/>
      <c r="C91" s="290"/>
      <c r="D91" s="7"/>
      <c r="E91" s="7">
        <f t="shared" si="5"/>
        <v>0</v>
      </c>
      <c r="F91" s="303"/>
    </row>
    <row r="92" s="250" customFormat="1" ht="14" customHeight="1" spans="1:6">
      <c r="A92" s="302"/>
      <c r="B92" s="289"/>
      <c r="C92" s="290"/>
      <c r="D92" s="7"/>
      <c r="E92" s="7">
        <f t="shared" si="5"/>
        <v>0</v>
      </c>
      <c r="F92" s="303"/>
    </row>
    <row r="93" s="250" customFormat="1" ht="14" customHeight="1" spans="1:6">
      <c r="A93" s="302"/>
      <c r="B93" s="289"/>
      <c r="C93" s="290"/>
      <c r="D93" s="7"/>
      <c r="E93" s="7">
        <f t="shared" si="5"/>
        <v>0</v>
      </c>
      <c r="F93" s="303"/>
    </row>
    <row r="94" s="250" customFormat="1" ht="14" customHeight="1" spans="1:6">
      <c r="A94" s="302"/>
      <c r="B94" s="299"/>
      <c r="C94" s="304"/>
      <c r="D94" s="7"/>
      <c r="E94" s="7">
        <f t="shared" si="5"/>
        <v>0</v>
      </c>
      <c r="F94" s="303"/>
    </row>
    <row r="95" s="250" customFormat="1" ht="14" customHeight="1" spans="1:6">
      <c r="A95" s="302"/>
      <c r="B95" s="299"/>
      <c r="C95" s="304"/>
      <c r="D95" s="7"/>
      <c r="E95" s="7">
        <f t="shared" si="5"/>
        <v>0</v>
      </c>
      <c r="F95" s="303"/>
    </row>
    <row r="96" s="250" customFormat="1" ht="14" customHeight="1" spans="1:6">
      <c r="A96" s="302"/>
      <c r="B96" s="299"/>
      <c r="C96" s="304"/>
      <c r="D96" s="7"/>
      <c r="E96" s="7">
        <f t="shared" si="5"/>
        <v>0</v>
      </c>
      <c r="F96" s="303"/>
    </row>
    <row r="97" s="250" customFormat="1" ht="14" customHeight="1" spans="1:6">
      <c r="A97" s="302"/>
      <c r="B97" s="299"/>
      <c r="C97" s="304"/>
      <c r="D97" s="7"/>
      <c r="E97" s="7">
        <f t="shared" si="5"/>
        <v>0</v>
      </c>
      <c r="F97" s="303">
        <f>SUM(E97:E103)</f>
        <v>0</v>
      </c>
    </row>
    <row r="98" s="250" customFormat="1" ht="14" customHeight="1" spans="1:6">
      <c r="A98" s="302"/>
      <c r="B98" s="299"/>
      <c r="C98" s="304"/>
      <c r="D98" s="7"/>
      <c r="E98" s="7">
        <f t="shared" si="5"/>
        <v>0</v>
      </c>
      <c r="F98" s="303"/>
    </row>
    <row r="99" s="250" customFormat="1" ht="14" customHeight="1" spans="1:6">
      <c r="A99" s="302"/>
      <c r="B99" s="299"/>
      <c r="C99" s="304"/>
      <c r="D99" s="7"/>
      <c r="E99" s="7">
        <f t="shared" si="5"/>
        <v>0</v>
      </c>
      <c r="F99" s="303"/>
    </row>
    <row r="100" s="250" customFormat="1" ht="14" customHeight="1" spans="1:6">
      <c r="A100" s="302"/>
      <c r="B100" s="299"/>
      <c r="C100" s="304"/>
      <c r="D100" s="7"/>
      <c r="E100" s="7">
        <f t="shared" si="5"/>
        <v>0</v>
      </c>
      <c r="F100" s="303"/>
    </row>
    <row r="101" s="250" customFormat="1" ht="14" customHeight="1" spans="1:6">
      <c r="A101" s="302"/>
      <c r="B101" s="299"/>
      <c r="C101" s="304"/>
      <c r="D101" s="7"/>
      <c r="E101" s="7">
        <f t="shared" si="5"/>
        <v>0</v>
      </c>
      <c r="F101" s="303"/>
    </row>
    <row r="102" s="250" customFormat="1" ht="14" customHeight="1" spans="1:6">
      <c r="A102" s="302"/>
      <c r="B102" s="299"/>
      <c r="C102" s="304"/>
      <c r="D102" s="7"/>
      <c r="E102" s="7">
        <f t="shared" si="5"/>
        <v>0</v>
      </c>
      <c r="F102" s="303"/>
    </row>
    <row r="103" s="250" customFormat="1" ht="14" customHeight="1" spans="1:6">
      <c r="A103" s="302"/>
      <c r="B103" s="299"/>
      <c r="C103" s="304"/>
      <c r="D103" s="7"/>
      <c r="E103" s="7">
        <f t="shared" si="5"/>
        <v>0</v>
      </c>
      <c r="F103" s="303"/>
    </row>
    <row r="104" s="250" customFormat="1" ht="14" customHeight="1" spans="1:6">
      <c r="A104" s="302"/>
      <c r="B104" s="299"/>
      <c r="C104" s="304"/>
      <c r="D104" s="7"/>
      <c r="E104" s="7">
        <f t="shared" si="5"/>
        <v>0</v>
      </c>
      <c r="F104" s="303">
        <f>SUM(E104:E118)</f>
        <v>0</v>
      </c>
    </row>
    <row r="105" s="250" customFormat="1" ht="14" customHeight="1" spans="1:6">
      <c r="A105" s="302"/>
      <c r="B105" s="299"/>
      <c r="C105" s="304"/>
      <c r="D105" s="7"/>
      <c r="E105" s="7">
        <f t="shared" si="5"/>
        <v>0</v>
      </c>
      <c r="F105" s="303"/>
    </row>
    <row r="106" s="250" customFormat="1" ht="14" customHeight="1" spans="1:6">
      <c r="A106" s="302"/>
      <c r="B106" s="299"/>
      <c r="C106" s="304"/>
      <c r="D106" s="7"/>
      <c r="E106" s="7">
        <f t="shared" si="5"/>
        <v>0</v>
      </c>
      <c r="F106" s="303"/>
    </row>
    <row r="107" s="250" customFormat="1" ht="14" customHeight="1" spans="1:6">
      <c r="A107" s="302"/>
      <c r="B107" s="299"/>
      <c r="C107" s="304"/>
      <c r="D107" s="7"/>
      <c r="E107" s="7">
        <f t="shared" si="5"/>
        <v>0</v>
      </c>
      <c r="F107" s="303"/>
    </row>
    <row r="108" s="250" customFormat="1" ht="14" customHeight="1" spans="1:6">
      <c r="A108" s="302"/>
      <c r="B108" s="299"/>
      <c r="C108" s="304"/>
      <c r="D108" s="7"/>
      <c r="E108" s="7">
        <f t="shared" si="5"/>
        <v>0</v>
      </c>
      <c r="F108" s="303"/>
    </row>
    <row r="109" s="250" customFormat="1" ht="14" customHeight="1" spans="1:6">
      <c r="A109" s="302"/>
      <c r="B109" s="299"/>
      <c r="C109" s="304"/>
      <c r="D109" s="7"/>
      <c r="E109" s="7">
        <f t="shared" si="5"/>
        <v>0</v>
      </c>
      <c r="F109" s="303"/>
    </row>
    <row r="110" s="250" customFormat="1" ht="14" customHeight="1" spans="1:6">
      <c r="A110" s="302"/>
      <c r="B110" s="299"/>
      <c r="C110" s="304"/>
      <c r="D110" s="7"/>
      <c r="E110" s="7">
        <f t="shared" si="5"/>
        <v>0</v>
      </c>
      <c r="F110" s="303"/>
    </row>
    <row r="111" s="250" customFormat="1" ht="14" customHeight="1" spans="1:6">
      <c r="A111" s="302"/>
      <c r="B111" s="299"/>
      <c r="C111" s="304"/>
      <c r="D111" s="7"/>
      <c r="E111" s="7">
        <f t="shared" si="5"/>
        <v>0</v>
      </c>
      <c r="F111" s="303"/>
    </row>
    <row r="112" s="250" customFormat="1" ht="14" customHeight="1" spans="1:6">
      <c r="A112" s="302"/>
      <c r="B112" s="299"/>
      <c r="C112" s="304"/>
      <c r="D112" s="7"/>
      <c r="E112" s="7">
        <f t="shared" si="5"/>
        <v>0</v>
      </c>
      <c r="F112" s="303"/>
    </row>
    <row r="113" s="250" customFormat="1" ht="14" customHeight="1" spans="1:6">
      <c r="A113" s="302"/>
      <c r="B113" s="299"/>
      <c r="C113" s="304"/>
      <c r="D113" s="7"/>
      <c r="E113" s="7">
        <f t="shared" si="5"/>
        <v>0</v>
      </c>
      <c r="F113" s="303"/>
    </row>
    <row r="114" s="250" customFormat="1" ht="14" customHeight="1" spans="1:6">
      <c r="A114" s="302"/>
      <c r="B114" s="299"/>
      <c r="C114" s="304"/>
      <c r="D114" s="7"/>
      <c r="E114" s="7">
        <f t="shared" si="5"/>
        <v>0</v>
      </c>
      <c r="F114" s="303"/>
    </row>
    <row r="115" s="250" customFormat="1" ht="14" customHeight="1" spans="1:6">
      <c r="A115" s="302"/>
      <c r="B115" s="299"/>
      <c r="C115" s="304"/>
      <c r="D115" s="7"/>
      <c r="E115" s="7">
        <f t="shared" si="5"/>
        <v>0</v>
      </c>
      <c r="F115" s="303"/>
    </row>
    <row r="116" s="250" customFormat="1" ht="14" customHeight="1" spans="1:6">
      <c r="A116" s="302"/>
      <c r="B116" s="299"/>
      <c r="C116" s="304"/>
      <c r="D116" s="7"/>
      <c r="E116" s="7">
        <f t="shared" si="5"/>
        <v>0</v>
      </c>
      <c r="F116" s="303"/>
    </row>
    <row r="117" s="250" customFormat="1" ht="14" customHeight="1" spans="1:6">
      <c r="A117" s="302"/>
      <c r="B117" s="299"/>
      <c r="C117" s="304"/>
      <c r="D117" s="7"/>
      <c r="E117" s="7">
        <f t="shared" si="5"/>
        <v>0</v>
      </c>
      <c r="F117" s="303"/>
    </row>
    <row r="118" s="250" customFormat="1" ht="14" customHeight="1" spans="1:6">
      <c r="A118" s="302"/>
      <c r="B118" s="299"/>
      <c r="C118" s="304"/>
      <c r="D118" s="7"/>
      <c r="E118" s="7">
        <f t="shared" si="5"/>
        <v>0</v>
      </c>
      <c r="F118" s="303"/>
    </row>
    <row r="119" s="250" customFormat="1" ht="14" customHeight="1" spans="1:6">
      <c r="A119" s="302"/>
      <c r="B119" s="299"/>
      <c r="C119" s="304"/>
      <c r="D119" s="7"/>
      <c r="E119" s="7">
        <f t="shared" si="5"/>
        <v>0</v>
      </c>
      <c r="F119" s="303">
        <f>SUM(E119:E134)</f>
        <v>0</v>
      </c>
    </row>
    <row r="120" s="250" customFormat="1" ht="14" customHeight="1" spans="1:6">
      <c r="A120" s="302"/>
      <c r="B120" s="299"/>
      <c r="C120" s="304"/>
      <c r="D120" s="7"/>
      <c r="E120" s="7">
        <f t="shared" si="5"/>
        <v>0</v>
      </c>
      <c r="F120" s="303"/>
    </row>
    <row r="121" s="250" customFormat="1" ht="14" customHeight="1" spans="1:6">
      <c r="A121" s="302"/>
      <c r="B121" s="299"/>
      <c r="C121" s="304"/>
      <c r="D121" s="7"/>
      <c r="E121" s="7">
        <f t="shared" si="5"/>
        <v>0</v>
      </c>
      <c r="F121" s="303"/>
    </row>
    <row r="122" s="250" customFormat="1" ht="14" customHeight="1" spans="1:6">
      <c r="A122" s="302"/>
      <c r="B122" s="299"/>
      <c r="C122" s="304"/>
      <c r="D122" s="7"/>
      <c r="E122" s="7">
        <f t="shared" si="5"/>
        <v>0</v>
      </c>
      <c r="F122" s="303"/>
    </row>
    <row r="123" s="250" customFormat="1" ht="14" customHeight="1" spans="1:6">
      <c r="A123" s="302"/>
      <c r="B123" s="299"/>
      <c r="C123" s="304"/>
      <c r="D123" s="7"/>
      <c r="E123" s="7">
        <f t="shared" si="5"/>
        <v>0</v>
      </c>
      <c r="F123" s="303"/>
    </row>
    <row r="124" s="250" customFormat="1" ht="14" customHeight="1" spans="1:6">
      <c r="A124" s="302"/>
      <c r="B124" s="299"/>
      <c r="C124" s="304"/>
      <c r="D124" s="7"/>
      <c r="E124" s="7">
        <f t="shared" si="5"/>
        <v>0</v>
      </c>
      <c r="F124" s="303"/>
    </row>
    <row r="125" s="250" customFormat="1" ht="14" customHeight="1" spans="1:6">
      <c r="A125" s="302"/>
      <c r="B125" s="299"/>
      <c r="C125" s="304"/>
      <c r="D125" s="7"/>
      <c r="E125" s="7">
        <f t="shared" si="5"/>
        <v>0</v>
      </c>
      <c r="F125" s="303"/>
    </row>
    <row r="126" s="250" customFormat="1" ht="14" customHeight="1" spans="1:6">
      <c r="A126" s="302"/>
      <c r="B126" s="299"/>
      <c r="C126" s="304"/>
      <c r="D126" s="7"/>
      <c r="E126" s="7">
        <f t="shared" si="5"/>
        <v>0</v>
      </c>
      <c r="F126" s="303"/>
    </row>
    <row r="127" s="250" customFormat="1" ht="14" customHeight="1" spans="1:6">
      <c r="A127" s="302"/>
      <c r="B127" s="299"/>
      <c r="C127" s="304"/>
      <c r="D127" s="7"/>
      <c r="E127" s="7">
        <f t="shared" si="5"/>
        <v>0</v>
      </c>
      <c r="F127" s="303"/>
    </row>
    <row r="128" s="250" customFormat="1" ht="14" customHeight="1" spans="1:6">
      <c r="A128" s="302"/>
      <c r="B128" s="299"/>
      <c r="C128" s="304"/>
      <c r="D128" s="7"/>
      <c r="E128" s="7">
        <f t="shared" si="5"/>
        <v>0</v>
      </c>
      <c r="F128" s="303"/>
    </row>
    <row r="129" s="250" customFormat="1" ht="14" customHeight="1" spans="1:6">
      <c r="A129" s="302"/>
      <c r="B129" s="299"/>
      <c r="C129" s="304"/>
      <c r="D129" s="7"/>
      <c r="E129" s="7">
        <f t="shared" si="5"/>
        <v>0</v>
      </c>
      <c r="F129" s="303"/>
    </row>
    <row r="130" s="250" customFormat="1" ht="14" customHeight="1" spans="1:6">
      <c r="A130" s="302"/>
      <c r="B130" s="299"/>
      <c r="C130" s="304"/>
      <c r="D130" s="7"/>
      <c r="E130" s="7">
        <f t="shared" si="5"/>
        <v>0</v>
      </c>
      <c r="F130" s="303"/>
    </row>
    <row r="131" s="250" customFormat="1" ht="14" customHeight="1" spans="1:6">
      <c r="A131" s="302"/>
      <c r="B131" s="299"/>
      <c r="C131" s="304"/>
      <c r="D131" s="7"/>
      <c r="E131" s="7">
        <f t="shared" si="5"/>
        <v>0</v>
      </c>
      <c r="F131" s="303"/>
    </row>
    <row r="132" s="250" customFormat="1" ht="14" customHeight="1" spans="1:6">
      <c r="A132" s="302"/>
      <c r="B132" s="299"/>
      <c r="C132" s="304"/>
      <c r="D132" s="7"/>
      <c r="E132" s="7">
        <f t="shared" si="5"/>
        <v>0</v>
      </c>
      <c r="F132" s="303"/>
    </row>
    <row r="133" s="250" customFormat="1" ht="14" customHeight="1" spans="1:6">
      <c r="A133" s="302"/>
      <c r="B133" s="299"/>
      <c r="C133" s="304"/>
      <c r="D133" s="7"/>
      <c r="E133" s="7">
        <f t="shared" si="5"/>
        <v>0</v>
      </c>
      <c r="F133" s="303"/>
    </row>
    <row r="134" s="250" customFormat="1" ht="14" customHeight="1" spans="1:6">
      <c r="A134" s="302"/>
      <c r="B134" s="299"/>
      <c r="C134" s="304"/>
      <c r="D134" s="7"/>
      <c r="E134" s="7">
        <f t="shared" si="5"/>
        <v>0</v>
      </c>
      <c r="F134" s="303"/>
    </row>
    <row r="135" s="250" customFormat="1" ht="14" customHeight="1" spans="1:6">
      <c r="A135" s="302"/>
      <c r="B135" s="299"/>
      <c r="C135" s="304"/>
      <c r="D135" s="7"/>
      <c r="E135" s="7">
        <f t="shared" si="5"/>
        <v>0</v>
      </c>
      <c r="F135" s="303">
        <f>SUM(E135)</f>
        <v>0</v>
      </c>
    </row>
    <row r="136" s="250" customFormat="1" ht="14" customHeight="1" spans="1:7">
      <c r="A136" s="302"/>
      <c r="B136" s="299"/>
      <c r="C136" s="304"/>
      <c r="D136" s="7"/>
      <c r="E136" s="7">
        <f t="shared" si="5"/>
        <v>0</v>
      </c>
      <c r="F136" s="303">
        <f>SUM(E136:E140)</f>
        <v>0</v>
      </c>
      <c r="G136" s="276"/>
    </row>
    <row r="137" s="250" customFormat="1" ht="15.75" spans="1:6">
      <c r="A137" s="302"/>
      <c r="B137" s="299"/>
      <c r="C137" s="304"/>
      <c r="D137" s="7"/>
      <c r="E137" s="7">
        <f t="shared" si="5"/>
        <v>0</v>
      </c>
      <c r="F137" s="303"/>
    </row>
    <row r="138" s="250" customFormat="1" ht="15.75" spans="1:6">
      <c r="A138" s="302"/>
      <c r="B138" s="299"/>
      <c r="C138" s="304"/>
      <c r="D138" s="7"/>
      <c r="E138" s="7">
        <f t="shared" si="5"/>
        <v>0</v>
      </c>
      <c r="F138" s="303"/>
    </row>
    <row r="139" s="250" customFormat="1" ht="15.75" spans="1:6">
      <c r="A139" s="302"/>
      <c r="B139" s="299"/>
      <c r="C139" s="304"/>
      <c r="D139" s="7"/>
      <c r="E139" s="7">
        <f t="shared" si="5"/>
        <v>0</v>
      </c>
      <c r="F139" s="303"/>
    </row>
    <row r="140" s="250" customFormat="1" ht="15.75" spans="1:6">
      <c r="A140" s="302"/>
      <c r="B140" s="299"/>
      <c r="C140" s="304"/>
      <c r="D140" s="7"/>
      <c r="E140" s="7">
        <f t="shared" si="5"/>
        <v>0</v>
      </c>
      <c r="F140" s="303"/>
    </row>
    <row r="141" s="250" customFormat="1" ht="15.75" spans="1:6">
      <c r="A141" s="302"/>
      <c r="B141" s="305"/>
      <c r="C141" s="306"/>
      <c r="D141" s="275"/>
      <c r="E141" s="7">
        <f t="shared" si="5"/>
        <v>0</v>
      </c>
      <c r="F141" s="303">
        <f>SUM(E141:E147)</f>
        <v>0</v>
      </c>
    </row>
    <row r="142" s="250" customFormat="1" ht="15.75" spans="1:6">
      <c r="A142" s="302"/>
      <c r="B142" s="299"/>
      <c r="C142" s="304"/>
      <c r="D142" s="7"/>
      <c r="E142" s="7">
        <f t="shared" si="5"/>
        <v>0</v>
      </c>
      <c r="F142" s="303"/>
    </row>
    <row r="143" s="250" customFormat="1" ht="15.75" spans="1:6">
      <c r="A143" s="302"/>
      <c r="B143" s="299"/>
      <c r="C143" s="304"/>
      <c r="D143" s="7"/>
      <c r="E143" s="7">
        <f t="shared" si="5"/>
        <v>0</v>
      </c>
      <c r="F143" s="303"/>
    </row>
    <row r="144" s="250" customFormat="1" ht="15.75" spans="1:6">
      <c r="A144" s="302"/>
      <c r="B144" s="299"/>
      <c r="C144" s="304"/>
      <c r="D144" s="7"/>
      <c r="E144" s="7">
        <f t="shared" si="5"/>
        <v>0</v>
      </c>
      <c r="F144" s="303"/>
    </row>
    <row r="145" s="250" customFormat="1" ht="15.75" spans="1:6">
      <c r="A145" s="302"/>
      <c r="B145" s="299"/>
      <c r="C145" s="304"/>
      <c r="D145" s="7"/>
      <c r="E145" s="7">
        <f t="shared" si="5"/>
        <v>0</v>
      </c>
      <c r="F145" s="303"/>
    </row>
    <row r="146" s="250" customFormat="1" ht="15.75" spans="1:6">
      <c r="A146" s="302"/>
      <c r="B146" s="299"/>
      <c r="C146" s="304"/>
      <c r="D146" s="7"/>
      <c r="E146" s="7">
        <f t="shared" ref="E146:E209" si="6">SUM(C146*D146)</f>
        <v>0</v>
      </c>
      <c r="F146" s="303"/>
    </row>
    <row r="147" s="250" customFormat="1" ht="15.75" spans="1:6">
      <c r="A147" s="302"/>
      <c r="B147" s="299"/>
      <c r="C147" s="304"/>
      <c r="D147" s="262"/>
      <c r="E147" s="7">
        <f t="shared" si="6"/>
        <v>0</v>
      </c>
      <c r="F147" s="303"/>
    </row>
    <row r="148" s="250" customFormat="1" ht="15.75" spans="1:6">
      <c r="A148" s="302"/>
      <c r="B148" s="299"/>
      <c r="C148" s="304"/>
      <c r="D148" s="7"/>
      <c r="E148" s="7">
        <f t="shared" si="6"/>
        <v>0</v>
      </c>
      <c r="F148" s="303">
        <f>SUM(E148:E155)</f>
        <v>0</v>
      </c>
    </row>
    <row r="149" s="250" customFormat="1" ht="15.75" spans="1:6">
      <c r="A149" s="302"/>
      <c r="B149" s="299"/>
      <c r="C149" s="304"/>
      <c r="D149" s="7"/>
      <c r="E149" s="7">
        <f t="shared" si="6"/>
        <v>0</v>
      </c>
      <c r="F149" s="303"/>
    </row>
    <row r="150" s="250" customFormat="1" ht="15.75" spans="1:6">
      <c r="A150" s="302"/>
      <c r="B150" s="299"/>
      <c r="C150" s="304"/>
      <c r="D150" s="7"/>
      <c r="E150" s="7">
        <f t="shared" si="6"/>
        <v>0</v>
      </c>
      <c r="F150" s="303"/>
    </row>
    <row r="151" s="250" customFormat="1" ht="15.75" spans="1:6">
      <c r="A151" s="302"/>
      <c r="B151" s="299"/>
      <c r="C151" s="304"/>
      <c r="D151" s="7"/>
      <c r="E151" s="7">
        <f t="shared" si="6"/>
        <v>0</v>
      </c>
      <c r="F151" s="303"/>
    </row>
    <row r="152" s="250" customFormat="1" ht="15.75" spans="1:6">
      <c r="A152" s="302"/>
      <c r="B152" s="299"/>
      <c r="C152" s="304"/>
      <c r="D152" s="7"/>
      <c r="E152" s="7">
        <f t="shared" si="6"/>
        <v>0</v>
      </c>
      <c r="F152" s="303"/>
    </row>
    <row r="153" s="250" customFormat="1" ht="15.75" spans="1:6">
      <c r="A153" s="302"/>
      <c r="B153" s="299"/>
      <c r="C153" s="304"/>
      <c r="D153" s="7"/>
      <c r="E153" s="7">
        <f t="shared" si="6"/>
        <v>0</v>
      </c>
      <c r="F153" s="303"/>
    </row>
    <row r="154" s="250" customFormat="1" ht="15.75" spans="1:6">
      <c r="A154" s="302"/>
      <c r="B154" s="299"/>
      <c r="C154" s="304"/>
      <c r="D154" s="7"/>
      <c r="E154" s="7">
        <f t="shared" si="6"/>
        <v>0</v>
      </c>
      <c r="F154" s="303"/>
    </row>
    <row r="155" s="250" customFormat="1" ht="15.75" spans="1:6">
      <c r="A155" s="302"/>
      <c r="B155" s="299"/>
      <c r="C155" s="304"/>
      <c r="D155" s="7"/>
      <c r="E155" s="7">
        <f t="shared" si="6"/>
        <v>0</v>
      </c>
      <c r="F155" s="303"/>
    </row>
    <row r="156" s="250" customFormat="1" ht="15.75" spans="1:6">
      <c r="A156" s="302"/>
      <c r="B156" s="299"/>
      <c r="C156" s="304"/>
      <c r="D156" s="7"/>
      <c r="E156" s="7">
        <f t="shared" si="6"/>
        <v>0</v>
      </c>
      <c r="F156" s="303">
        <f>SUM(E156:E162)</f>
        <v>0</v>
      </c>
    </row>
    <row r="157" s="250" customFormat="1" ht="15.75" spans="1:6">
      <c r="A157" s="302"/>
      <c r="B157" s="299"/>
      <c r="C157" s="304"/>
      <c r="D157" s="7"/>
      <c r="E157" s="7">
        <f t="shared" si="6"/>
        <v>0</v>
      </c>
      <c r="F157" s="303"/>
    </row>
    <row r="158" s="250" customFormat="1" ht="15.75" spans="1:6">
      <c r="A158" s="302"/>
      <c r="B158" s="299"/>
      <c r="C158" s="304"/>
      <c r="D158" s="7"/>
      <c r="E158" s="7">
        <f t="shared" si="6"/>
        <v>0</v>
      </c>
      <c r="F158" s="303"/>
    </row>
    <row r="159" s="250" customFormat="1" ht="15.75" spans="1:6">
      <c r="A159" s="302"/>
      <c r="B159" s="299"/>
      <c r="C159" s="304"/>
      <c r="D159" s="7"/>
      <c r="E159" s="7">
        <f t="shared" si="6"/>
        <v>0</v>
      </c>
      <c r="F159" s="303"/>
    </row>
    <row r="160" s="250" customFormat="1" ht="15.75" spans="1:6">
      <c r="A160" s="302"/>
      <c r="B160" s="299"/>
      <c r="C160" s="304"/>
      <c r="D160" s="7"/>
      <c r="E160" s="7">
        <f t="shared" si="6"/>
        <v>0</v>
      </c>
      <c r="F160" s="303"/>
    </row>
    <row r="161" s="250" customFormat="1" ht="15.75" spans="1:6">
      <c r="A161" s="302"/>
      <c r="B161" s="299"/>
      <c r="C161" s="304"/>
      <c r="D161" s="7"/>
      <c r="E161" s="7">
        <f t="shared" si="6"/>
        <v>0</v>
      </c>
      <c r="F161" s="303"/>
    </row>
    <row r="162" s="250" customFormat="1" ht="15.75" spans="1:6">
      <c r="A162" s="302"/>
      <c r="B162" s="299"/>
      <c r="C162" s="304"/>
      <c r="D162" s="7"/>
      <c r="E162" s="7">
        <f t="shared" si="6"/>
        <v>0</v>
      </c>
      <c r="F162" s="303"/>
    </row>
    <row r="163" s="250" customFormat="1" ht="15.75" spans="1:6">
      <c r="A163" s="302"/>
      <c r="B163" s="299"/>
      <c r="C163" s="304"/>
      <c r="D163" s="7"/>
      <c r="E163" s="7">
        <f t="shared" si="6"/>
        <v>0</v>
      </c>
      <c r="F163" s="303">
        <f>SUM(E163:E172)</f>
        <v>0</v>
      </c>
    </row>
    <row r="164" s="250" customFormat="1" ht="15.75" spans="1:6">
      <c r="A164" s="302"/>
      <c r="B164" s="299"/>
      <c r="C164" s="304"/>
      <c r="D164" s="7"/>
      <c r="E164" s="7">
        <f t="shared" si="6"/>
        <v>0</v>
      </c>
      <c r="F164" s="303"/>
    </row>
    <row r="165" s="250" customFormat="1" ht="15.75" spans="1:6">
      <c r="A165" s="302"/>
      <c r="B165" s="299"/>
      <c r="C165" s="304"/>
      <c r="D165" s="7"/>
      <c r="E165" s="7">
        <f t="shared" si="6"/>
        <v>0</v>
      </c>
      <c r="F165" s="303"/>
    </row>
    <row r="166" s="250" customFormat="1" ht="15.75" spans="1:6">
      <c r="A166" s="302"/>
      <c r="B166" s="299"/>
      <c r="C166" s="304"/>
      <c r="D166" s="7"/>
      <c r="E166" s="7">
        <f t="shared" si="6"/>
        <v>0</v>
      </c>
      <c r="F166" s="303"/>
    </row>
    <row r="167" s="250" customFormat="1" ht="15.75" spans="1:6">
      <c r="A167" s="302"/>
      <c r="B167" s="299"/>
      <c r="C167" s="304"/>
      <c r="D167" s="7"/>
      <c r="E167" s="7">
        <f t="shared" si="6"/>
        <v>0</v>
      </c>
      <c r="F167" s="303"/>
    </row>
    <row r="168" s="250" customFormat="1" ht="15.75" spans="1:6">
      <c r="A168" s="302"/>
      <c r="B168" s="299"/>
      <c r="C168" s="304"/>
      <c r="D168" s="7"/>
      <c r="E168" s="7">
        <f t="shared" si="6"/>
        <v>0</v>
      </c>
      <c r="F168" s="303"/>
    </row>
    <row r="169" s="250" customFormat="1" ht="15.75" spans="1:6">
      <c r="A169" s="302"/>
      <c r="B169" s="299"/>
      <c r="C169" s="304"/>
      <c r="D169" s="7"/>
      <c r="E169" s="7">
        <f t="shared" si="6"/>
        <v>0</v>
      </c>
      <c r="F169" s="303"/>
    </row>
    <row r="170" s="250" customFormat="1" ht="15.75" spans="1:6">
      <c r="A170" s="302"/>
      <c r="B170" s="299"/>
      <c r="C170" s="304"/>
      <c r="D170" s="7"/>
      <c r="E170" s="7">
        <f t="shared" si="6"/>
        <v>0</v>
      </c>
      <c r="F170" s="303"/>
    </row>
    <row r="171" s="250" customFormat="1" ht="15.75" spans="1:6">
      <c r="A171" s="302"/>
      <c r="B171" s="299"/>
      <c r="C171" s="304"/>
      <c r="D171" s="7"/>
      <c r="E171" s="7">
        <f t="shared" si="6"/>
        <v>0</v>
      </c>
      <c r="F171" s="303"/>
    </row>
    <row r="172" s="250" customFormat="1" ht="15.75" spans="1:6">
      <c r="A172" s="302"/>
      <c r="B172" s="299"/>
      <c r="C172" s="304"/>
      <c r="D172" s="7"/>
      <c r="E172" s="7">
        <f t="shared" si="6"/>
        <v>0</v>
      </c>
      <c r="F172" s="303"/>
    </row>
    <row r="173" s="250" customFormat="1" ht="15.75" spans="1:6">
      <c r="A173" s="302"/>
      <c r="B173" s="299"/>
      <c r="C173" s="304"/>
      <c r="D173" s="7"/>
      <c r="E173" s="7">
        <f t="shared" si="6"/>
        <v>0</v>
      </c>
      <c r="F173" s="303">
        <f>SUM(E173:E186)</f>
        <v>0</v>
      </c>
    </row>
    <row r="174" s="250" customFormat="1" ht="15.75" spans="1:6">
      <c r="A174" s="302"/>
      <c r="B174" s="299"/>
      <c r="C174" s="304"/>
      <c r="D174" s="7"/>
      <c r="E174" s="7">
        <f t="shared" si="6"/>
        <v>0</v>
      </c>
      <c r="F174" s="303"/>
    </row>
    <row r="175" s="250" customFormat="1" ht="15.75" spans="1:6">
      <c r="A175" s="302"/>
      <c r="B175" s="299"/>
      <c r="C175" s="304"/>
      <c r="D175" s="7"/>
      <c r="E175" s="7">
        <f t="shared" si="6"/>
        <v>0</v>
      </c>
      <c r="F175" s="303"/>
    </row>
    <row r="176" s="250" customFormat="1" ht="15.75" spans="1:6">
      <c r="A176" s="302"/>
      <c r="B176" s="299"/>
      <c r="C176" s="304"/>
      <c r="D176" s="7"/>
      <c r="E176" s="7">
        <f t="shared" si="6"/>
        <v>0</v>
      </c>
      <c r="F176" s="303"/>
    </row>
    <row r="177" s="250" customFormat="1" ht="15.75" spans="1:6">
      <c r="A177" s="302"/>
      <c r="B177" s="299"/>
      <c r="C177" s="304"/>
      <c r="D177" s="7"/>
      <c r="E177" s="7">
        <f t="shared" si="6"/>
        <v>0</v>
      </c>
      <c r="F177" s="303"/>
    </row>
    <row r="178" s="250" customFormat="1" ht="15.75" spans="1:6">
      <c r="A178" s="302"/>
      <c r="B178" s="299"/>
      <c r="C178" s="304"/>
      <c r="D178" s="7"/>
      <c r="E178" s="7">
        <f t="shared" si="6"/>
        <v>0</v>
      </c>
      <c r="F178" s="303"/>
    </row>
    <row r="179" s="250" customFormat="1" ht="15.75" spans="1:6">
      <c r="A179" s="302"/>
      <c r="B179" s="299"/>
      <c r="C179" s="304"/>
      <c r="D179" s="7"/>
      <c r="E179" s="7">
        <f t="shared" si="6"/>
        <v>0</v>
      </c>
      <c r="F179" s="303"/>
    </row>
    <row r="180" s="250" customFormat="1" ht="15.75" spans="1:6">
      <c r="A180" s="302"/>
      <c r="B180" s="299"/>
      <c r="C180" s="304"/>
      <c r="D180" s="7"/>
      <c r="E180" s="7">
        <f t="shared" si="6"/>
        <v>0</v>
      </c>
      <c r="F180" s="303"/>
    </row>
    <row r="181" s="250" customFormat="1" ht="15.75" spans="1:6">
      <c r="A181" s="302"/>
      <c r="B181" s="299"/>
      <c r="C181" s="304"/>
      <c r="D181" s="7"/>
      <c r="E181" s="7">
        <f t="shared" si="6"/>
        <v>0</v>
      </c>
      <c r="F181" s="303"/>
    </row>
    <row r="182" s="250" customFormat="1" ht="15.75" spans="1:6">
      <c r="A182" s="302"/>
      <c r="B182" s="299"/>
      <c r="C182" s="304"/>
      <c r="D182" s="7"/>
      <c r="E182" s="7">
        <f t="shared" si="6"/>
        <v>0</v>
      </c>
      <c r="F182" s="303"/>
    </row>
    <row r="183" s="250" customFormat="1" ht="15.75" spans="1:6">
      <c r="A183" s="302"/>
      <c r="B183" s="299"/>
      <c r="C183" s="304"/>
      <c r="D183" s="7"/>
      <c r="E183" s="7">
        <f t="shared" si="6"/>
        <v>0</v>
      </c>
      <c r="F183" s="303"/>
    </row>
    <row r="184" s="250" customFormat="1" ht="15.75" spans="1:6">
      <c r="A184" s="302"/>
      <c r="B184" s="299"/>
      <c r="C184" s="304"/>
      <c r="D184" s="7"/>
      <c r="E184" s="7">
        <f t="shared" si="6"/>
        <v>0</v>
      </c>
      <c r="F184" s="303"/>
    </row>
    <row r="185" s="250" customFormat="1" ht="15.75" spans="1:6">
      <c r="A185" s="302"/>
      <c r="B185" s="299"/>
      <c r="C185" s="304"/>
      <c r="D185" s="7"/>
      <c r="E185" s="7">
        <f t="shared" si="6"/>
        <v>0</v>
      </c>
      <c r="F185" s="303"/>
    </row>
    <row r="186" s="250" customFormat="1" ht="15.75" spans="1:6">
      <c r="A186" s="302"/>
      <c r="B186" s="299"/>
      <c r="C186" s="304"/>
      <c r="D186" s="7"/>
      <c r="E186" s="7">
        <f t="shared" si="6"/>
        <v>0</v>
      </c>
      <c r="F186" s="303"/>
    </row>
    <row r="187" s="250" customFormat="1" ht="15.75" spans="1:6">
      <c r="A187" s="302"/>
      <c r="B187" s="299"/>
      <c r="C187" s="304"/>
      <c r="D187" s="7"/>
      <c r="E187" s="7">
        <f t="shared" si="6"/>
        <v>0</v>
      </c>
      <c r="F187" s="303">
        <f>SUM(E187)</f>
        <v>0</v>
      </c>
    </row>
    <row r="188" s="250" customFormat="1" ht="15.75" spans="1:6">
      <c r="A188" s="302"/>
      <c r="B188" s="299"/>
      <c r="C188" s="304"/>
      <c r="D188" s="7"/>
      <c r="E188" s="7">
        <f t="shared" si="6"/>
        <v>0</v>
      </c>
      <c r="F188" s="303">
        <f>SUM(E188:E203)</f>
        <v>0</v>
      </c>
    </row>
    <row r="189" s="250" customFormat="1" ht="15.75" spans="1:6">
      <c r="A189" s="302"/>
      <c r="B189" s="299"/>
      <c r="C189" s="304"/>
      <c r="D189" s="7"/>
      <c r="E189" s="7">
        <f t="shared" si="6"/>
        <v>0</v>
      </c>
      <c r="F189" s="303"/>
    </row>
    <row r="190" s="250" customFormat="1" ht="15.75" spans="1:6">
      <c r="A190" s="302"/>
      <c r="B190" s="299"/>
      <c r="C190" s="304"/>
      <c r="D190" s="7"/>
      <c r="E190" s="7">
        <f t="shared" si="6"/>
        <v>0</v>
      </c>
      <c r="F190" s="303"/>
    </row>
    <row r="191" s="250" customFormat="1" ht="15.75" spans="1:6">
      <c r="A191" s="302"/>
      <c r="B191" s="299"/>
      <c r="C191" s="304"/>
      <c r="D191" s="7"/>
      <c r="E191" s="7">
        <f t="shared" si="6"/>
        <v>0</v>
      </c>
      <c r="F191" s="303"/>
    </row>
    <row r="192" s="250" customFormat="1" ht="15.75" spans="1:6">
      <c r="A192" s="302"/>
      <c r="B192" s="299"/>
      <c r="C192" s="304"/>
      <c r="D192" s="7"/>
      <c r="E192" s="7">
        <f t="shared" si="6"/>
        <v>0</v>
      </c>
      <c r="F192" s="303"/>
    </row>
    <row r="193" s="250" customFormat="1" ht="15.75" spans="1:6">
      <c r="A193" s="302"/>
      <c r="B193" s="299"/>
      <c r="C193" s="304"/>
      <c r="D193" s="7"/>
      <c r="E193" s="7">
        <f t="shared" si="6"/>
        <v>0</v>
      </c>
      <c r="F193" s="303"/>
    </row>
    <row r="194" s="250" customFormat="1" ht="15.75" spans="1:6">
      <c r="A194" s="302"/>
      <c r="B194" s="299"/>
      <c r="C194" s="304"/>
      <c r="D194" s="7"/>
      <c r="E194" s="7">
        <f t="shared" si="6"/>
        <v>0</v>
      </c>
      <c r="F194" s="303"/>
    </row>
    <row r="195" s="250" customFormat="1" ht="15.75" spans="1:6">
      <c r="A195" s="302"/>
      <c r="B195" s="299"/>
      <c r="C195" s="304"/>
      <c r="D195" s="7"/>
      <c r="E195" s="7">
        <f t="shared" si="6"/>
        <v>0</v>
      </c>
      <c r="F195" s="303"/>
    </row>
    <row r="196" s="250" customFormat="1" ht="15.75" spans="1:6">
      <c r="A196" s="302"/>
      <c r="B196" s="299"/>
      <c r="C196" s="304"/>
      <c r="D196" s="7"/>
      <c r="E196" s="7">
        <f t="shared" si="6"/>
        <v>0</v>
      </c>
      <c r="F196" s="303"/>
    </row>
    <row r="197" s="250" customFormat="1" ht="15.75" spans="1:6">
      <c r="A197" s="302"/>
      <c r="B197" s="299"/>
      <c r="C197" s="304"/>
      <c r="D197" s="7"/>
      <c r="E197" s="7">
        <f t="shared" si="6"/>
        <v>0</v>
      </c>
      <c r="F197" s="303"/>
    </row>
    <row r="198" s="250" customFormat="1" ht="15.75" spans="1:6">
      <c r="A198" s="302"/>
      <c r="B198" s="299"/>
      <c r="C198" s="304"/>
      <c r="D198" s="7"/>
      <c r="E198" s="7">
        <f t="shared" si="6"/>
        <v>0</v>
      </c>
      <c r="F198" s="303"/>
    </row>
    <row r="199" s="250" customFormat="1" ht="15.75" spans="1:6">
      <c r="A199" s="302"/>
      <c r="B199" s="299"/>
      <c r="C199" s="304"/>
      <c r="D199" s="7"/>
      <c r="E199" s="7">
        <f t="shared" si="6"/>
        <v>0</v>
      </c>
      <c r="F199" s="303"/>
    </row>
    <row r="200" s="250" customFormat="1" ht="15.75" spans="1:6">
      <c r="A200" s="302"/>
      <c r="B200" s="299"/>
      <c r="C200" s="304"/>
      <c r="D200" s="7"/>
      <c r="E200" s="7">
        <f t="shared" si="6"/>
        <v>0</v>
      </c>
      <c r="F200" s="303"/>
    </row>
    <row r="201" s="250" customFormat="1" ht="15.75" spans="1:6">
      <c r="A201" s="302"/>
      <c r="B201" s="299"/>
      <c r="C201" s="304"/>
      <c r="D201" s="7"/>
      <c r="E201" s="7">
        <f t="shared" si="6"/>
        <v>0</v>
      </c>
      <c r="F201" s="303"/>
    </row>
    <row r="202" s="250" customFormat="1" ht="15.75" spans="1:6">
      <c r="A202" s="302"/>
      <c r="B202" s="305"/>
      <c r="C202" s="306"/>
      <c r="D202" s="275"/>
      <c r="E202" s="7">
        <f t="shared" si="6"/>
        <v>0</v>
      </c>
      <c r="F202" s="303"/>
    </row>
    <row r="203" s="250" customFormat="1" ht="15.75" spans="1:6">
      <c r="A203" s="302"/>
      <c r="B203" s="299"/>
      <c r="C203" s="304"/>
      <c r="D203" s="7"/>
      <c r="E203" s="7">
        <f t="shared" si="6"/>
        <v>0</v>
      </c>
      <c r="F203" s="303"/>
    </row>
    <row r="204" s="250" customFormat="1" spans="1:6">
      <c r="A204" s="288"/>
      <c r="B204" s="299"/>
      <c r="C204" s="304"/>
      <c r="D204" s="7"/>
      <c r="E204" s="7">
        <f t="shared" si="6"/>
        <v>0</v>
      </c>
      <c r="F204" s="291">
        <f>SUM(E204:E211)</f>
        <v>0</v>
      </c>
    </row>
    <row r="205" s="250" customFormat="1" spans="1:6">
      <c r="A205" s="292"/>
      <c r="B205" s="299"/>
      <c r="C205" s="304"/>
      <c r="D205" s="7"/>
      <c r="E205" s="7">
        <f t="shared" si="6"/>
        <v>0</v>
      </c>
      <c r="F205" s="293"/>
    </row>
    <row r="206" s="250" customFormat="1" spans="1:6">
      <c r="A206" s="292"/>
      <c r="B206" s="299"/>
      <c r="C206" s="304"/>
      <c r="D206" s="7"/>
      <c r="E206" s="7">
        <f t="shared" si="6"/>
        <v>0</v>
      </c>
      <c r="F206" s="293"/>
    </row>
    <row r="207" s="250" customFormat="1" spans="1:6">
      <c r="A207" s="292"/>
      <c r="B207" s="299"/>
      <c r="C207" s="304"/>
      <c r="D207" s="7"/>
      <c r="E207" s="7">
        <f t="shared" si="6"/>
        <v>0</v>
      </c>
      <c r="F207" s="293"/>
    </row>
    <row r="208" s="250" customFormat="1" spans="1:6">
      <c r="A208" s="292"/>
      <c r="B208" s="299"/>
      <c r="C208" s="304"/>
      <c r="D208" s="7"/>
      <c r="E208" s="7">
        <f t="shared" si="6"/>
        <v>0</v>
      </c>
      <c r="F208" s="293"/>
    </row>
    <row r="209" s="250" customFormat="1" spans="1:6">
      <c r="A209" s="292"/>
      <c r="B209" s="299"/>
      <c r="C209" s="304"/>
      <c r="D209" s="7"/>
      <c r="E209" s="7">
        <f t="shared" si="6"/>
        <v>0</v>
      </c>
      <c r="F209" s="293"/>
    </row>
    <row r="210" s="250" customFormat="1" spans="1:6">
      <c r="A210" s="292"/>
      <c r="B210" s="299"/>
      <c r="C210" s="304"/>
      <c r="D210" s="7"/>
      <c r="E210" s="7">
        <f t="shared" ref="E210:E273" si="7">SUM(C210*D210)</f>
        <v>0</v>
      </c>
      <c r="F210" s="293"/>
    </row>
    <row r="211" s="250" customFormat="1" spans="1:6">
      <c r="A211" s="294"/>
      <c r="B211" s="299"/>
      <c r="C211" s="304"/>
      <c r="D211" s="7"/>
      <c r="E211" s="7">
        <f t="shared" si="7"/>
        <v>0</v>
      </c>
      <c r="F211" s="295"/>
    </row>
    <row r="212" s="250" customFormat="1" spans="1:6">
      <c r="A212" s="288"/>
      <c r="B212" s="299"/>
      <c r="C212" s="304"/>
      <c r="D212" s="7"/>
      <c r="E212" s="7">
        <f t="shared" si="7"/>
        <v>0</v>
      </c>
      <c r="F212" s="291">
        <f>SUM(E212:E223)</f>
        <v>0</v>
      </c>
    </row>
    <row r="213" s="250" customFormat="1" spans="1:6">
      <c r="A213" s="292"/>
      <c r="B213" s="299"/>
      <c r="C213" s="304"/>
      <c r="D213" s="7"/>
      <c r="E213" s="7">
        <f t="shared" si="7"/>
        <v>0</v>
      </c>
      <c r="F213" s="293"/>
    </row>
    <row r="214" s="250" customFormat="1" spans="1:6">
      <c r="A214" s="292"/>
      <c r="B214" s="299"/>
      <c r="C214" s="304"/>
      <c r="D214" s="7"/>
      <c r="E214" s="7">
        <f t="shared" si="7"/>
        <v>0</v>
      </c>
      <c r="F214" s="293"/>
    </row>
    <row r="215" s="250" customFormat="1" spans="1:6">
      <c r="A215" s="292"/>
      <c r="B215" s="299"/>
      <c r="C215" s="304"/>
      <c r="D215" s="7"/>
      <c r="E215" s="7">
        <f t="shared" si="7"/>
        <v>0</v>
      </c>
      <c r="F215" s="293"/>
    </row>
    <row r="216" s="250" customFormat="1" spans="1:6">
      <c r="A216" s="292"/>
      <c r="B216" s="299"/>
      <c r="C216" s="304"/>
      <c r="D216" s="7"/>
      <c r="E216" s="7">
        <f t="shared" si="7"/>
        <v>0</v>
      </c>
      <c r="F216" s="293"/>
    </row>
    <row r="217" s="250" customFormat="1" spans="1:6">
      <c r="A217" s="292"/>
      <c r="B217" s="299"/>
      <c r="C217" s="304"/>
      <c r="D217" s="7"/>
      <c r="E217" s="7">
        <f t="shared" si="7"/>
        <v>0</v>
      </c>
      <c r="F217" s="293"/>
    </row>
    <row r="218" s="250" customFormat="1" spans="1:6">
      <c r="A218" s="292"/>
      <c r="B218" s="299"/>
      <c r="C218" s="304"/>
      <c r="D218" s="7"/>
      <c r="E218" s="7">
        <f t="shared" si="7"/>
        <v>0</v>
      </c>
      <c r="F218" s="293"/>
    </row>
    <row r="219" s="250" customFormat="1" spans="1:6">
      <c r="A219" s="292"/>
      <c r="B219" s="299"/>
      <c r="C219" s="304"/>
      <c r="D219" s="7"/>
      <c r="E219" s="7">
        <f t="shared" si="7"/>
        <v>0</v>
      </c>
      <c r="F219" s="293"/>
    </row>
    <row r="220" s="250" customFormat="1" spans="1:6">
      <c r="A220" s="292"/>
      <c r="B220" s="299"/>
      <c r="C220" s="304"/>
      <c r="D220" s="7"/>
      <c r="E220" s="7">
        <f t="shared" si="7"/>
        <v>0</v>
      </c>
      <c r="F220" s="293"/>
    </row>
    <row r="221" s="250" customFormat="1" spans="1:6">
      <c r="A221" s="292"/>
      <c r="B221" s="299"/>
      <c r="C221" s="304"/>
      <c r="D221" s="7"/>
      <c r="E221" s="7">
        <f t="shared" si="7"/>
        <v>0</v>
      </c>
      <c r="F221" s="293"/>
    </row>
    <row r="222" s="250" customFormat="1" spans="1:6">
      <c r="A222" s="292"/>
      <c r="B222" s="299"/>
      <c r="C222" s="304"/>
      <c r="D222" s="7"/>
      <c r="E222" s="7">
        <f t="shared" si="7"/>
        <v>0</v>
      </c>
      <c r="F222" s="293"/>
    </row>
    <row r="223" s="250" customFormat="1" spans="1:6">
      <c r="A223" s="294"/>
      <c r="B223" s="299"/>
      <c r="C223" s="304"/>
      <c r="D223" s="7"/>
      <c r="E223" s="7">
        <f t="shared" si="7"/>
        <v>0</v>
      </c>
      <c r="F223" s="295"/>
    </row>
    <row r="224" s="250" customFormat="1" spans="1:6">
      <c r="A224" s="288"/>
      <c r="B224" s="299"/>
      <c r="C224" s="304"/>
      <c r="D224" s="7"/>
      <c r="E224" s="7">
        <f t="shared" si="7"/>
        <v>0</v>
      </c>
      <c r="F224" s="291">
        <f>SUM(E224:E232)</f>
        <v>0</v>
      </c>
    </row>
    <row r="225" s="250" customFormat="1" spans="1:6">
      <c r="A225" s="292"/>
      <c r="B225" s="299"/>
      <c r="C225" s="304"/>
      <c r="D225" s="7"/>
      <c r="E225" s="7">
        <f t="shared" si="7"/>
        <v>0</v>
      </c>
      <c r="F225" s="293"/>
    </row>
    <row r="226" s="250" customFormat="1" spans="1:6">
      <c r="A226" s="292"/>
      <c r="B226" s="299"/>
      <c r="C226" s="304"/>
      <c r="D226" s="7"/>
      <c r="E226" s="7">
        <f t="shared" si="7"/>
        <v>0</v>
      </c>
      <c r="F226" s="293"/>
    </row>
    <row r="227" s="250" customFormat="1" spans="1:6">
      <c r="A227" s="292"/>
      <c r="B227" s="299"/>
      <c r="C227" s="304"/>
      <c r="D227" s="7"/>
      <c r="E227" s="7">
        <f t="shared" si="7"/>
        <v>0</v>
      </c>
      <c r="F227" s="293"/>
    </row>
    <row r="228" s="250" customFormat="1" spans="1:6">
      <c r="A228" s="292"/>
      <c r="B228" s="299"/>
      <c r="C228" s="304"/>
      <c r="D228" s="7"/>
      <c r="E228" s="7">
        <f t="shared" si="7"/>
        <v>0</v>
      </c>
      <c r="F228" s="293"/>
    </row>
    <row r="229" s="250" customFormat="1" spans="1:6">
      <c r="A229" s="292"/>
      <c r="B229" s="299"/>
      <c r="C229" s="304"/>
      <c r="D229" s="7"/>
      <c r="E229" s="7">
        <f t="shared" si="7"/>
        <v>0</v>
      </c>
      <c r="F229" s="293"/>
    </row>
    <row r="230" s="250" customFormat="1" spans="1:6">
      <c r="A230" s="292"/>
      <c r="B230" s="299"/>
      <c r="C230" s="304"/>
      <c r="D230" s="7"/>
      <c r="E230" s="7">
        <f t="shared" si="7"/>
        <v>0</v>
      </c>
      <c r="F230" s="293"/>
    </row>
    <row r="231" s="250" customFormat="1" spans="1:6">
      <c r="A231" s="292"/>
      <c r="B231" s="299"/>
      <c r="C231" s="304"/>
      <c r="D231" s="7"/>
      <c r="E231" s="7">
        <f t="shared" si="7"/>
        <v>0</v>
      </c>
      <c r="F231" s="293"/>
    </row>
    <row r="232" s="250" customFormat="1" spans="1:6">
      <c r="A232" s="294"/>
      <c r="B232" s="299"/>
      <c r="C232" s="304"/>
      <c r="D232" s="7"/>
      <c r="E232" s="7">
        <f t="shared" si="7"/>
        <v>0</v>
      </c>
      <c r="F232" s="295"/>
    </row>
    <row r="233" s="250" customFormat="1" spans="1:6">
      <c r="A233" s="288"/>
      <c r="B233" s="299"/>
      <c r="C233" s="304"/>
      <c r="D233" s="7"/>
      <c r="E233" s="7">
        <f t="shared" si="7"/>
        <v>0</v>
      </c>
      <c r="F233" s="291">
        <f>SUM(E233:E243)</f>
        <v>0</v>
      </c>
    </row>
    <row r="234" s="250" customFormat="1" spans="1:6">
      <c r="A234" s="292"/>
      <c r="B234" s="299"/>
      <c r="C234" s="304"/>
      <c r="D234" s="7"/>
      <c r="E234" s="7">
        <f t="shared" si="7"/>
        <v>0</v>
      </c>
      <c r="F234" s="293"/>
    </row>
    <row r="235" s="250" customFormat="1" spans="1:6">
      <c r="A235" s="292"/>
      <c r="B235" s="299"/>
      <c r="C235" s="304"/>
      <c r="D235" s="7"/>
      <c r="E235" s="7">
        <f t="shared" si="7"/>
        <v>0</v>
      </c>
      <c r="F235" s="293"/>
    </row>
    <row r="236" s="250" customFormat="1" spans="1:6">
      <c r="A236" s="292"/>
      <c r="B236" s="299"/>
      <c r="C236" s="304"/>
      <c r="D236" s="7"/>
      <c r="E236" s="7">
        <f t="shared" si="7"/>
        <v>0</v>
      </c>
      <c r="F236" s="293"/>
    </row>
    <row r="237" s="250" customFormat="1" spans="1:6">
      <c r="A237" s="292"/>
      <c r="B237" s="299"/>
      <c r="C237" s="304"/>
      <c r="D237" s="7"/>
      <c r="E237" s="7">
        <f t="shared" si="7"/>
        <v>0</v>
      </c>
      <c r="F237" s="293"/>
    </row>
    <row r="238" s="250" customFormat="1" spans="1:6">
      <c r="A238" s="292"/>
      <c r="B238" s="299"/>
      <c r="C238" s="304"/>
      <c r="D238" s="7"/>
      <c r="E238" s="7">
        <f t="shared" si="7"/>
        <v>0</v>
      </c>
      <c r="F238" s="293"/>
    </row>
    <row r="239" s="250" customFormat="1" spans="1:6">
      <c r="A239" s="292"/>
      <c r="B239" s="299"/>
      <c r="C239" s="304"/>
      <c r="D239" s="7"/>
      <c r="E239" s="7">
        <f t="shared" si="7"/>
        <v>0</v>
      </c>
      <c r="F239" s="293"/>
    </row>
    <row r="240" s="250" customFormat="1" spans="1:6">
      <c r="A240" s="292"/>
      <c r="B240" s="299"/>
      <c r="C240" s="304"/>
      <c r="D240" s="7"/>
      <c r="E240" s="7">
        <f t="shared" si="7"/>
        <v>0</v>
      </c>
      <c r="F240" s="293"/>
    </row>
    <row r="241" s="250" customFormat="1" spans="1:6">
      <c r="A241" s="292"/>
      <c r="B241" s="299"/>
      <c r="C241" s="304"/>
      <c r="D241" s="7"/>
      <c r="E241" s="7">
        <f t="shared" si="7"/>
        <v>0</v>
      </c>
      <c r="F241" s="293"/>
    </row>
    <row r="242" s="250" customFormat="1" spans="1:6">
      <c r="A242" s="292"/>
      <c r="B242" s="299"/>
      <c r="C242" s="304"/>
      <c r="D242" s="7"/>
      <c r="E242" s="7">
        <f t="shared" si="7"/>
        <v>0</v>
      </c>
      <c r="F242" s="293"/>
    </row>
    <row r="243" s="250" customFormat="1" spans="1:6">
      <c r="A243" s="294"/>
      <c r="B243" s="299"/>
      <c r="C243" s="304"/>
      <c r="D243" s="7"/>
      <c r="E243" s="7">
        <f t="shared" si="7"/>
        <v>0</v>
      </c>
      <c r="F243" s="295"/>
    </row>
    <row r="244" s="250" customFormat="1" spans="1:6">
      <c r="A244" s="288"/>
      <c r="B244" s="299"/>
      <c r="C244" s="304"/>
      <c r="D244" s="7"/>
      <c r="E244" s="7">
        <f t="shared" si="7"/>
        <v>0</v>
      </c>
      <c r="F244" s="291">
        <f>SUM(E244:E254)</f>
        <v>0</v>
      </c>
    </row>
    <row r="245" s="250" customFormat="1" spans="1:6">
      <c r="A245" s="292"/>
      <c r="B245" s="299"/>
      <c r="C245" s="304"/>
      <c r="D245" s="7"/>
      <c r="E245" s="7">
        <f t="shared" si="7"/>
        <v>0</v>
      </c>
      <c r="F245" s="293"/>
    </row>
    <row r="246" s="250" customFormat="1" spans="1:6">
      <c r="A246" s="292"/>
      <c r="B246" s="299"/>
      <c r="C246" s="304"/>
      <c r="D246" s="7"/>
      <c r="E246" s="7">
        <f t="shared" si="7"/>
        <v>0</v>
      </c>
      <c r="F246" s="293"/>
    </row>
    <row r="247" s="250" customFormat="1" spans="1:6">
      <c r="A247" s="292"/>
      <c r="B247" s="299"/>
      <c r="C247" s="304"/>
      <c r="D247" s="7"/>
      <c r="E247" s="7">
        <f t="shared" si="7"/>
        <v>0</v>
      </c>
      <c r="F247" s="293"/>
    </row>
    <row r="248" s="250" customFormat="1" spans="1:6">
      <c r="A248" s="292"/>
      <c r="B248" s="299"/>
      <c r="C248" s="304"/>
      <c r="D248" s="7"/>
      <c r="E248" s="7">
        <f t="shared" si="7"/>
        <v>0</v>
      </c>
      <c r="F248" s="293"/>
    </row>
    <row r="249" s="250" customFormat="1" spans="1:6">
      <c r="A249" s="292"/>
      <c r="B249" s="299"/>
      <c r="C249" s="304"/>
      <c r="D249" s="7"/>
      <c r="E249" s="7">
        <f t="shared" si="7"/>
        <v>0</v>
      </c>
      <c r="F249" s="293"/>
    </row>
    <row r="250" s="250" customFormat="1" spans="1:6">
      <c r="A250" s="292"/>
      <c r="B250" s="299"/>
      <c r="C250" s="304"/>
      <c r="D250" s="7"/>
      <c r="E250" s="7">
        <f t="shared" si="7"/>
        <v>0</v>
      </c>
      <c r="F250" s="293"/>
    </row>
    <row r="251" s="250" customFormat="1" spans="1:6">
      <c r="A251" s="292"/>
      <c r="B251" s="299"/>
      <c r="C251" s="304"/>
      <c r="D251" s="7"/>
      <c r="E251" s="7">
        <f t="shared" si="7"/>
        <v>0</v>
      </c>
      <c r="F251" s="293"/>
    </row>
    <row r="252" s="250" customFormat="1" spans="1:6">
      <c r="A252" s="292"/>
      <c r="B252" s="299"/>
      <c r="C252" s="304"/>
      <c r="D252" s="7"/>
      <c r="E252" s="7">
        <f t="shared" si="7"/>
        <v>0</v>
      </c>
      <c r="F252" s="293"/>
    </row>
    <row r="253" s="250" customFormat="1" spans="1:6">
      <c r="A253" s="292"/>
      <c r="B253" s="299"/>
      <c r="C253" s="304"/>
      <c r="D253" s="7"/>
      <c r="E253" s="7">
        <f t="shared" si="7"/>
        <v>0</v>
      </c>
      <c r="F253" s="293"/>
    </row>
    <row r="254" s="250" customFormat="1" spans="1:6">
      <c r="A254" s="294"/>
      <c r="B254" s="299"/>
      <c r="C254" s="304"/>
      <c r="D254" s="7"/>
      <c r="E254" s="7">
        <f t="shared" si="7"/>
        <v>0</v>
      </c>
      <c r="F254" s="295"/>
    </row>
    <row r="255" s="250" customFormat="1" spans="1:6">
      <c r="A255" s="288"/>
      <c r="B255" s="299"/>
      <c r="C255" s="304"/>
      <c r="D255" s="7"/>
      <c r="E255" s="7">
        <f t="shared" si="7"/>
        <v>0</v>
      </c>
      <c r="F255" s="291">
        <f>SUM(E255:E265)</f>
        <v>0</v>
      </c>
    </row>
    <row r="256" s="250" customFormat="1" spans="1:6">
      <c r="A256" s="292"/>
      <c r="B256" s="299"/>
      <c r="C256" s="304"/>
      <c r="D256" s="7"/>
      <c r="E256" s="7">
        <f t="shared" si="7"/>
        <v>0</v>
      </c>
      <c r="F256" s="293"/>
    </row>
    <row r="257" s="250" customFormat="1" spans="1:6">
      <c r="A257" s="292"/>
      <c r="B257" s="299"/>
      <c r="C257" s="304"/>
      <c r="D257" s="7"/>
      <c r="E257" s="7">
        <f t="shared" si="7"/>
        <v>0</v>
      </c>
      <c r="F257" s="293"/>
    </row>
    <row r="258" s="250" customFormat="1" spans="1:6">
      <c r="A258" s="292"/>
      <c r="B258" s="299"/>
      <c r="C258" s="304"/>
      <c r="D258" s="7"/>
      <c r="E258" s="7">
        <f t="shared" si="7"/>
        <v>0</v>
      </c>
      <c r="F258" s="293"/>
    </row>
    <row r="259" s="250" customFormat="1" spans="1:6">
      <c r="A259" s="292"/>
      <c r="B259" s="299"/>
      <c r="C259" s="304"/>
      <c r="D259" s="7"/>
      <c r="E259" s="7">
        <f t="shared" si="7"/>
        <v>0</v>
      </c>
      <c r="F259" s="293"/>
    </row>
    <row r="260" s="250" customFormat="1" spans="1:6">
      <c r="A260" s="292"/>
      <c r="B260" s="299"/>
      <c r="C260" s="304"/>
      <c r="D260" s="7"/>
      <c r="E260" s="7">
        <f t="shared" si="7"/>
        <v>0</v>
      </c>
      <c r="F260" s="293"/>
    </row>
    <row r="261" s="250" customFormat="1" spans="1:6">
      <c r="A261" s="292"/>
      <c r="B261" s="299"/>
      <c r="C261" s="304"/>
      <c r="D261" s="7"/>
      <c r="E261" s="7">
        <f t="shared" si="7"/>
        <v>0</v>
      </c>
      <c r="F261" s="293"/>
    </row>
    <row r="262" s="250" customFormat="1" spans="1:6">
      <c r="A262" s="292"/>
      <c r="B262" s="299"/>
      <c r="C262" s="304"/>
      <c r="D262" s="7"/>
      <c r="E262" s="7">
        <f t="shared" si="7"/>
        <v>0</v>
      </c>
      <c r="F262" s="293"/>
    </row>
    <row r="263" s="250" customFormat="1" spans="1:6">
      <c r="A263" s="292"/>
      <c r="B263" s="299"/>
      <c r="C263" s="304"/>
      <c r="D263" s="7"/>
      <c r="E263" s="7">
        <f t="shared" si="7"/>
        <v>0</v>
      </c>
      <c r="F263" s="293"/>
    </row>
    <row r="264" s="250" customFormat="1" spans="1:6">
      <c r="A264" s="292"/>
      <c r="B264" s="299"/>
      <c r="C264" s="304"/>
      <c r="D264" s="7"/>
      <c r="E264" s="7">
        <f t="shared" si="7"/>
        <v>0</v>
      </c>
      <c r="F264" s="293"/>
    </row>
    <row r="265" s="250" customFormat="1" spans="1:6">
      <c r="A265" s="294"/>
      <c r="B265" s="299"/>
      <c r="C265" s="304"/>
      <c r="D265" s="7"/>
      <c r="E265" s="7">
        <f t="shared" si="7"/>
        <v>0</v>
      </c>
      <c r="F265" s="295"/>
    </row>
    <row r="266" s="250" customFormat="1" spans="1:6">
      <c r="A266" s="288"/>
      <c r="B266" s="299"/>
      <c r="C266" s="304"/>
      <c r="D266" s="7"/>
      <c r="E266" s="7">
        <f t="shared" si="7"/>
        <v>0</v>
      </c>
      <c r="F266" s="291">
        <f>SUM(E266:E275)</f>
        <v>0</v>
      </c>
    </row>
    <row r="267" s="250" customFormat="1" spans="1:6">
      <c r="A267" s="292"/>
      <c r="B267" s="299"/>
      <c r="C267" s="304"/>
      <c r="D267" s="7"/>
      <c r="E267" s="7">
        <f t="shared" si="7"/>
        <v>0</v>
      </c>
      <c r="F267" s="293"/>
    </row>
    <row r="268" s="250" customFormat="1" spans="1:6">
      <c r="A268" s="292"/>
      <c r="B268" s="299"/>
      <c r="C268" s="304"/>
      <c r="D268" s="7"/>
      <c r="E268" s="7">
        <f t="shared" si="7"/>
        <v>0</v>
      </c>
      <c r="F268" s="293"/>
    </row>
    <row r="269" s="250" customFormat="1" spans="1:6">
      <c r="A269" s="292"/>
      <c r="B269" s="299"/>
      <c r="C269" s="304"/>
      <c r="D269" s="7"/>
      <c r="E269" s="7">
        <f t="shared" si="7"/>
        <v>0</v>
      </c>
      <c r="F269" s="293"/>
    </row>
    <row r="270" s="250" customFormat="1" spans="1:6">
      <c r="A270" s="292"/>
      <c r="B270" s="299"/>
      <c r="C270" s="304"/>
      <c r="D270" s="7"/>
      <c r="E270" s="7">
        <f t="shared" si="7"/>
        <v>0</v>
      </c>
      <c r="F270" s="293"/>
    </row>
    <row r="271" s="250" customFormat="1" spans="1:6">
      <c r="A271" s="292"/>
      <c r="B271" s="299"/>
      <c r="C271" s="304"/>
      <c r="D271" s="7"/>
      <c r="E271" s="7">
        <f t="shared" si="7"/>
        <v>0</v>
      </c>
      <c r="F271" s="293"/>
    </row>
    <row r="272" s="250" customFormat="1" spans="1:6">
      <c r="A272" s="292"/>
      <c r="B272" s="299"/>
      <c r="C272" s="304"/>
      <c r="D272" s="7"/>
      <c r="E272" s="7">
        <f t="shared" si="7"/>
        <v>0</v>
      </c>
      <c r="F272" s="293"/>
    </row>
    <row r="273" s="250" customFormat="1" spans="1:6">
      <c r="A273" s="292"/>
      <c r="B273" s="299"/>
      <c r="C273" s="304"/>
      <c r="D273" s="7"/>
      <c r="E273" s="7">
        <f t="shared" si="7"/>
        <v>0</v>
      </c>
      <c r="F273" s="293"/>
    </row>
    <row r="274" s="250" customFormat="1" spans="1:6">
      <c r="A274" s="292"/>
      <c r="B274" s="299"/>
      <c r="C274" s="304"/>
      <c r="D274" s="7"/>
      <c r="E274" s="7">
        <f t="shared" ref="E274:E287" si="8">SUM(C274*D274)</f>
        <v>0</v>
      </c>
      <c r="F274" s="293"/>
    </row>
    <row r="275" s="250" customFormat="1" spans="1:6">
      <c r="A275" s="294"/>
      <c r="B275" s="299"/>
      <c r="C275" s="304"/>
      <c r="D275" s="7"/>
      <c r="E275" s="7">
        <f t="shared" si="8"/>
        <v>0</v>
      </c>
      <c r="F275" s="295"/>
    </row>
    <row r="276" s="250" customFormat="1" ht="15.75" spans="1:6">
      <c r="A276" s="300"/>
      <c r="B276" s="299"/>
      <c r="C276" s="304"/>
      <c r="D276" s="7"/>
      <c r="E276" s="7">
        <f t="shared" si="8"/>
        <v>0</v>
      </c>
      <c r="F276" s="303">
        <f>SUM(E276)</f>
        <v>0</v>
      </c>
    </row>
    <row r="277" s="250" customFormat="1" spans="1:6">
      <c r="A277" s="288"/>
      <c r="B277" s="299"/>
      <c r="C277" s="304"/>
      <c r="D277" s="7"/>
      <c r="E277" s="7">
        <f t="shared" si="8"/>
        <v>0</v>
      </c>
      <c r="F277" s="291">
        <f>SUM(E277:E287)</f>
        <v>0</v>
      </c>
    </row>
    <row r="278" s="250" customFormat="1" spans="1:6">
      <c r="A278" s="292"/>
      <c r="B278" s="299"/>
      <c r="C278" s="304"/>
      <c r="D278" s="7"/>
      <c r="E278" s="7">
        <f t="shared" si="8"/>
        <v>0</v>
      </c>
      <c r="F278" s="293"/>
    </row>
    <row r="279" s="250" customFormat="1" spans="1:6">
      <c r="A279" s="292"/>
      <c r="B279" s="299"/>
      <c r="C279" s="304"/>
      <c r="D279" s="7"/>
      <c r="E279" s="7">
        <f t="shared" si="8"/>
        <v>0</v>
      </c>
      <c r="F279" s="293"/>
    </row>
    <row r="280" s="250" customFormat="1" spans="1:6">
      <c r="A280" s="292"/>
      <c r="B280" s="299"/>
      <c r="C280" s="304"/>
      <c r="D280" s="7"/>
      <c r="E280" s="7">
        <f t="shared" si="8"/>
        <v>0</v>
      </c>
      <c r="F280" s="293"/>
    </row>
    <row r="281" s="250" customFormat="1" spans="1:6">
      <c r="A281" s="292"/>
      <c r="B281" s="299"/>
      <c r="C281" s="304"/>
      <c r="D281" s="7"/>
      <c r="E281" s="7">
        <f t="shared" si="8"/>
        <v>0</v>
      </c>
      <c r="F281" s="293"/>
    </row>
    <row r="282" s="250" customFormat="1" spans="1:6">
      <c r="A282" s="292"/>
      <c r="B282" s="299"/>
      <c r="C282" s="304"/>
      <c r="D282" s="7"/>
      <c r="E282" s="7">
        <f t="shared" si="8"/>
        <v>0</v>
      </c>
      <c r="F282" s="293"/>
    </row>
    <row r="283" s="250" customFormat="1" spans="1:6">
      <c r="A283" s="292"/>
      <c r="B283" s="299"/>
      <c r="C283" s="304"/>
      <c r="D283" s="7"/>
      <c r="E283" s="7">
        <f t="shared" si="8"/>
        <v>0</v>
      </c>
      <c r="F283" s="293"/>
    </row>
    <row r="284" s="250" customFormat="1" spans="1:6">
      <c r="A284" s="292"/>
      <c r="B284" s="299"/>
      <c r="C284" s="304"/>
      <c r="D284" s="7"/>
      <c r="E284" s="7">
        <f t="shared" si="8"/>
        <v>0</v>
      </c>
      <c r="F284" s="293"/>
    </row>
    <row r="285" s="250" customFormat="1" spans="1:6">
      <c r="A285" s="292"/>
      <c r="B285" s="299"/>
      <c r="C285" s="304"/>
      <c r="D285" s="7"/>
      <c r="E285" s="7">
        <f t="shared" si="8"/>
        <v>0</v>
      </c>
      <c r="F285" s="293"/>
    </row>
    <row r="286" s="250" customFormat="1" spans="1:6">
      <c r="A286" s="292"/>
      <c r="B286" s="299"/>
      <c r="C286" s="304"/>
      <c r="D286" s="7"/>
      <c r="E286" s="7">
        <f t="shared" si="8"/>
        <v>0</v>
      </c>
      <c r="F286" s="293"/>
    </row>
    <row r="287" s="250" customFormat="1" spans="1:6">
      <c r="A287" s="294"/>
      <c r="B287" s="299"/>
      <c r="C287" s="304"/>
      <c r="D287" s="7"/>
      <c r="E287" s="7">
        <f t="shared" si="8"/>
        <v>0</v>
      </c>
      <c r="F287" s="295"/>
    </row>
    <row r="288" s="250" customFormat="1" spans="1:6">
      <c r="A288" s="252"/>
      <c r="C288" s="251"/>
      <c r="E288" s="7"/>
      <c r="F288" s="303">
        <f>SUM(F2:F287)</f>
        <v>3796000</v>
      </c>
    </row>
    <row r="289" s="250" customFormat="1" spans="1:3">
      <c r="A289" s="252"/>
      <c r="C289" s="251"/>
    </row>
    <row r="290" s="250" customFormat="1" spans="1:3">
      <c r="A290" s="252"/>
      <c r="C290" s="251"/>
    </row>
    <row r="291" s="250" customFormat="1" spans="1:3">
      <c r="A291" s="252"/>
      <c r="C291" s="251"/>
    </row>
    <row r="292" s="250" customFormat="1" spans="1:3">
      <c r="A292" s="252"/>
      <c r="C292" s="251"/>
    </row>
    <row r="293" s="250" customFormat="1" spans="1:3">
      <c r="A293" s="252"/>
      <c r="C293" s="251"/>
    </row>
    <row r="294" s="250" customFormat="1" spans="1:3">
      <c r="A294" s="252"/>
      <c r="C294" s="251"/>
    </row>
    <row r="295" s="250" customFormat="1" spans="1:3">
      <c r="A295" s="252"/>
      <c r="C295" s="251"/>
    </row>
    <row r="296" s="250" customFormat="1" spans="1:3">
      <c r="A296" s="252"/>
      <c r="C296" s="251"/>
    </row>
    <row r="297" s="250" customFormat="1" spans="1:3">
      <c r="A297" s="252"/>
      <c r="C297" s="251"/>
    </row>
    <row r="298" s="250" customFormat="1" spans="1:3">
      <c r="A298" s="252"/>
      <c r="C298" s="251"/>
    </row>
    <row r="299" s="250" customFormat="1" spans="1:3">
      <c r="A299" s="252"/>
      <c r="C299" s="251"/>
    </row>
    <row r="300" s="250" customFormat="1" spans="1:3">
      <c r="A300" s="252"/>
      <c r="C300" s="251"/>
    </row>
    <row r="301" s="250" customFormat="1" spans="1:3">
      <c r="A301" s="252"/>
      <c r="C301" s="251"/>
    </row>
    <row r="302" s="250" customFormat="1" spans="1:3">
      <c r="A302" s="252"/>
      <c r="C302" s="251"/>
    </row>
    <row r="303" s="250" customFormat="1" spans="1:3">
      <c r="A303" s="252"/>
      <c r="C303" s="251"/>
    </row>
    <row r="304" s="250" customFormat="1" spans="1:3">
      <c r="A304" s="252"/>
      <c r="C304" s="251"/>
    </row>
    <row r="305" s="250" customFormat="1" spans="1:3">
      <c r="A305" s="252"/>
      <c r="C305" s="251"/>
    </row>
    <row r="306" s="250" customFormat="1" spans="1:3">
      <c r="A306" s="252"/>
      <c r="C306" s="251"/>
    </row>
    <row r="307" s="250" customFormat="1" spans="1:3">
      <c r="A307" s="252"/>
      <c r="C307" s="251"/>
    </row>
    <row r="308" s="250" customFormat="1" spans="1:3">
      <c r="A308" s="252"/>
      <c r="C308" s="251"/>
    </row>
    <row r="309" s="250" customFormat="1" spans="1:3">
      <c r="A309" s="252"/>
      <c r="C309" s="251"/>
    </row>
    <row r="310" s="250" customFormat="1" spans="1:3">
      <c r="A310" s="252"/>
      <c r="C310" s="251"/>
    </row>
    <row r="311" s="250" customFormat="1" spans="1:3">
      <c r="A311" s="252"/>
      <c r="C311" s="251"/>
    </row>
    <row r="312" s="250" customFormat="1" spans="1:3">
      <c r="A312" s="252"/>
      <c r="C312" s="251"/>
    </row>
    <row r="313" s="250" customFormat="1" spans="1:3">
      <c r="A313" s="252"/>
      <c r="C313" s="251"/>
    </row>
    <row r="314" s="250" customFormat="1" spans="1:3">
      <c r="A314" s="252"/>
      <c r="C314" s="251"/>
    </row>
    <row r="315" s="250" customFormat="1" spans="1:3">
      <c r="A315" s="252"/>
      <c r="C315" s="251"/>
    </row>
    <row r="316" s="250" customFormat="1" spans="1:3">
      <c r="A316" s="252"/>
      <c r="C316" s="251"/>
    </row>
    <row r="317" s="250" customFormat="1" spans="1:3">
      <c r="A317" s="252"/>
      <c r="C317" s="251"/>
    </row>
    <row r="318" s="250" customFormat="1" spans="1:3">
      <c r="A318" s="252"/>
      <c r="C318" s="251"/>
    </row>
    <row r="319" s="250" customFormat="1" spans="1:3">
      <c r="A319" s="252"/>
      <c r="C319" s="251"/>
    </row>
    <row r="320" s="250" customFormat="1" spans="1:3">
      <c r="A320" s="252"/>
      <c r="C320" s="251"/>
    </row>
    <row r="321" s="250" customFormat="1" spans="1:3">
      <c r="A321" s="252"/>
      <c r="C321" s="251"/>
    </row>
    <row r="322" s="250" customFormat="1" spans="1:3">
      <c r="A322" s="252"/>
      <c r="C322" s="251"/>
    </row>
    <row r="323" s="250" customFormat="1" spans="1:3">
      <c r="A323" s="252"/>
      <c r="C323" s="251"/>
    </row>
    <row r="324" s="250" customFormat="1" spans="1:3">
      <c r="A324" s="252"/>
      <c r="C324" s="251"/>
    </row>
    <row r="325" s="250" customFormat="1" spans="1:3">
      <c r="A325" s="252"/>
      <c r="C325" s="251"/>
    </row>
    <row r="326" s="250" customFormat="1" spans="1:3">
      <c r="A326" s="252"/>
      <c r="C326" s="251"/>
    </row>
    <row r="327" s="250" customFormat="1" spans="1:3">
      <c r="A327" s="252"/>
      <c r="C327" s="251"/>
    </row>
    <row r="328" s="250" customFormat="1" spans="1:3">
      <c r="A328" s="252"/>
      <c r="C328" s="251"/>
    </row>
    <row r="329" s="250" customFormat="1" spans="1:3">
      <c r="A329" s="252"/>
      <c r="C329" s="251"/>
    </row>
    <row r="330" s="250" customFormat="1" spans="1:3">
      <c r="A330" s="252"/>
      <c r="C330" s="251"/>
    </row>
    <row r="331" s="250" customFormat="1" spans="1:3">
      <c r="A331" s="252"/>
      <c r="C331" s="251"/>
    </row>
    <row r="332" s="250" customFormat="1" spans="1:3">
      <c r="A332" s="252"/>
      <c r="C332" s="251"/>
    </row>
    <row r="333" s="250" customFormat="1" spans="1:3">
      <c r="A333" s="252"/>
      <c r="C333" s="251"/>
    </row>
    <row r="334" s="250" customFormat="1" spans="1:3">
      <c r="A334" s="252"/>
      <c r="C334" s="251"/>
    </row>
    <row r="335" s="250" customFormat="1" spans="1:3">
      <c r="A335" s="252"/>
      <c r="C335" s="251"/>
    </row>
    <row r="336" s="250" customFormat="1" spans="1:3">
      <c r="A336" s="252"/>
      <c r="C336" s="251"/>
    </row>
    <row r="337" s="250" customFormat="1" spans="1:3">
      <c r="A337" s="252"/>
      <c r="C337" s="251"/>
    </row>
    <row r="338" s="250" customFormat="1" spans="1:3">
      <c r="A338" s="252"/>
      <c r="C338" s="251"/>
    </row>
    <row r="339" s="250" customFormat="1" spans="1:3">
      <c r="A339" s="252"/>
      <c r="C339" s="251"/>
    </row>
    <row r="340" s="250" customFormat="1" spans="1:3">
      <c r="A340" s="252"/>
      <c r="C340" s="251"/>
    </row>
    <row r="341" s="250" customFormat="1" spans="1:3">
      <c r="A341" s="252"/>
      <c r="C341" s="251"/>
    </row>
    <row r="342" s="250" customFormat="1" spans="1:3">
      <c r="A342" s="252"/>
      <c r="C342" s="251"/>
    </row>
    <row r="343" s="250" customFormat="1" spans="1:3">
      <c r="A343" s="252"/>
      <c r="C343" s="251"/>
    </row>
    <row r="344" s="250" customFormat="1" spans="1:3">
      <c r="A344" s="252"/>
      <c r="C344" s="251"/>
    </row>
    <row r="345" s="250" customFormat="1" spans="1:3">
      <c r="A345" s="252"/>
      <c r="C345" s="251"/>
    </row>
    <row r="346" s="250" customFormat="1" spans="1:3">
      <c r="A346" s="252"/>
      <c r="C346" s="251"/>
    </row>
    <row r="347" s="250" customFormat="1" spans="1:3">
      <c r="A347" s="252"/>
      <c r="C347" s="251"/>
    </row>
    <row r="348" s="250" customFormat="1" spans="1:3">
      <c r="A348" s="252"/>
      <c r="C348" s="251"/>
    </row>
    <row r="349" s="250" customFormat="1" spans="1:3">
      <c r="A349" s="252"/>
      <c r="C349" s="251"/>
    </row>
    <row r="350" s="250" customFormat="1" spans="1:3">
      <c r="A350" s="252"/>
      <c r="C350" s="251"/>
    </row>
    <row r="351" s="250" customFormat="1" spans="1:3">
      <c r="A351" s="252"/>
      <c r="C351" s="251"/>
    </row>
    <row r="352" s="250" customFormat="1" spans="1:3">
      <c r="A352" s="252"/>
      <c r="C352" s="251"/>
    </row>
    <row r="353" s="250" customFormat="1" spans="1:3">
      <c r="A353" s="252"/>
      <c r="C353" s="251"/>
    </row>
    <row r="354" s="250" customFormat="1" spans="1:3">
      <c r="A354" s="252"/>
      <c r="C354" s="251"/>
    </row>
    <row r="355" s="250" customFormat="1" spans="1:3">
      <c r="A355" s="252"/>
      <c r="C355" s="251"/>
    </row>
    <row r="356" s="250" customFormat="1" spans="1:3">
      <c r="A356" s="252"/>
      <c r="C356" s="251"/>
    </row>
    <row r="357" s="250" customFormat="1" spans="1:3">
      <c r="A357" s="252"/>
      <c r="C357" s="251"/>
    </row>
    <row r="358" s="250" customFormat="1" spans="1:3">
      <c r="A358" s="252"/>
      <c r="C358" s="251"/>
    </row>
    <row r="359" s="250" customFormat="1" spans="1:3">
      <c r="A359" s="252"/>
      <c r="C359" s="251"/>
    </row>
    <row r="360" s="250" customFormat="1" spans="1:3">
      <c r="A360" s="252"/>
      <c r="C360" s="251"/>
    </row>
    <row r="361" s="250" customFormat="1" spans="1:3">
      <c r="A361" s="252"/>
      <c r="C361" s="251"/>
    </row>
    <row r="362" s="250" customFormat="1" spans="1:3">
      <c r="A362" s="252"/>
      <c r="C362" s="251"/>
    </row>
    <row r="363" s="250" customFormat="1" spans="1:3">
      <c r="A363" s="252"/>
      <c r="C363" s="251"/>
    </row>
    <row r="364" s="250" customFormat="1" spans="1:3">
      <c r="A364" s="252"/>
      <c r="C364" s="251"/>
    </row>
    <row r="365" s="250" customFormat="1" spans="1:3">
      <c r="A365" s="252"/>
      <c r="C365" s="251"/>
    </row>
    <row r="366" s="250" customFormat="1" spans="1:3">
      <c r="A366" s="252"/>
      <c r="C366" s="251"/>
    </row>
    <row r="367" s="250" customFormat="1" spans="1:3">
      <c r="A367" s="252"/>
      <c r="C367" s="251"/>
    </row>
    <row r="368" s="250" customFormat="1" spans="1:3">
      <c r="A368" s="252"/>
      <c r="C368" s="251"/>
    </row>
    <row r="369" s="250" customFormat="1" spans="1:3">
      <c r="A369" s="252"/>
      <c r="C369" s="251"/>
    </row>
    <row r="370" s="250" customFormat="1" spans="1:3">
      <c r="A370" s="252"/>
      <c r="C370" s="251"/>
    </row>
    <row r="371" s="250" customFormat="1" spans="1:3">
      <c r="A371" s="252"/>
      <c r="C371" s="251"/>
    </row>
    <row r="372" s="250" customFormat="1" spans="1:3">
      <c r="A372" s="252"/>
      <c r="C372" s="251"/>
    </row>
    <row r="373" s="250" customFormat="1" spans="1:3">
      <c r="A373" s="252"/>
      <c r="C373" s="251"/>
    </row>
    <row r="374" s="250" customFormat="1" spans="1:3">
      <c r="A374" s="252"/>
      <c r="C374" s="251"/>
    </row>
    <row r="375" s="250" customFormat="1" spans="1:3">
      <c r="A375" s="252"/>
      <c r="C375" s="251"/>
    </row>
    <row r="376" s="250" customFormat="1" spans="1:3">
      <c r="A376" s="252"/>
      <c r="C376" s="251"/>
    </row>
    <row r="377" s="250" customFormat="1" spans="1:3">
      <c r="A377" s="252"/>
      <c r="C377" s="251"/>
    </row>
    <row r="378" s="250" customFormat="1" spans="1:3">
      <c r="A378" s="252"/>
      <c r="C378" s="251"/>
    </row>
    <row r="379" s="250" customFormat="1" spans="1:3">
      <c r="A379" s="252"/>
      <c r="C379" s="251"/>
    </row>
    <row r="380" s="250" customFormat="1" spans="1:3">
      <c r="A380" s="252"/>
      <c r="C380" s="251"/>
    </row>
    <row r="381" s="250" customFormat="1" spans="1:3">
      <c r="A381" s="252"/>
      <c r="C381" s="251"/>
    </row>
    <row r="382" s="250" customFormat="1" spans="1:3">
      <c r="A382" s="252"/>
      <c r="C382" s="251"/>
    </row>
    <row r="383" s="250" customFormat="1" spans="1:3">
      <c r="A383" s="252"/>
      <c r="C383" s="251"/>
    </row>
    <row r="384" s="250" customFormat="1" spans="1:3">
      <c r="A384" s="252"/>
      <c r="C384" s="251"/>
    </row>
    <row r="385" s="250" customFormat="1" spans="1:3">
      <c r="A385" s="252"/>
      <c r="C385" s="251"/>
    </row>
    <row r="386" s="250" customFormat="1" spans="1:3">
      <c r="A386" s="252"/>
      <c r="C386" s="251"/>
    </row>
    <row r="387" s="250" customFormat="1" spans="1:3">
      <c r="A387" s="252"/>
      <c r="C387" s="251"/>
    </row>
    <row r="388" s="250" customFormat="1" spans="1:3">
      <c r="A388" s="252"/>
      <c r="C388" s="251"/>
    </row>
    <row r="389" s="250" customFormat="1" spans="1:3">
      <c r="A389" s="252"/>
      <c r="C389" s="251"/>
    </row>
    <row r="390" s="250" customFormat="1" spans="1:3">
      <c r="A390" s="252"/>
      <c r="C390" s="251"/>
    </row>
    <row r="391" s="250" customFormat="1" spans="1:7">
      <c r="A391" s="252"/>
      <c r="C391" s="251"/>
      <c r="G391" s="276"/>
    </row>
  </sheetData>
  <mergeCells count="30">
    <mergeCell ref="A2:A12"/>
    <mergeCell ref="A13:A25"/>
    <mergeCell ref="A26:A34"/>
    <mergeCell ref="A35:A42"/>
    <mergeCell ref="A43:A47"/>
    <mergeCell ref="A48:A58"/>
    <mergeCell ref="A59:A67"/>
    <mergeCell ref="A204:A211"/>
    <mergeCell ref="A212:A223"/>
    <mergeCell ref="A224:A232"/>
    <mergeCell ref="A233:A243"/>
    <mergeCell ref="A244:A254"/>
    <mergeCell ref="A255:A265"/>
    <mergeCell ref="A266:A275"/>
    <mergeCell ref="A277:A287"/>
    <mergeCell ref="F2:F12"/>
    <mergeCell ref="F13:F25"/>
    <mergeCell ref="F26:F34"/>
    <mergeCell ref="F35:F42"/>
    <mergeCell ref="F43:F47"/>
    <mergeCell ref="F48:F58"/>
    <mergeCell ref="F59:F67"/>
    <mergeCell ref="F204:F211"/>
    <mergeCell ref="F212:F223"/>
    <mergeCell ref="F224:F232"/>
    <mergeCell ref="F233:F243"/>
    <mergeCell ref="F244:F254"/>
    <mergeCell ref="F255:F265"/>
    <mergeCell ref="F266:F275"/>
    <mergeCell ref="F277:F28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"/>
  <sheetViews>
    <sheetView workbookViewId="0">
      <pane ySplit="1" topLeftCell="A10" activePane="bottomLeft" state="frozen"/>
      <selection/>
      <selection pane="bottomLeft" activeCell="E18" sqref="E18"/>
    </sheetView>
  </sheetViews>
  <sheetFormatPr defaultColWidth="9.14285714285714" defaultRowHeight="15"/>
  <cols>
    <col min="1" max="1" width="8.85714285714286" style="251" customWidth="1"/>
    <col min="2" max="2" width="12.7142857142857" style="252" customWidth="1"/>
    <col min="3" max="3" width="45.8571428571429" style="253" customWidth="1"/>
    <col min="4" max="4" width="6.8952380952381" style="254" customWidth="1"/>
    <col min="5" max="5" width="13.1428571428571" style="255" customWidth="1"/>
    <col min="6" max="6" width="13.1428571428571" style="250" customWidth="1"/>
    <col min="7" max="7" width="21.5047619047619" style="251" customWidth="1"/>
    <col min="8" max="8" width="13.1428571428571" style="250"/>
    <col min="9" max="9" width="29.2857142857143" style="250" customWidth="1"/>
    <col min="10" max="10" width="12.8571428571429" style="250"/>
    <col min="11" max="11" width="18.0285714285714" style="250" customWidth="1"/>
    <col min="12" max="12" width="11.4285714285714" style="250"/>
    <col min="13" max="15" width="10.2857142857143" style="250"/>
    <col min="16" max="16384" width="9.14285714285714" style="250"/>
  </cols>
  <sheetData>
    <row r="1" s="250" customFormat="1" ht="21" customHeight="1" spans="1:7">
      <c r="A1" s="256" t="s">
        <v>35</v>
      </c>
      <c r="B1" s="257" t="s">
        <v>0</v>
      </c>
      <c r="C1" s="258" t="s">
        <v>1</v>
      </c>
      <c r="D1" s="259" t="s">
        <v>2</v>
      </c>
      <c r="E1" s="260" t="s">
        <v>3</v>
      </c>
      <c r="F1" s="258" t="s">
        <v>36</v>
      </c>
      <c r="G1" s="258" t="s">
        <v>37</v>
      </c>
    </row>
    <row r="2" s="250" customFormat="1" ht="19" customHeight="1" spans="1:7">
      <c r="A2" s="37">
        <v>73975</v>
      </c>
      <c r="B2" s="36">
        <v>45992</v>
      </c>
      <c r="C2" s="261" t="s">
        <v>38</v>
      </c>
      <c r="D2" s="116">
        <v>5</v>
      </c>
      <c r="E2" s="7">
        <v>8000</v>
      </c>
      <c r="F2" s="262">
        <f>SUM(D2*E2)</f>
        <v>40000</v>
      </c>
      <c r="G2" s="263">
        <f>SUM(F2:F4)</f>
        <v>82000</v>
      </c>
    </row>
    <row r="3" s="250" customFormat="1" ht="19" customHeight="1" spans="1:7">
      <c r="A3" s="43"/>
      <c r="B3" s="42"/>
      <c r="C3" s="261" t="s">
        <v>39</v>
      </c>
      <c r="D3" s="116">
        <v>1</v>
      </c>
      <c r="E3" s="7">
        <v>20000</v>
      </c>
      <c r="F3" s="262">
        <f>SUM(D3*E3)</f>
        <v>20000</v>
      </c>
      <c r="G3" s="264"/>
    </row>
    <row r="4" s="250" customFormat="1" ht="19" customHeight="1" spans="1:7">
      <c r="A4" s="265"/>
      <c r="B4" s="266"/>
      <c r="C4" s="261" t="s">
        <v>40</v>
      </c>
      <c r="D4" s="116">
        <v>1</v>
      </c>
      <c r="E4" s="7">
        <v>22000</v>
      </c>
      <c r="F4" s="262">
        <f t="shared" ref="F4:F9" si="0">SUM(D4*E4)</f>
        <v>22000</v>
      </c>
      <c r="G4" s="267"/>
    </row>
    <row r="5" s="250" customFormat="1" ht="19" customHeight="1" spans="1:7">
      <c r="A5" s="208">
        <v>74056</v>
      </c>
      <c r="B5" s="36">
        <v>45993</v>
      </c>
      <c r="C5" s="261" t="s">
        <v>38</v>
      </c>
      <c r="D5" s="116">
        <v>5</v>
      </c>
      <c r="E5" s="7">
        <v>8000</v>
      </c>
      <c r="F5" s="262">
        <f t="shared" si="0"/>
        <v>40000</v>
      </c>
      <c r="G5" s="263">
        <f>SUM(F5:F7)</f>
        <v>82000</v>
      </c>
    </row>
    <row r="6" s="250" customFormat="1" ht="19" customHeight="1" spans="1:7">
      <c r="A6" s="210"/>
      <c r="B6" s="42"/>
      <c r="C6" s="261" t="s">
        <v>39</v>
      </c>
      <c r="D6" s="116">
        <v>1</v>
      </c>
      <c r="E6" s="7">
        <v>20000</v>
      </c>
      <c r="F6" s="262">
        <f t="shared" si="0"/>
        <v>20000</v>
      </c>
      <c r="G6" s="264"/>
    </row>
    <row r="7" s="250" customFormat="1" ht="18" customHeight="1" spans="1:7">
      <c r="A7" s="268"/>
      <c r="B7" s="266"/>
      <c r="C7" s="261" t="s">
        <v>40</v>
      </c>
      <c r="D7" s="116">
        <v>1</v>
      </c>
      <c r="E7" s="7">
        <v>22000</v>
      </c>
      <c r="F7" s="262">
        <f t="shared" si="0"/>
        <v>22000</v>
      </c>
      <c r="G7" s="269"/>
    </row>
    <row r="8" s="250" customFormat="1" ht="18" customHeight="1" spans="1:7">
      <c r="A8" s="208">
        <v>74126</v>
      </c>
      <c r="B8" s="36">
        <v>45994</v>
      </c>
      <c r="C8" s="261" t="s">
        <v>38</v>
      </c>
      <c r="D8" s="116">
        <v>6</v>
      </c>
      <c r="E8" s="7">
        <v>8000</v>
      </c>
      <c r="F8" s="262">
        <f t="shared" si="0"/>
        <v>48000</v>
      </c>
      <c r="G8" s="263">
        <f>SUM(F8:F13)</f>
        <v>703000</v>
      </c>
    </row>
    <row r="9" s="250" customFormat="1" ht="19" customHeight="1" spans="1:7">
      <c r="A9" s="210"/>
      <c r="B9" s="42"/>
      <c r="C9" s="261" t="s">
        <v>41</v>
      </c>
      <c r="D9" s="116">
        <v>1</v>
      </c>
      <c r="E9" s="7">
        <v>135000</v>
      </c>
      <c r="F9" s="262">
        <f t="shared" si="0"/>
        <v>135000</v>
      </c>
      <c r="G9" s="264"/>
    </row>
    <row r="10" s="250" customFormat="1" ht="19" customHeight="1" spans="1:7">
      <c r="A10" s="210"/>
      <c r="B10" s="42"/>
      <c r="C10" s="261" t="s">
        <v>42</v>
      </c>
      <c r="D10" s="116">
        <v>1</v>
      </c>
      <c r="E10" s="7">
        <v>135000</v>
      </c>
      <c r="F10" s="262">
        <f t="shared" ref="F10:F22" si="1">SUM(D10*E10)</f>
        <v>135000</v>
      </c>
      <c r="G10" s="264"/>
    </row>
    <row r="11" s="250" customFormat="1" ht="19" customHeight="1" spans="1:7">
      <c r="A11" s="210"/>
      <c r="B11" s="42"/>
      <c r="C11" s="261" t="s">
        <v>39</v>
      </c>
      <c r="D11" s="116">
        <v>1</v>
      </c>
      <c r="E11" s="7">
        <v>20000</v>
      </c>
      <c r="F11" s="262">
        <f t="shared" si="1"/>
        <v>20000</v>
      </c>
      <c r="G11" s="264"/>
    </row>
    <row r="12" s="250" customFormat="1" ht="19" customHeight="1" spans="1:7">
      <c r="A12" s="210"/>
      <c r="B12" s="42"/>
      <c r="C12" s="270" t="s">
        <v>43</v>
      </c>
      <c r="D12" s="116">
        <v>2</v>
      </c>
      <c r="E12" s="7">
        <v>120000</v>
      </c>
      <c r="F12" s="262">
        <f t="shared" si="1"/>
        <v>240000</v>
      </c>
      <c r="G12" s="264"/>
    </row>
    <row r="13" s="250" customFormat="1" ht="19" customHeight="1" spans="1:7">
      <c r="A13" s="268"/>
      <c r="B13" s="266"/>
      <c r="C13" s="261" t="s">
        <v>44</v>
      </c>
      <c r="D13" s="116">
        <v>1</v>
      </c>
      <c r="E13" s="7">
        <v>125000</v>
      </c>
      <c r="F13" s="262">
        <f t="shared" si="1"/>
        <v>125000</v>
      </c>
      <c r="G13" s="267"/>
    </row>
    <row r="14" s="250" customFormat="1" ht="19" customHeight="1" spans="1:7">
      <c r="A14" s="208">
        <v>74191</v>
      </c>
      <c r="B14" s="36">
        <v>45995</v>
      </c>
      <c r="C14" s="261" t="s">
        <v>38</v>
      </c>
      <c r="D14" s="116">
        <v>6</v>
      </c>
      <c r="E14" s="7">
        <v>8000</v>
      </c>
      <c r="F14" s="262">
        <f t="shared" si="1"/>
        <v>48000</v>
      </c>
      <c r="G14" s="263">
        <f>SUM(F14:F15)</f>
        <v>92000</v>
      </c>
    </row>
    <row r="15" s="250" customFormat="1" ht="19" customHeight="1" spans="1:7">
      <c r="A15" s="268"/>
      <c r="B15" s="266"/>
      <c r="C15" s="270" t="s">
        <v>40</v>
      </c>
      <c r="D15" s="116">
        <v>2</v>
      </c>
      <c r="E15" s="7">
        <v>22000</v>
      </c>
      <c r="F15" s="262">
        <f t="shared" si="1"/>
        <v>44000</v>
      </c>
      <c r="G15" s="267"/>
    </row>
    <row r="16" s="250" customFormat="1" ht="19" customHeight="1" spans="1:7">
      <c r="A16" s="208">
        <v>74321</v>
      </c>
      <c r="B16" s="36">
        <v>45997</v>
      </c>
      <c r="C16" s="270" t="s">
        <v>39</v>
      </c>
      <c r="D16" s="116">
        <v>2</v>
      </c>
      <c r="E16" s="7">
        <v>20000</v>
      </c>
      <c r="F16" s="262">
        <f t="shared" si="1"/>
        <v>40000</v>
      </c>
      <c r="G16" s="263">
        <f>SUM(F16:F18)</f>
        <v>102000</v>
      </c>
    </row>
    <row r="17" s="250" customFormat="1" ht="19" customHeight="1" spans="1:7">
      <c r="A17" s="210"/>
      <c r="B17" s="42"/>
      <c r="C17" s="270" t="s">
        <v>40</v>
      </c>
      <c r="D17" s="116">
        <v>1</v>
      </c>
      <c r="E17" s="7">
        <v>22000</v>
      </c>
      <c r="F17" s="262">
        <f t="shared" si="1"/>
        <v>22000</v>
      </c>
      <c r="G17" s="264"/>
    </row>
    <row r="18" s="250" customFormat="1" ht="19" customHeight="1" spans="1:7">
      <c r="A18" s="268"/>
      <c r="B18" s="266"/>
      <c r="C18" s="270" t="s">
        <v>38</v>
      </c>
      <c r="D18" s="116">
        <v>5</v>
      </c>
      <c r="E18" s="7">
        <v>8000</v>
      </c>
      <c r="F18" s="262">
        <f t="shared" si="1"/>
        <v>40000</v>
      </c>
      <c r="G18" s="267"/>
    </row>
    <row r="19" s="250" customFormat="1" ht="19" customHeight="1" spans="1:7">
      <c r="A19" s="208">
        <v>74387</v>
      </c>
      <c r="B19" s="36">
        <v>45998</v>
      </c>
      <c r="C19" s="261" t="s">
        <v>40</v>
      </c>
      <c r="D19" s="116">
        <v>2</v>
      </c>
      <c r="E19" s="7">
        <v>22000</v>
      </c>
      <c r="F19" s="262">
        <f t="shared" si="1"/>
        <v>44000</v>
      </c>
      <c r="G19" s="263">
        <f>SUM(F19:F23)</f>
        <v>814000</v>
      </c>
    </row>
    <row r="20" s="250" customFormat="1" ht="19" customHeight="1" spans="1:7">
      <c r="A20" s="210"/>
      <c r="B20" s="42"/>
      <c r="C20" s="261" t="s">
        <v>39</v>
      </c>
      <c r="D20" s="116">
        <v>1</v>
      </c>
      <c r="E20" s="7">
        <v>20000</v>
      </c>
      <c r="F20" s="262">
        <f t="shared" si="1"/>
        <v>20000</v>
      </c>
      <c r="G20" s="264"/>
    </row>
    <row r="21" s="250" customFormat="1" ht="19" customHeight="1" spans="1:7">
      <c r="A21" s="210"/>
      <c r="B21" s="42"/>
      <c r="C21" s="261" t="s">
        <v>38</v>
      </c>
      <c r="D21" s="116">
        <v>5</v>
      </c>
      <c r="E21" s="7">
        <v>8000</v>
      </c>
      <c r="F21" s="262">
        <f t="shared" ref="F21:F45" si="2">SUM(D21*E21)</f>
        <v>40000</v>
      </c>
      <c r="G21" s="264"/>
    </row>
    <row r="22" s="250" customFormat="1" ht="19" customHeight="1" spans="1:7">
      <c r="A22" s="210"/>
      <c r="B22" s="42"/>
      <c r="C22" s="261" t="s">
        <v>45</v>
      </c>
      <c r="D22" s="116">
        <v>1</v>
      </c>
      <c r="E22" s="7">
        <v>480000</v>
      </c>
      <c r="F22" s="262">
        <f t="shared" si="2"/>
        <v>480000</v>
      </c>
      <c r="G22" s="264"/>
    </row>
    <row r="23" s="250" customFormat="1" ht="19" customHeight="1" spans="1:7">
      <c r="A23" s="268"/>
      <c r="B23" s="266"/>
      <c r="C23" s="270" t="s">
        <v>46</v>
      </c>
      <c r="D23" s="116">
        <v>2</v>
      </c>
      <c r="E23" s="7">
        <v>115000</v>
      </c>
      <c r="F23" s="262">
        <f t="shared" si="2"/>
        <v>230000</v>
      </c>
      <c r="G23" s="267"/>
    </row>
    <row r="24" s="250" customFormat="1" ht="19" customHeight="1" spans="1:7">
      <c r="A24" s="208">
        <v>74440</v>
      </c>
      <c r="B24" s="36">
        <v>45999</v>
      </c>
      <c r="C24" s="261" t="s">
        <v>47</v>
      </c>
      <c r="D24" s="116">
        <v>1</v>
      </c>
      <c r="E24" s="7">
        <v>125000</v>
      </c>
      <c r="F24" s="262">
        <f t="shared" si="2"/>
        <v>125000</v>
      </c>
      <c r="G24" s="263">
        <f>SUM(F24:F27)</f>
        <v>302000</v>
      </c>
    </row>
    <row r="25" s="250" customFormat="1" ht="19" customHeight="1" spans="1:7">
      <c r="A25" s="210"/>
      <c r="B25" s="42"/>
      <c r="C25" s="261" t="s">
        <v>44</v>
      </c>
      <c r="D25" s="116">
        <v>1</v>
      </c>
      <c r="E25" s="7">
        <v>125000</v>
      </c>
      <c r="F25" s="262">
        <f t="shared" si="2"/>
        <v>125000</v>
      </c>
      <c r="G25" s="264"/>
    </row>
    <row r="26" s="250" customFormat="1" ht="19" customHeight="1" spans="1:7">
      <c r="A26" s="210"/>
      <c r="B26" s="42"/>
      <c r="C26" s="270" t="s">
        <v>39</v>
      </c>
      <c r="D26" s="116">
        <v>1</v>
      </c>
      <c r="E26" s="7">
        <v>20000</v>
      </c>
      <c r="F26" s="262">
        <f t="shared" si="2"/>
        <v>20000</v>
      </c>
      <c r="G26" s="264"/>
    </row>
    <row r="27" s="250" customFormat="1" ht="19" customHeight="1" spans="1:7">
      <c r="A27" s="268"/>
      <c r="B27" s="266"/>
      <c r="C27" s="261" t="s">
        <v>38</v>
      </c>
      <c r="D27" s="116">
        <v>4</v>
      </c>
      <c r="E27" s="7">
        <v>8000</v>
      </c>
      <c r="F27" s="262">
        <f t="shared" si="2"/>
        <v>32000</v>
      </c>
      <c r="G27" s="267"/>
    </row>
    <row r="28" s="250" customFormat="1" ht="19" customHeight="1" spans="1:7">
      <c r="A28" s="208">
        <v>74505</v>
      </c>
      <c r="B28" s="36">
        <v>46000</v>
      </c>
      <c r="C28" s="270" t="s">
        <v>38</v>
      </c>
      <c r="D28" s="116">
        <v>5</v>
      </c>
      <c r="E28" s="7">
        <v>10000</v>
      </c>
      <c r="F28" s="262">
        <f t="shared" si="2"/>
        <v>50000</v>
      </c>
      <c r="G28" s="263">
        <f>SUM(F28:F30)</f>
        <v>92000</v>
      </c>
    </row>
    <row r="29" s="250" customFormat="1" ht="19" customHeight="1" spans="1:7">
      <c r="A29" s="210"/>
      <c r="B29" s="42"/>
      <c r="C29" s="261" t="s">
        <v>39</v>
      </c>
      <c r="D29" s="116">
        <v>1</v>
      </c>
      <c r="E29" s="7">
        <v>20000</v>
      </c>
      <c r="F29" s="262">
        <f t="shared" si="2"/>
        <v>20000</v>
      </c>
      <c r="G29" s="264"/>
    </row>
    <row r="30" s="250" customFormat="1" ht="19" customHeight="1" spans="1:7">
      <c r="A30" s="268"/>
      <c r="B30" s="266"/>
      <c r="C30" s="261" t="s">
        <v>40</v>
      </c>
      <c r="D30" s="116">
        <v>1</v>
      </c>
      <c r="E30" s="7">
        <v>22000</v>
      </c>
      <c r="F30" s="262">
        <f t="shared" si="2"/>
        <v>22000</v>
      </c>
      <c r="G30" s="267"/>
    </row>
    <row r="31" s="250" customFormat="1" ht="19" customHeight="1" spans="1:7">
      <c r="A31" s="49">
        <v>74575</v>
      </c>
      <c r="B31" s="25">
        <v>46001</v>
      </c>
      <c r="C31" s="271" t="s">
        <v>38</v>
      </c>
      <c r="D31" s="116">
        <v>6</v>
      </c>
      <c r="E31" s="7">
        <v>8000</v>
      </c>
      <c r="F31" s="262">
        <f t="shared" si="2"/>
        <v>48000</v>
      </c>
      <c r="G31" s="263">
        <f>SUM(F31:F37)</f>
        <v>705000</v>
      </c>
    </row>
    <row r="32" s="250" customFormat="1" ht="19" customHeight="1" spans="1:7">
      <c r="A32" s="49"/>
      <c r="B32" s="25"/>
      <c r="C32" s="272" t="s">
        <v>39</v>
      </c>
      <c r="D32" s="116">
        <v>1</v>
      </c>
      <c r="E32" s="7">
        <v>20000</v>
      </c>
      <c r="F32" s="262">
        <f t="shared" si="2"/>
        <v>20000</v>
      </c>
      <c r="G32" s="264"/>
    </row>
    <row r="33" s="250" customFormat="1" ht="19" customHeight="1" spans="1:7">
      <c r="A33" s="49"/>
      <c r="B33" s="25"/>
      <c r="C33" s="271" t="s">
        <v>40</v>
      </c>
      <c r="D33" s="116">
        <v>1</v>
      </c>
      <c r="E33" s="7">
        <v>22000</v>
      </c>
      <c r="F33" s="262">
        <f t="shared" si="2"/>
        <v>22000</v>
      </c>
      <c r="G33" s="264"/>
    </row>
    <row r="34" s="250" customFormat="1" ht="19" customHeight="1" spans="1:7">
      <c r="A34" s="49"/>
      <c r="B34" s="25"/>
      <c r="C34" s="271" t="s">
        <v>41</v>
      </c>
      <c r="D34" s="116">
        <v>1</v>
      </c>
      <c r="E34" s="7">
        <v>135000</v>
      </c>
      <c r="F34" s="262">
        <f t="shared" si="2"/>
        <v>135000</v>
      </c>
      <c r="G34" s="264"/>
    </row>
    <row r="35" s="250" customFormat="1" ht="19" customHeight="1" spans="1:7">
      <c r="A35" s="49"/>
      <c r="B35" s="25"/>
      <c r="C35" s="271" t="s">
        <v>44</v>
      </c>
      <c r="D35" s="116">
        <v>1</v>
      </c>
      <c r="E35" s="7">
        <v>125000</v>
      </c>
      <c r="F35" s="262">
        <f t="shared" si="2"/>
        <v>125000</v>
      </c>
      <c r="G35" s="264"/>
    </row>
    <row r="36" s="250" customFormat="1" ht="19" customHeight="1" spans="1:7">
      <c r="A36" s="49"/>
      <c r="B36" s="25"/>
      <c r="C36" s="271" t="s">
        <v>47</v>
      </c>
      <c r="D36" s="116">
        <v>1</v>
      </c>
      <c r="E36" s="7">
        <v>125000</v>
      </c>
      <c r="F36" s="262">
        <f t="shared" si="2"/>
        <v>125000</v>
      </c>
      <c r="G36" s="264"/>
    </row>
    <row r="37" s="250" customFormat="1" ht="19" customHeight="1" spans="1:7">
      <c r="A37" s="49"/>
      <c r="B37" s="25"/>
      <c r="C37" s="271" t="s">
        <v>46</v>
      </c>
      <c r="D37" s="116">
        <v>2</v>
      </c>
      <c r="E37" s="7">
        <v>115000</v>
      </c>
      <c r="F37" s="262">
        <f t="shared" si="2"/>
        <v>230000</v>
      </c>
      <c r="G37" s="267"/>
    </row>
    <row r="38" s="250" customFormat="1" ht="19" customHeight="1" spans="1:7">
      <c r="A38" s="208"/>
      <c r="B38" s="36"/>
      <c r="C38" s="261"/>
      <c r="D38" s="116"/>
      <c r="E38" s="7"/>
      <c r="F38" s="262">
        <f t="shared" si="2"/>
        <v>0</v>
      </c>
      <c r="G38" s="273">
        <f>SUM(F38:F41)</f>
        <v>0</v>
      </c>
    </row>
    <row r="39" s="250" customFormat="1" ht="19" customHeight="1" spans="1:7">
      <c r="A39" s="210"/>
      <c r="B39" s="42"/>
      <c r="C39" s="261"/>
      <c r="D39" s="116"/>
      <c r="E39" s="7"/>
      <c r="F39" s="262">
        <f t="shared" si="2"/>
        <v>0</v>
      </c>
      <c r="G39" s="273"/>
    </row>
    <row r="40" s="250" customFormat="1" ht="19" customHeight="1" spans="1:7">
      <c r="A40" s="210"/>
      <c r="B40" s="42"/>
      <c r="C40" s="261"/>
      <c r="D40" s="116"/>
      <c r="E40" s="7"/>
      <c r="F40" s="262">
        <f t="shared" si="2"/>
        <v>0</v>
      </c>
      <c r="G40" s="273"/>
    </row>
    <row r="41" s="250" customFormat="1" ht="19" customHeight="1" spans="1:7">
      <c r="A41" s="268"/>
      <c r="B41" s="266"/>
      <c r="C41" s="261"/>
      <c r="D41" s="116"/>
      <c r="E41" s="7"/>
      <c r="F41" s="262">
        <f t="shared" si="2"/>
        <v>0</v>
      </c>
      <c r="G41" s="273"/>
    </row>
    <row r="42" s="250" customFormat="1" ht="19" customHeight="1" spans="1:7">
      <c r="A42" s="49"/>
      <c r="B42" s="25"/>
      <c r="C42" s="261"/>
      <c r="D42" s="116"/>
      <c r="E42" s="7"/>
      <c r="F42" s="262">
        <f t="shared" si="2"/>
        <v>0</v>
      </c>
      <c r="G42" s="273">
        <f>SUM(F42:F43)</f>
        <v>0</v>
      </c>
    </row>
    <row r="43" s="250" customFormat="1" ht="19" customHeight="1" spans="1:7">
      <c r="A43" s="49"/>
      <c r="B43" s="25"/>
      <c r="C43" s="261"/>
      <c r="D43" s="116"/>
      <c r="E43" s="7"/>
      <c r="F43" s="262">
        <f t="shared" si="2"/>
        <v>0</v>
      </c>
      <c r="G43" s="273"/>
    </row>
    <row r="44" s="250" customFormat="1" ht="19" customHeight="1" spans="1:7">
      <c r="A44" s="208"/>
      <c r="B44" s="36"/>
      <c r="C44" s="261"/>
      <c r="D44" s="116"/>
      <c r="E44" s="7"/>
      <c r="F44" s="262">
        <f t="shared" si="2"/>
        <v>0</v>
      </c>
      <c r="G44" s="273">
        <f>SUM(F44:F45)</f>
        <v>0</v>
      </c>
    </row>
    <row r="45" s="250" customFormat="1" ht="19" customHeight="1" spans="1:7">
      <c r="A45" s="268"/>
      <c r="B45" s="266"/>
      <c r="C45" s="261"/>
      <c r="D45" s="116"/>
      <c r="E45" s="7"/>
      <c r="F45" s="262">
        <f t="shared" si="2"/>
        <v>0</v>
      </c>
      <c r="G45" s="273"/>
    </row>
    <row r="46" s="250" customFormat="1" ht="19" customHeight="1" spans="1:7">
      <c r="A46" s="208"/>
      <c r="B46" s="36"/>
      <c r="C46" s="261"/>
      <c r="D46" s="116"/>
      <c r="E46" s="7"/>
      <c r="F46" s="262">
        <f t="shared" ref="F46:F72" si="3">SUM(D46*E46)</f>
        <v>0</v>
      </c>
      <c r="G46" s="273">
        <f>SUM(F46:F54)</f>
        <v>0</v>
      </c>
    </row>
    <row r="47" s="250" customFormat="1" ht="19" customHeight="1" spans="1:7">
      <c r="A47" s="210"/>
      <c r="B47" s="42"/>
      <c r="C47" s="261"/>
      <c r="D47" s="116"/>
      <c r="E47" s="7"/>
      <c r="F47" s="262">
        <f t="shared" si="3"/>
        <v>0</v>
      </c>
      <c r="G47" s="273"/>
    </row>
    <row r="48" s="250" customFormat="1" ht="19" customHeight="1" spans="1:7">
      <c r="A48" s="210"/>
      <c r="B48" s="42"/>
      <c r="C48" s="261"/>
      <c r="D48" s="116"/>
      <c r="E48" s="7"/>
      <c r="F48" s="262">
        <f t="shared" si="3"/>
        <v>0</v>
      </c>
      <c r="G48" s="273"/>
    </row>
    <row r="49" s="250" customFormat="1" ht="19" customHeight="1" spans="1:7">
      <c r="A49" s="210"/>
      <c r="B49" s="42"/>
      <c r="C49" s="261"/>
      <c r="D49" s="116"/>
      <c r="E49" s="7"/>
      <c r="F49" s="262">
        <f t="shared" si="3"/>
        <v>0</v>
      </c>
      <c r="G49" s="273"/>
    </row>
    <row r="50" s="250" customFormat="1" ht="19" customHeight="1" spans="1:7">
      <c r="A50" s="210"/>
      <c r="B50" s="42"/>
      <c r="C50" s="261"/>
      <c r="D50" s="116"/>
      <c r="E50" s="7"/>
      <c r="F50" s="262">
        <f t="shared" si="3"/>
        <v>0</v>
      </c>
      <c r="G50" s="273"/>
    </row>
    <row r="51" s="250" customFormat="1" ht="19" customHeight="1" spans="1:7">
      <c r="A51" s="210"/>
      <c r="B51" s="42"/>
      <c r="C51" s="261"/>
      <c r="D51" s="116"/>
      <c r="E51" s="7"/>
      <c r="F51" s="262">
        <f t="shared" si="3"/>
        <v>0</v>
      </c>
      <c r="G51" s="273"/>
    </row>
    <row r="52" s="250" customFormat="1" ht="19" customHeight="1" spans="1:7">
      <c r="A52" s="210"/>
      <c r="B52" s="42"/>
      <c r="C52" s="261"/>
      <c r="D52" s="116"/>
      <c r="E52" s="7"/>
      <c r="F52" s="262">
        <f t="shared" si="3"/>
        <v>0</v>
      </c>
      <c r="G52" s="273"/>
    </row>
    <row r="53" s="250" customFormat="1" ht="19" customHeight="1" spans="1:7">
      <c r="A53" s="210"/>
      <c r="B53" s="42"/>
      <c r="C53" s="261"/>
      <c r="D53" s="116"/>
      <c r="E53" s="7"/>
      <c r="F53" s="262">
        <f t="shared" si="3"/>
        <v>0</v>
      </c>
      <c r="G53" s="273"/>
    </row>
    <row r="54" s="250" customFormat="1" ht="19" customHeight="1" spans="1:7">
      <c r="A54" s="268"/>
      <c r="B54" s="266"/>
      <c r="C54" s="261"/>
      <c r="D54" s="116"/>
      <c r="E54" s="7"/>
      <c r="F54" s="262">
        <f t="shared" si="3"/>
        <v>0</v>
      </c>
      <c r="G54" s="273"/>
    </row>
    <row r="55" s="250" customFormat="1" ht="19" customHeight="1" spans="1:7">
      <c r="A55" s="49"/>
      <c r="B55" s="25"/>
      <c r="C55" s="261"/>
      <c r="D55" s="116"/>
      <c r="E55" s="7"/>
      <c r="F55" s="262">
        <f t="shared" si="3"/>
        <v>0</v>
      </c>
      <c r="G55" s="273">
        <f>SUM(F55:F58)</f>
        <v>0</v>
      </c>
    </row>
    <row r="56" s="250" customFormat="1" ht="19" customHeight="1" spans="1:7">
      <c r="A56" s="49"/>
      <c r="B56" s="25"/>
      <c r="C56" s="274"/>
      <c r="D56" s="265"/>
      <c r="E56" s="275"/>
      <c r="F56" s="262">
        <f t="shared" si="3"/>
        <v>0</v>
      </c>
      <c r="G56" s="273"/>
    </row>
    <row r="57" s="250" customFormat="1" ht="19" customHeight="1" spans="1:7">
      <c r="A57" s="49"/>
      <c r="B57" s="25"/>
      <c r="C57" s="261"/>
      <c r="D57" s="116"/>
      <c r="E57" s="7"/>
      <c r="F57" s="262">
        <f t="shared" si="3"/>
        <v>0</v>
      </c>
      <c r="G57" s="273"/>
    </row>
    <row r="58" s="250" customFormat="1" spans="1:7">
      <c r="A58" s="49"/>
      <c r="B58" s="25"/>
      <c r="C58" s="261"/>
      <c r="D58" s="116"/>
      <c r="E58" s="7"/>
      <c r="F58" s="262">
        <f t="shared" si="3"/>
        <v>0</v>
      </c>
      <c r="G58" s="273"/>
    </row>
    <row r="59" s="250" customFormat="1" spans="1:7">
      <c r="A59" s="210"/>
      <c r="B59" s="42"/>
      <c r="C59" s="261"/>
      <c r="D59" s="116"/>
      <c r="E59" s="7"/>
      <c r="F59" s="262">
        <f t="shared" si="3"/>
        <v>0</v>
      </c>
      <c r="G59" s="273">
        <f>SUM(F59:F60)</f>
        <v>0</v>
      </c>
    </row>
    <row r="60" s="250" customFormat="1" spans="1:7">
      <c r="A60" s="268"/>
      <c r="B60" s="266"/>
      <c r="C60" s="261"/>
      <c r="D60" s="116"/>
      <c r="E60" s="7"/>
      <c r="F60" s="262">
        <f t="shared" si="3"/>
        <v>0</v>
      </c>
      <c r="G60" s="273"/>
    </row>
    <row r="61" s="250" customFormat="1" spans="1:7">
      <c r="A61" s="208"/>
      <c r="B61" s="36"/>
      <c r="C61" s="261"/>
      <c r="D61" s="116"/>
      <c r="E61" s="7"/>
      <c r="F61" s="262">
        <f t="shared" si="3"/>
        <v>0</v>
      </c>
      <c r="G61" s="273">
        <f>SUM(F61:F63)</f>
        <v>0</v>
      </c>
    </row>
    <row r="62" s="250" customFormat="1" spans="1:7">
      <c r="A62" s="210"/>
      <c r="B62" s="42"/>
      <c r="C62" s="261"/>
      <c r="D62" s="116"/>
      <c r="E62" s="7"/>
      <c r="F62" s="262">
        <f t="shared" si="3"/>
        <v>0</v>
      </c>
      <c r="G62" s="273"/>
    </row>
    <row r="63" s="250" customFormat="1" spans="1:7">
      <c r="A63" s="268"/>
      <c r="B63" s="266"/>
      <c r="C63" s="261"/>
      <c r="D63" s="116"/>
      <c r="E63" s="7"/>
      <c r="F63" s="262">
        <f t="shared" si="3"/>
        <v>0</v>
      </c>
      <c r="G63" s="273"/>
    </row>
    <row r="64" s="250" customFormat="1" spans="1:7">
      <c r="A64" s="49"/>
      <c r="B64" s="25"/>
      <c r="C64" s="261"/>
      <c r="D64" s="116"/>
      <c r="E64" s="7"/>
      <c r="F64" s="262">
        <f t="shared" si="3"/>
        <v>0</v>
      </c>
      <c r="G64" s="273">
        <f>SUM(F64:F68)</f>
        <v>0</v>
      </c>
    </row>
    <row r="65" s="250" customFormat="1" spans="1:7">
      <c r="A65" s="49"/>
      <c r="B65" s="25"/>
      <c r="C65" s="261"/>
      <c r="D65" s="116"/>
      <c r="E65" s="7"/>
      <c r="F65" s="262">
        <f t="shared" si="3"/>
        <v>0</v>
      </c>
      <c r="G65" s="273"/>
    </row>
    <row r="66" s="250" customFormat="1" spans="1:7">
      <c r="A66" s="49"/>
      <c r="B66" s="25"/>
      <c r="C66" s="261"/>
      <c r="D66" s="116"/>
      <c r="E66" s="7"/>
      <c r="F66" s="262">
        <f t="shared" si="3"/>
        <v>0</v>
      </c>
      <c r="G66" s="273"/>
    </row>
    <row r="67" s="250" customFormat="1" spans="1:7">
      <c r="A67" s="49"/>
      <c r="B67" s="25"/>
      <c r="C67" s="261"/>
      <c r="D67" s="116"/>
      <c r="E67" s="7"/>
      <c r="F67" s="262">
        <f t="shared" si="3"/>
        <v>0</v>
      </c>
      <c r="G67" s="273"/>
    </row>
    <row r="68" s="250" customFormat="1" spans="1:8">
      <c r="A68" s="49"/>
      <c r="B68" s="25"/>
      <c r="C68" s="261"/>
      <c r="D68" s="116"/>
      <c r="E68" s="7"/>
      <c r="F68" s="262">
        <f t="shared" si="3"/>
        <v>0</v>
      </c>
      <c r="G68" s="273"/>
      <c r="H68" s="276"/>
    </row>
    <row r="69" s="250" customFormat="1" ht="15.75" spans="1:14">
      <c r="A69" s="49"/>
      <c r="B69" s="25"/>
      <c r="C69" s="261"/>
      <c r="D69" s="116"/>
      <c r="E69" s="7"/>
      <c r="F69" s="262">
        <f t="shared" si="3"/>
        <v>0</v>
      </c>
      <c r="G69" s="273">
        <f>SUM(F69)</f>
        <v>0</v>
      </c>
      <c r="H69" s="276"/>
      <c r="I69" s="281"/>
      <c r="J69" s="282"/>
      <c r="K69" s="283"/>
      <c r="L69" s="284"/>
      <c r="M69" s="284"/>
      <c r="N69" s="285"/>
    </row>
    <row r="70" s="250" customFormat="1" ht="15.75" spans="1:14">
      <c r="A70" s="208"/>
      <c r="B70" s="36"/>
      <c r="C70" s="261"/>
      <c r="D70" s="116"/>
      <c r="E70" s="7"/>
      <c r="F70" s="262">
        <f t="shared" si="3"/>
        <v>0</v>
      </c>
      <c r="G70" s="273">
        <f>SUM(F70:F72)</f>
        <v>0</v>
      </c>
      <c r="I70" s="286"/>
      <c r="J70" s="282"/>
      <c r="K70" s="283"/>
      <c r="L70" s="284"/>
      <c r="M70" s="284"/>
      <c r="N70" s="284"/>
    </row>
    <row r="71" s="250" customFormat="1" ht="15.75" spans="1:14">
      <c r="A71" s="210"/>
      <c r="B71" s="42"/>
      <c r="C71" s="261"/>
      <c r="D71" s="116"/>
      <c r="E71" s="7"/>
      <c r="F71" s="262">
        <f t="shared" si="3"/>
        <v>0</v>
      </c>
      <c r="G71" s="273"/>
      <c r="I71" s="286"/>
      <c r="J71" s="282"/>
      <c r="K71" s="283"/>
      <c r="L71" s="284"/>
      <c r="M71" s="284"/>
      <c r="N71" s="284"/>
    </row>
    <row r="72" s="250" customFormat="1" ht="15.75" spans="1:14">
      <c r="A72" s="268"/>
      <c r="B72" s="266"/>
      <c r="C72" s="261"/>
      <c r="D72" s="116"/>
      <c r="E72" s="7"/>
      <c r="F72" s="262">
        <f t="shared" si="3"/>
        <v>0</v>
      </c>
      <c r="G72" s="273"/>
      <c r="I72" s="286"/>
      <c r="J72" s="282"/>
      <c r="K72" s="283"/>
      <c r="L72" s="284"/>
      <c r="M72" s="284"/>
      <c r="N72" s="284"/>
    </row>
    <row r="73" s="250" customFormat="1" spans="1:7">
      <c r="A73" s="208"/>
      <c r="B73" s="36"/>
      <c r="C73" s="277"/>
      <c r="D73" s="116"/>
      <c r="E73" s="262"/>
      <c r="F73" s="262">
        <f t="shared" ref="F73:F84" si="4">D73*E73</f>
        <v>0</v>
      </c>
      <c r="G73" s="273">
        <f>SUM(F73:F79)</f>
        <v>0</v>
      </c>
    </row>
    <row r="74" s="250" customFormat="1" spans="1:7">
      <c r="A74" s="210"/>
      <c r="B74" s="42"/>
      <c r="C74" s="277"/>
      <c r="D74" s="116"/>
      <c r="E74" s="262"/>
      <c r="F74" s="262">
        <f t="shared" si="4"/>
        <v>0</v>
      </c>
      <c r="G74" s="273"/>
    </row>
    <row r="75" s="250" customFormat="1" spans="1:7">
      <c r="A75" s="210"/>
      <c r="B75" s="42"/>
      <c r="C75" s="277"/>
      <c r="D75" s="116"/>
      <c r="E75" s="262"/>
      <c r="F75" s="262">
        <f t="shared" si="4"/>
        <v>0</v>
      </c>
      <c r="G75" s="273"/>
    </row>
    <row r="76" s="250" customFormat="1" spans="1:7">
      <c r="A76" s="210"/>
      <c r="B76" s="42"/>
      <c r="C76" s="277"/>
      <c r="D76" s="116"/>
      <c r="E76" s="262"/>
      <c r="F76" s="262">
        <f t="shared" si="4"/>
        <v>0</v>
      </c>
      <c r="G76" s="273"/>
    </row>
    <row r="77" s="250" customFormat="1" spans="1:7">
      <c r="A77" s="210"/>
      <c r="B77" s="42"/>
      <c r="C77" s="277"/>
      <c r="D77" s="116"/>
      <c r="E77" s="262"/>
      <c r="F77" s="262">
        <f t="shared" si="4"/>
        <v>0</v>
      </c>
      <c r="G77" s="273"/>
    </row>
    <row r="78" s="250" customFormat="1" spans="1:7">
      <c r="A78" s="210"/>
      <c r="B78" s="42"/>
      <c r="C78" s="277"/>
      <c r="D78" s="116"/>
      <c r="E78" s="262"/>
      <c r="F78" s="262">
        <f t="shared" si="4"/>
        <v>0</v>
      </c>
      <c r="G78" s="273"/>
    </row>
    <row r="79" s="250" customFormat="1" spans="1:7">
      <c r="A79" s="268"/>
      <c r="B79" s="266"/>
      <c r="C79" s="277"/>
      <c r="D79" s="116"/>
      <c r="E79" s="262"/>
      <c r="F79" s="262">
        <f t="shared" si="4"/>
        <v>0</v>
      </c>
      <c r="G79" s="273"/>
    </row>
    <row r="80" s="250" customFormat="1" spans="1:7">
      <c r="A80" s="208"/>
      <c r="B80" s="36"/>
      <c r="C80" s="277"/>
      <c r="D80" s="116"/>
      <c r="E80" s="262"/>
      <c r="F80" s="262">
        <f t="shared" si="4"/>
        <v>0</v>
      </c>
      <c r="G80" s="273">
        <f>SUM(F80:F84)</f>
        <v>0</v>
      </c>
    </row>
    <row r="81" s="250" customFormat="1" spans="1:7">
      <c r="A81" s="210"/>
      <c r="B81" s="42"/>
      <c r="C81" s="277"/>
      <c r="D81" s="116"/>
      <c r="E81" s="262"/>
      <c r="F81" s="262">
        <f t="shared" si="4"/>
        <v>0</v>
      </c>
      <c r="G81" s="273"/>
    </row>
    <row r="82" s="250" customFormat="1" spans="1:7">
      <c r="A82" s="210"/>
      <c r="B82" s="42"/>
      <c r="C82" s="277"/>
      <c r="D82" s="116"/>
      <c r="E82" s="262"/>
      <c r="F82" s="262">
        <f t="shared" si="4"/>
        <v>0</v>
      </c>
      <c r="G82" s="273"/>
    </row>
    <row r="83" s="250" customFormat="1" spans="1:7">
      <c r="A83" s="210"/>
      <c r="B83" s="42"/>
      <c r="C83" s="277"/>
      <c r="D83" s="116"/>
      <c r="E83" s="262"/>
      <c r="F83" s="262">
        <f t="shared" si="4"/>
        <v>0</v>
      </c>
      <c r="G83" s="273"/>
    </row>
    <row r="84" s="250" customFormat="1" spans="1:7">
      <c r="A84" s="268"/>
      <c r="B84" s="266"/>
      <c r="C84" s="277"/>
      <c r="D84" s="116"/>
      <c r="E84" s="262"/>
      <c r="F84" s="262">
        <f t="shared" si="4"/>
        <v>0</v>
      </c>
      <c r="G84" s="273"/>
    </row>
    <row r="85" s="250" customFormat="1" spans="1:7">
      <c r="A85" s="208"/>
      <c r="B85" s="36"/>
      <c r="C85" s="277"/>
      <c r="D85" s="116"/>
      <c r="E85" s="262"/>
      <c r="F85" s="262">
        <f t="shared" ref="F85:F93" si="5">D85*E85</f>
        <v>0</v>
      </c>
      <c r="G85" s="273">
        <f>SUM(F85:F90)</f>
        <v>0</v>
      </c>
    </row>
    <row r="86" s="250" customFormat="1" spans="1:7">
      <c r="A86" s="210"/>
      <c r="B86" s="42"/>
      <c r="C86" s="277"/>
      <c r="D86" s="116"/>
      <c r="E86" s="262"/>
      <c r="F86" s="262">
        <f t="shared" si="5"/>
        <v>0</v>
      </c>
      <c r="G86" s="273"/>
    </row>
    <row r="87" s="250" customFormat="1" spans="1:7">
      <c r="A87" s="210"/>
      <c r="B87" s="42"/>
      <c r="C87" s="277"/>
      <c r="D87" s="116"/>
      <c r="E87" s="262"/>
      <c r="F87" s="262">
        <f t="shared" si="5"/>
        <v>0</v>
      </c>
      <c r="G87" s="273"/>
    </row>
    <row r="88" s="250" customFormat="1" spans="1:7">
      <c r="A88" s="210"/>
      <c r="B88" s="42"/>
      <c r="C88" s="277"/>
      <c r="D88" s="116"/>
      <c r="E88" s="262"/>
      <c r="F88" s="262">
        <f t="shared" si="5"/>
        <v>0</v>
      </c>
      <c r="G88" s="273"/>
    </row>
    <row r="89" s="250" customFormat="1" spans="1:7">
      <c r="A89" s="210"/>
      <c r="B89" s="42"/>
      <c r="C89" s="277"/>
      <c r="D89" s="116"/>
      <c r="E89" s="262"/>
      <c r="F89" s="262">
        <f t="shared" si="5"/>
        <v>0</v>
      </c>
      <c r="G89" s="273"/>
    </row>
    <row r="90" s="250" customFormat="1" spans="1:7">
      <c r="A90" s="268"/>
      <c r="B90" s="266"/>
      <c r="C90" s="277"/>
      <c r="D90" s="116"/>
      <c r="E90" s="262"/>
      <c r="F90" s="262">
        <f t="shared" si="5"/>
        <v>0</v>
      </c>
      <c r="G90" s="273"/>
    </row>
    <row r="91" s="250" customFormat="1" spans="1:7">
      <c r="A91" s="208"/>
      <c r="B91" s="36"/>
      <c r="C91" s="277"/>
      <c r="D91" s="116"/>
      <c r="E91" s="262"/>
      <c r="F91" s="262">
        <f t="shared" si="5"/>
        <v>0</v>
      </c>
      <c r="G91" s="273">
        <f>SUM(F91:F93)</f>
        <v>0</v>
      </c>
    </row>
    <row r="92" s="250" customFormat="1" spans="1:7">
      <c r="A92" s="210"/>
      <c r="B92" s="42"/>
      <c r="C92" s="277"/>
      <c r="D92" s="116"/>
      <c r="E92" s="262"/>
      <c r="F92" s="262">
        <f t="shared" si="5"/>
        <v>0</v>
      </c>
      <c r="G92" s="273"/>
    </row>
    <row r="93" s="250" customFormat="1" spans="1:7">
      <c r="A93" s="268"/>
      <c r="B93" s="266"/>
      <c r="C93" s="277"/>
      <c r="D93" s="116"/>
      <c r="E93" s="262"/>
      <c r="F93" s="262">
        <f t="shared" si="5"/>
        <v>0</v>
      </c>
      <c r="G93" s="273"/>
    </row>
    <row r="94" s="250" customFormat="1" spans="1:7">
      <c r="A94" s="208"/>
      <c r="B94" s="36"/>
      <c r="C94" s="277"/>
      <c r="D94" s="116"/>
      <c r="E94" s="262"/>
      <c r="F94" s="262">
        <f t="shared" ref="F94:F114" si="6">D94*E94</f>
        <v>0</v>
      </c>
      <c r="G94" s="273">
        <f>SUM(F94:F99)</f>
        <v>0</v>
      </c>
    </row>
    <row r="95" s="250" customFormat="1" spans="1:7">
      <c r="A95" s="210"/>
      <c r="B95" s="42"/>
      <c r="C95" s="277"/>
      <c r="D95" s="116"/>
      <c r="E95" s="262"/>
      <c r="F95" s="262">
        <f t="shared" si="6"/>
        <v>0</v>
      </c>
      <c r="G95" s="273"/>
    </row>
    <row r="96" s="250" customFormat="1" spans="1:7">
      <c r="A96" s="210"/>
      <c r="B96" s="42"/>
      <c r="C96" s="277"/>
      <c r="D96" s="116"/>
      <c r="E96" s="262"/>
      <c r="F96" s="262">
        <f t="shared" si="6"/>
        <v>0</v>
      </c>
      <c r="G96" s="273"/>
    </row>
    <row r="97" s="250" customFormat="1" spans="1:7">
      <c r="A97" s="210"/>
      <c r="B97" s="42"/>
      <c r="C97" s="277"/>
      <c r="D97" s="116"/>
      <c r="E97" s="262"/>
      <c r="F97" s="262">
        <f t="shared" si="6"/>
        <v>0</v>
      </c>
      <c r="G97" s="273"/>
    </row>
    <row r="98" s="250" customFormat="1" spans="1:7">
      <c r="A98" s="210"/>
      <c r="B98" s="42"/>
      <c r="C98" s="277"/>
      <c r="D98" s="116"/>
      <c r="E98" s="262"/>
      <c r="F98" s="262">
        <f t="shared" si="6"/>
        <v>0</v>
      </c>
      <c r="G98" s="273"/>
    </row>
    <row r="99" s="250" customFormat="1" spans="1:7">
      <c r="A99" s="268"/>
      <c r="B99" s="266"/>
      <c r="C99" s="277"/>
      <c r="D99" s="116"/>
      <c r="E99" s="262"/>
      <c r="F99" s="262">
        <f t="shared" si="6"/>
        <v>0</v>
      </c>
      <c r="G99" s="273"/>
    </row>
    <row r="100" s="250" customFormat="1" spans="1:7">
      <c r="A100" s="208"/>
      <c r="B100" s="36"/>
      <c r="C100" s="277"/>
      <c r="D100" s="116"/>
      <c r="E100" s="262"/>
      <c r="F100" s="262">
        <f t="shared" si="6"/>
        <v>0</v>
      </c>
      <c r="G100" s="273">
        <f>SUM(F100:F104)</f>
        <v>0</v>
      </c>
    </row>
    <row r="101" s="250" customFormat="1" spans="1:7">
      <c r="A101" s="210"/>
      <c r="B101" s="42"/>
      <c r="C101" s="277"/>
      <c r="D101" s="116"/>
      <c r="E101" s="262"/>
      <c r="F101" s="262">
        <f t="shared" si="6"/>
        <v>0</v>
      </c>
      <c r="G101" s="273"/>
    </row>
    <row r="102" s="250" customFormat="1" spans="1:7">
      <c r="A102" s="210"/>
      <c r="B102" s="42"/>
      <c r="C102" s="277"/>
      <c r="D102" s="116"/>
      <c r="E102" s="262"/>
      <c r="F102" s="262">
        <f t="shared" si="6"/>
        <v>0</v>
      </c>
      <c r="G102" s="273"/>
    </row>
    <row r="103" s="250" customFormat="1" spans="1:7">
      <c r="A103" s="210"/>
      <c r="B103" s="42"/>
      <c r="C103" s="277"/>
      <c r="D103" s="116"/>
      <c r="E103" s="262"/>
      <c r="F103" s="262">
        <f t="shared" si="6"/>
        <v>0</v>
      </c>
      <c r="G103" s="273"/>
    </row>
    <row r="104" s="250" customFormat="1" spans="1:7">
      <c r="A104" s="268"/>
      <c r="B104" s="266"/>
      <c r="C104" s="277"/>
      <c r="D104" s="116"/>
      <c r="E104" s="262"/>
      <c r="F104" s="262">
        <f t="shared" si="6"/>
        <v>0</v>
      </c>
      <c r="G104" s="273"/>
    </row>
    <row r="105" s="250" customFormat="1" spans="1:7">
      <c r="A105" s="208"/>
      <c r="B105" s="36"/>
      <c r="C105" s="277"/>
      <c r="D105" s="116"/>
      <c r="E105" s="262"/>
      <c r="F105" s="262">
        <f t="shared" si="6"/>
        <v>0</v>
      </c>
      <c r="G105" s="273">
        <f>SUM(F105:F110)</f>
        <v>0</v>
      </c>
    </row>
    <row r="106" s="250" customFormat="1" spans="1:7">
      <c r="A106" s="210"/>
      <c r="B106" s="42"/>
      <c r="C106" s="277"/>
      <c r="D106" s="116"/>
      <c r="E106" s="262"/>
      <c r="F106" s="262">
        <f t="shared" si="6"/>
        <v>0</v>
      </c>
      <c r="G106" s="273"/>
    </row>
    <row r="107" s="250" customFormat="1" spans="1:7">
      <c r="A107" s="210"/>
      <c r="B107" s="42"/>
      <c r="C107" s="277"/>
      <c r="D107" s="116"/>
      <c r="E107" s="262"/>
      <c r="F107" s="262">
        <f t="shared" si="6"/>
        <v>0</v>
      </c>
      <c r="G107" s="273"/>
    </row>
    <row r="108" s="250" customFormat="1" spans="1:7">
      <c r="A108" s="210"/>
      <c r="B108" s="42"/>
      <c r="C108" s="277"/>
      <c r="D108" s="116"/>
      <c r="E108" s="262"/>
      <c r="F108" s="262">
        <f t="shared" si="6"/>
        <v>0</v>
      </c>
      <c r="G108" s="273"/>
    </row>
    <row r="109" s="250" customFormat="1" spans="1:7">
      <c r="A109" s="210"/>
      <c r="B109" s="42"/>
      <c r="C109" s="277"/>
      <c r="D109" s="116"/>
      <c r="E109" s="262"/>
      <c r="F109" s="262">
        <f t="shared" si="6"/>
        <v>0</v>
      </c>
      <c r="G109" s="273"/>
    </row>
    <row r="110" s="250" customFormat="1" spans="1:7">
      <c r="A110" s="268"/>
      <c r="B110" s="266"/>
      <c r="C110" s="277"/>
      <c r="D110" s="116"/>
      <c r="E110" s="262"/>
      <c r="F110" s="262">
        <f t="shared" si="6"/>
        <v>0</v>
      </c>
      <c r="G110" s="273"/>
    </row>
    <row r="111" s="250" customFormat="1" spans="1:7">
      <c r="A111" s="208"/>
      <c r="B111" s="36"/>
      <c r="C111" s="277"/>
      <c r="D111" s="116"/>
      <c r="E111" s="262"/>
      <c r="F111" s="262">
        <f t="shared" si="6"/>
        <v>0</v>
      </c>
      <c r="G111" s="273">
        <f>SUM(F111:F114)</f>
        <v>0</v>
      </c>
    </row>
    <row r="112" s="250" customFormat="1" spans="1:7">
      <c r="A112" s="210"/>
      <c r="B112" s="42"/>
      <c r="C112" s="277"/>
      <c r="D112" s="116"/>
      <c r="E112" s="262"/>
      <c r="F112" s="262">
        <f t="shared" si="6"/>
        <v>0</v>
      </c>
      <c r="G112" s="273"/>
    </row>
    <row r="113" s="250" customFormat="1" spans="1:7">
      <c r="A113" s="210"/>
      <c r="B113" s="42"/>
      <c r="C113" s="277"/>
      <c r="D113" s="116"/>
      <c r="E113" s="262"/>
      <c r="F113" s="262">
        <f t="shared" si="6"/>
        <v>0</v>
      </c>
      <c r="G113" s="273"/>
    </row>
    <row r="114" s="250" customFormat="1" spans="1:7">
      <c r="A114" s="210"/>
      <c r="B114" s="42"/>
      <c r="C114" s="277"/>
      <c r="D114" s="116"/>
      <c r="E114" s="262"/>
      <c r="F114" s="262">
        <f t="shared" si="6"/>
        <v>0</v>
      </c>
      <c r="G114" s="273"/>
    </row>
    <row r="115" s="250" customFormat="1" spans="1:7">
      <c r="A115" s="208"/>
      <c r="B115" s="36"/>
      <c r="C115" s="277"/>
      <c r="D115" s="116"/>
      <c r="E115" s="262"/>
      <c r="F115" s="262">
        <f t="shared" ref="F115:F117" si="7">D115*E115</f>
        <v>0</v>
      </c>
      <c r="G115" s="273">
        <f>SUM(F115:F117)</f>
        <v>0</v>
      </c>
    </row>
    <row r="116" s="250" customFormat="1" spans="1:7">
      <c r="A116" s="210"/>
      <c r="B116" s="42"/>
      <c r="C116" s="277"/>
      <c r="D116" s="116"/>
      <c r="E116" s="262"/>
      <c r="F116" s="262">
        <f t="shared" si="7"/>
        <v>0</v>
      </c>
      <c r="G116" s="273"/>
    </row>
    <row r="117" s="250" customFormat="1" spans="1:7">
      <c r="A117" s="268"/>
      <c r="B117" s="266"/>
      <c r="C117" s="277"/>
      <c r="D117" s="116"/>
      <c r="E117" s="262"/>
      <c r="F117" s="262">
        <f t="shared" si="7"/>
        <v>0</v>
      </c>
      <c r="G117" s="273"/>
    </row>
    <row r="118" s="250" customFormat="1" spans="1:7">
      <c r="A118" s="278" t="s">
        <v>48</v>
      </c>
      <c r="B118" s="127"/>
      <c r="C118" s="279"/>
      <c r="D118" s="127"/>
      <c r="E118" s="127"/>
      <c r="F118" s="280"/>
      <c r="G118" s="60">
        <f>SUM(G2:G117)</f>
        <v>2974000</v>
      </c>
    </row>
    <row r="119" s="250" customFormat="1" spans="1:7">
      <c r="A119" s="251"/>
      <c r="B119" s="252"/>
      <c r="C119" s="253"/>
      <c r="D119" s="254"/>
      <c r="E119" s="255"/>
      <c r="G119" s="251"/>
    </row>
    <row r="120" s="250" customFormat="1" spans="1:7">
      <c r="A120" s="251"/>
      <c r="B120" s="252"/>
      <c r="C120" s="253"/>
      <c r="D120" s="254"/>
      <c r="E120" s="255"/>
      <c r="G120" s="251"/>
    </row>
    <row r="121" s="250" customFormat="1" spans="1:7">
      <c r="A121" s="251"/>
      <c r="B121" s="252"/>
      <c r="C121" s="253"/>
      <c r="D121" s="254"/>
      <c r="E121" s="255"/>
      <c r="G121" s="251"/>
    </row>
    <row r="122" s="250" customFormat="1" spans="1:7">
      <c r="A122" s="251"/>
      <c r="B122" s="252"/>
      <c r="C122" s="253"/>
      <c r="D122" s="254"/>
      <c r="E122" s="255"/>
      <c r="G122" s="251"/>
    </row>
    <row r="123" s="250" customFormat="1" spans="1:7">
      <c r="A123" s="251"/>
      <c r="B123" s="252"/>
      <c r="C123" s="253"/>
      <c r="D123" s="254"/>
      <c r="E123" s="255"/>
      <c r="G123" s="251"/>
    </row>
    <row r="124" s="250" customFormat="1" spans="1:7">
      <c r="A124" s="251"/>
      <c r="B124" s="252"/>
      <c r="C124" s="253"/>
      <c r="D124" s="254"/>
      <c r="E124" s="255"/>
      <c r="G124" s="251"/>
    </row>
    <row r="125" s="250" customFormat="1" spans="1:7">
      <c r="A125" s="251"/>
      <c r="B125" s="252"/>
      <c r="C125" s="253"/>
      <c r="D125" s="254"/>
      <c r="E125" s="255"/>
      <c r="G125" s="251"/>
    </row>
    <row r="126" s="250" customFormat="1" spans="1:7">
      <c r="A126" s="251"/>
      <c r="B126" s="252"/>
      <c r="C126" s="253"/>
      <c r="D126" s="254"/>
      <c r="E126" s="255"/>
      <c r="G126" s="251"/>
    </row>
    <row r="127" s="250" customFormat="1" spans="1:7">
      <c r="A127" s="251"/>
      <c r="B127" s="252"/>
      <c r="C127" s="253"/>
      <c r="D127" s="254"/>
      <c r="E127" s="255"/>
      <c r="G127" s="251"/>
    </row>
    <row r="128" s="250" customFormat="1" spans="1:7">
      <c r="A128" s="251"/>
      <c r="B128" s="252"/>
      <c r="C128" s="253"/>
      <c r="D128" s="254"/>
      <c r="E128" s="255"/>
      <c r="G128" s="251"/>
    </row>
    <row r="129" s="250" customFormat="1" spans="1:7">
      <c r="A129" s="251"/>
      <c r="B129" s="252"/>
      <c r="C129" s="253"/>
      <c r="D129" s="254"/>
      <c r="E129" s="255"/>
      <c r="G129" s="251"/>
    </row>
    <row r="130" s="250" customFormat="1" spans="1:7">
      <c r="A130" s="251"/>
      <c r="B130" s="252"/>
      <c r="C130" s="253"/>
      <c r="D130" s="254"/>
      <c r="E130" s="255"/>
      <c r="G130" s="251"/>
    </row>
    <row r="131" s="250" customFormat="1" spans="1:7">
      <c r="A131" s="251"/>
      <c r="B131" s="252"/>
      <c r="C131" s="253"/>
      <c r="D131" s="254"/>
      <c r="E131" s="255"/>
      <c r="G131" s="251"/>
    </row>
    <row r="132" s="250" customFormat="1" spans="1:7">
      <c r="A132" s="251"/>
      <c r="B132" s="252"/>
      <c r="C132" s="253"/>
      <c r="D132" s="254"/>
      <c r="E132" s="255"/>
      <c r="G132" s="251"/>
    </row>
    <row r="133" s="250" customFormat="1" spans="1:7">
      <c r="A133" s="251"/>
      <c r="B133" s="252"/>
      <c r="C133" s="253"/>
      <c r="D133" s="254"/>
      <c r="E133" s="255"/>
      <c r="G133" s="251"/>
    </row>
    <row r="134" s="250" customFormat="1" spans="1:7">
      <c r="A134" s="251"/>
      <c r="B134" s="252"/>
      <c r="C134" s="253"/>
      <c r="D134" s="254"/>
      <c r="E134" s="255"/>
      <c r="G134" s="251"/>
    </row>
    <row r="135" s="250" customFormat="1" spans="1:7">
      <c r="A135" s="251"/>
      <c r="B135" s="252"/>
      <c r="C135" s="253"/>
      <c r="D135" s="254"/>
      <c r="E135" s="255"/>
      <c r="G135" s="251"/>
    </row>
    <row r="136" s="250" customFormat="1" spans="1:7">
      <c r="A136" s="251"/>
      <c r="B136" s="252"/>
      <c r="C136" s="253"/>
      <c r="D136" s="254"/>
      <c r="E136" s="255"/>
      <c r="G136" s="251"/>
    </row>
    <row r="137" s="250" customFormat="1" spans="1:7">
      <c r="A137" s="251"/>
      <c r="B137" s="252"/>
      <c r="C137" s="253"/>
      <c r="D137" s="254"/>
      <c r="E137" s="255"/>
      <c r="G137" s="251"/>
    </row>
    <row r="138" s="250" customFormat="1" spans="1:7">
      <c r="A138" s="251"/>
      <c r="B138" s="252"/>
      <c r="C138" s="253"/>
      <c r="D138" s="254"/>
      <c r="E138" s="255"/>
      <c r="G138" s="251"/>
    </row>
    <row r="139" s="250" customFormat="1" spans="1:7">
      <c r="A139" s="251"/>
      <c r="B139" s="252"/>
      <c r="C139" s="253"/>
      <c r="D139" s="254"/>
      <c r="E139" s="255"/>
      <c r="G139" s="251"/>
    </row>
    <row r="140" s="250" customFormat="1" spans="1:7">
      <c r="A140" s="251"/>
      <c r="B140" s="252"/>
      <c r="C140" s="253"/>
      <c r="D140" s="254"/>
      <c r="E140" s="255"/>
      <c r="G140" s="251"/>
    </row>
    <row r="141" s="250" customFormat="1" spans="1:7">
      <c r="A141" s="251"/>
      <c r="B141" s="252"/>
      <c r="C141" s="253"/>
      <c r="D141" s="254"/>
      <c r="E141" s="255"/>
      <c r="G141" s="251"/>
    </row>
    <row r="142" s="250" customFormat="1" spans="1:7">
      <c r="A142" s="251"/>
      <c r="B142" s="252"/>
      <c r="C142" s="253"/>
      <c r="D142" s="254"/>
      <c r="E142" s="255"/>
      <c r="G142" s="251"/>
    </row>
    <row r="143" s="250" customFormat="1" spans="1:7">
      <c r="A143" s="251"/>
      <c r="B143" s="252"/>
      <c r="C143" s="253"/>
      <c r="D143" s="254"/>
      <c r="E143" s="255"/>
      <c r="G143" s="251"/>
    </row>
    <row r="144" s="250" customFormat="1" spans="1:7">
      <c r="A144" s="251"/>
      <c r="B144" s="252"/>
      <c r="C144" s="253"/>
      <c r="D144" s="254"/>
      <c r="E144" s="255"/>
      <c r="G144" s="251"/>
    </row>
    <row r="145" s="250" customFormat="1" spans="1:7">
      <c r="A145" s="251"/>
      <c r="B145" s="252"/>
      <c r="C145" s="253"/>
      <c r="D145" s="254"/>
      <c r="E145" s="255"/>
      <c r="G145" s="251"/>
    </row>
    <row r="146" s="250" customFormat="1" spans="1:7">
      <c r="A146" s="251"/>
      <c r="B146" s="252"/>
      <c r="C146" s="253"/>
      <c r="D146" s="254"/>
      <c r="E146" s="255"/>
      <c r="G146" s="251"/>
    </row>
    <row r="147" s="250" customFormat="1" spans="1:7">
      <c r="A147" s="251"/>
      <c r="B147" s="252"/>
      <c r="C147" s="253"/>
      <c r="D147" s="254"/>
      <c r="E147" s="255"/>
      <c r="G147" s="251"/>
    </row>
    <row r="148" s="250" customFormat="1" spans="1:7">
      <c r="A148" s="251"/>
      <c r="B148" s="252"/>
      <c r="C148" s="253"/>
      <c r="D148" s="254"/>
      <c r="E148" s="255"/>
      <c r="G148" s="251"/>
    </row>
    <row r="149" s="250" customFormat="1" spans="1:7">
      <c r="A149" s="251"/>
      <c r="B149" s="252"/>
      <c r="C149" s="253"/>
      <c r="D149" s="254"/>
      <c r="E149" s="255"/>
      <c r="G149" s="251"/>
    </row>
    <row r="150" s="250" customFormat="1" spans="1:7">
      <c r="A150" s="251"/>
      <c r="B150" s="252"/>
      <c r="C150" s="253"/>
      <c r="D150" s="254"/>
      <c r="E150" s="255"/>
      <c r="G150" s="251"/>
    </row>
    <row r="151" s="250" customFormat="1" spans="1:7">
      <c r="A151" s="251"/>
      <c r="B151" s="252"/>
      <c r="C151" s="253"/>
      <c r="D151" s="254"/>
      <c r="E151" s="255"/>
      <c r="G151" s="251"/>
    </row>
    <row r="152" s="250" customFormat="1" spans="1:7">
      <c r="A152" s="251"/>
      <c r="B152" s="252"/>
      <c r="C152" s="253"/>
      <c r="D152" s="254"/>
      <c r="E152" s="255"/>
      <c r="G152" s="251"/>
    </row>
    <row r="153" s="250" customFormat="1" spans="1:8">
      <c r="A153" s="251"/>
      <c r="B153" s="252"/>
      <c r="C153" s="253"/>
      <c r="D153" s="254"/>
      <c r="E153" s="255"/>
      <c r="G153" s="251"/>
      <c r="H153" s="276"/>
    </row>
  </sheetData>
  <mergeCells count="65">
    <mergeCell ref="A118:F118"/>
    <mergeCell ref="A2:A4"/>
    <mergeCell ref="A5:A7"/>
    <mergeCell ref="A8:A13"/>
    <mergeCell ref="A14:A15"/>
    <mergeCell ref="A16:A18"/>
    <mergeCell ref="A19:A23"/>
    <mergeCell ref="A24:A27"/>
    <mergeCell ref="A28:A30"/>
    <mergeCell ref="A31:A37"/>
    <mergeCell ref="A38:A41"/>
    <mergeCell ref="A42:A43"/>
    <mergeCell ref="A44:A45"/>
    <mergeCell ref="A46:A54"/>
    <mergeCell ref="A55:A58"/>
    <mergeCell ref="A59:A60"/>
    <mergeCell ref="A61:A63"/>
    <mergeCell ref="A64:A68"/>
    <mergeCell ref="A70:A72"/>
    <mergeCell ref="A73:A79"/>
    <mergeCell ref="A80:A84"/>
    <mergeCell ref="A85:A90"/>
    <mergeCell ref="A91:A93"/>
    <mergeCell ref="A94:A99"/>
    <mergeCell ref="A100:A104"/>
    <mergeCell ref="A105:A110"/>
    <mergeCell ref="A111:A114"/>
    <mergeCell ref="A115:A117"/>
    <mergeCell ref="B2:B4"/>
    <mergeCell ref="B5:B7"/>
    <mergeCell ref="B8:B13"/>
    <mergeCell ref="B14:B15"/>
    <mergeCell ref="B16:B18"/>
    <mergeCell ref="B19:B23"/>
    <mergeCell ref="B24:B27"/>
    <mergeCell ref="B28:B30"/>
    <mergeCell ref="B31:B37"/>
    <mergeCell ref="B38:B41"/>
    <mergeCell ref="B42:B43"/>
    <mergeCell ref="B44:B45"/>
    <mergeCell ref="B46:B54"/>
    <mergeCell ref="B55:B58"/>
    <mergeCell ref="B59:B60"/>
    <mergeCell ref="B61:B63"/>
    <mergeCell ref="B64:B68"/>
    <mergeCell ref="B70:B72"/>
    <mergeCell ref="B73:B79"/>
    <mergeCell ref="B80:B84"/>
    <mergeCell ref="B85:B90"/>
    <mergeCell ref="B91:B93"/>
    <mergeCell ref="B94:B99"/>
    <mergeCell ref="B100:B104"/>
    <mergeCell ref="B105:B110"/>
    <mergeCell ref="B111:B114"/>
    <mergeCell ref="B115:B117"/>
    <mergeCell ref="G2:G4"/>
    <mergeCell ref="G5:G7"/>
    <mergeCell ref="G8:G13"/>
    <mergeCell ref="G14:G15"/>
    <mergeCell ref="G16:G18"/>
    <mergeCell ref="G19:G23"/>
    <mergeCell ref="G24:G27"/>
    <mergeCell ref="G28:G30"/>
    <mergeCell ref="G31:G37"/>
    <mergeCell ref="N70:N7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pane ySplit="1" topLeftCell="A4" activePane="bottomLeft" state="frozen"/>
      <selection/>
      <selection pane="bottomLeft" activeCell="C6" sqref="C6"/>
    </sheetView>
  </sheetViews>
  <sheetFormatPr defaultColWidth="9.14285714285714" defaultRowHeight="15" outlineLevelCol="6"/>
  <cols>
    <col min="2" max="2" width="10.1428571428571" customWidth="1"/>
    <col min="3" max="4" width="19.447619047619" customWidth="1"/>
    <col min="5" max="5" width="38.9904761904762" customWidth="1"/>
    <col min="6" max="6" width="17.7142857142857" customWidth="1"/>
    <col min="7" max="7" width="17.7238095238095" customWidth="1"/>
  </cols>
  <sheetData>
    <row r="1" ht="28" customHeight="1" spans="1:7">
      <c r="A1" s="13" t="s">
        <v>0</v>
      </c>
      <c r="B1" s="13" t="s">
        <v>49</v>
      </c>
      <c r="C1" s="13" t="s">
        <v>50</v>
      </c>
      <c r="D1" s="13" t="s">
        <v>51</v>
      </c>
      <c r="E1" s="13" t="s">
        <v>52</v>
      </c>
      <c r="F1" s="13" t="s">
        <v>3</v>
      </c>
      <c r="G1" s="13" t="s">
        <v>5</v>
      </c>
    </row>
    <row r="2" ht="106.85" customHeight="1" spans="1:7">
      <c r="A2" s="93">
        <v>45992</v>
      </c>
      <c r="B2" s="116">
        <v>12340</v>
      </c>
      <c r="C2" s="69" t="s">
        <v>53</v>
      </c>
      <c r="D2" s="16">
        <v>20</v>
      </c>
      <c r="E2" s="4"/>
      <c r="F2" s="247">
        <v>12000</v>
      </c>
      <c r="G2" s="247">
        <f>SUM(D2*F2)</f>
        <v>240000</v>
      </c>
    </row>
    <row r="3" ht="135.3" customHeight="1" spans="1:7">
      <c r="A3" s="93">
        <v>45994</v>
      </c>
      <c r="B3" s="116">
        <v>12357</v>
      </c>
      <c r="C3" s="69" t="s">
        <v>53</v>
      </c>
      <c r="D3" s="16">
        <v>20</v>
      </c>
      <c r="E3" s="4"/>
      <c r="F3" s="247">
        <v>12000</v>
      </c>
      <c r="G3" s="247">
        <f t="shared" ref="G3:G8" si="0">SUM(D3*F3)</f>
        <v>240000</v>
      </c>
    </row>
    <row r="4" ht="110.45" customHeight="1" spans="1:7">
      <c r="A4" s="93">
        <v>45996</v>
      </c>
      <c r="B4" s="116">
        <v>11374</v>
      </c>
      <c r="C4" s="69" t="s">
        <v>53</v>
      </c>
      <c r="D4" s="16">
        <v>20</v>
      </c>
      <c r="E4" s="4"/>
      <c r="F4" s="247">
        <v>12000</v>
      </c>
      <c r="G4" s="247">
        <f t="shared" si="0"/>
        <v>240000</v>
      </c>
    </row>
    <row r="5" ht="105.7" customHeight="1" spans="1:7">
      <c r="A5" s="93">
        <v>45998</v>
      </c>
      <c r="B5" s="116">
        <v>13396</v>
      </c>
      <c r="C5" s="69" t="s">
        <v>53</v>
      </c>
      <c r="D5" s="16">
        <v>20</v>
      </c>
      <c r="E5" s="4"/>
      <c r="F5" s="247">
        <v>12000</v>
      </c>
      <c r="G5" s="247">
        <f t="shared" si="0"/>
        <v>240000</v>
      </c>
    </row>
    <row r="6" ht="112.95" customHeight="1" spans="1:7">
      <c r="A6" s="93"/>
      <c r="B6" s="116"/>
      <c r="C6" s="69"/>
      <c r="D6" s="16"/>
      <c r="E6" s="4"/>
      <c r="F6" s="247"/>
      <c r="G6" s="247">
        <f t="shared" si="0"/>
        <v>0</v>
      </c>
    </row>
    <row r="7" ht="113.5" customHeight="1" spans="1:7">
      <c r="A7" s="93"/>
      <c r="B7" s="116"/>
      <c r="C7" s="69"/>
      <c r="D7" s="16"/>
      <c r="E7" s="4"/>
      <c r="F7" s="247"/>
      <c r="G7" s="247">
        <f t="shared" si="0"/>
        <v>0</v>
      </c>
    </row>
    <row r="8" ht="110.25" customHeight="1" spans="1:7">
      <c r="A8" s="93"/>
      <c r="B8" s="116"/>
      <c r="C8" s="69"/>
      <c r="D8" s="16"/>
      <c r="E8" s="4"/>
      <c r="F8" s="247"/>
      <c r="G8" s="247">
        <f t="shared" si="0"/>
        <v>0</v>
      </c>
    </row>
    <row r="9" ht="109.9" customHeight="1" spans="1:7">
      <c r="A9" s="93"/>
      <c r="B9" s="116"/>
      <c r="C9" s="69"/>
      <c r="D9" s="16"/>
      <c r="E9" s="4"/>
      <c r="F9" s="247"/>
      <c r="G9" s="247">
        <f t="shared" ref="G9:G15" si="1">SUM(D9*F9)</f>
        <v>0</v>
      </c>
    </row>
    <row r="10" ht="23.25" spans="1:7">
      <c r="A10" s="248"/>
      <c r="B10" s="248"/>
      <c r="C10" s="248"/>
      <c r="D10" s="248"/>
      <c r="E10" s="249">
        <f>SUM(G2:G9)</f>
        <v>960000</v>
      </c>
      <c r="F10" s="249"/>
      <c r="G10" s="249"/>
    </row>
    <row r="11" ht="140" customHeight="1"/>
    <row r="12" ht="140" customHeight="1"/>
    <row r="13" ht="140" customHeight="1"/>
    <row r="14" ht="140" customHeight="1"/>
    <row r="15" ht="140" customHeight="1"/>
  </sheetData>
  <mergeCells count="2">
    <mergeCell ref="A10:C10"/>
    <mergeCell ref="E10:G1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3"/>
  <sheetViews>
    <sheetView zoomScale="85" zoomScaleNormal="85" workbookViewId="0">
      <pane ySplit="1" topLeftCell="A8" activePane="bottomLeft" state="frozen"/>
      <selection/>
      <selection pane="bottomLeft" activeCell="E11" sqref="E11"/>
    </sheetView>
  </sheetViews>
  <sheetFormatPr defaultColWidth="9.14285714285714" defaultRowHeight="15.75" outlineLevelCol="6"/>
  <cols>
    <col min="1" max="1" width="28.3809523809524" style="224" customWidth="1"/>
    <col min="2" max="2" width="32.1809523809524" style="225" customWidth="1"/>
    <col min="3" max="3" width="9.14285714285714" style="226"/>
    <col min="4" max="4" width="13.3809523809524" style="223" customWidth="1"/>
    <col min="5" max="5" width="27.9714285714286" style="223" customWidth="1"/>
    <col min="6" max="6" width="28.1619047619048" style="223" customWidth="1"/>
    <col min="7" max="8" width="14.2857142857143" style="223"/>
    <col min="9" max="16384" width="9.14285714285714" style="223"/>
  </cols>
  <sheetData>
    <row r="1" s="181" customFormat="1" ht="31" customHeight="1" spans="1:6">
      <c r="A1" s="227" t="s">
        <v>0</v>
      </c>
      <c r="B1" s="228" t="s">
        <v>1</v>
      </c>
      <c r="C1" s="229" t="s">
        <v>2</v>
      </c>
      <c r="D1" s="230" t="s">
        <v>3</v>
      </c>
      <c r="E1" s="230" t="s">
        <v>54</v>
      </c>
      <c r="F1" s="230" t="s">
        <v>5</v>
      </c>
    </row>
    <row r="2" s="223" customFormat="1" spans="1:6">
      <c r="A2" s="231">
        <v>45993</v>
      </c>
      <c r="B2" s="232" t="s">
        <v>6</v>
      </c>
      <c r="C2" s="233">
        <v>3</v>
      </c>
      <c r="D2" s="234">
        <v>28000</v>
      </c>
      <c r="E2" s="234">
        <f t="shared" ref="E2:E11" si="0">SUM(C2*D2)</f>
        <v>84000</v>
      </c>
      <c r="F2" s="235">
        <f>SUM(E2:E10)</f>
        <v>769100</v>
      </c>
    </row>
    <row r="3" s="223" customFormat="1" spans="1:6">
      <c r="A3" s="236"/>
      <c r="B3" s="232" t="s">
        <v>7</v>
      </c>
      <c r="C3" s="233">
        <v>2</v>
      </c>
      <c r="D3" s="234">
        <v>93000</v>
      </c>
      <c r="E3" s="234">
        <f t="shared" si="0"/>
        <v>186000</v>
      </c>
      <c r="F3" s="237"/>
    </row>
    <row r="4" s="223" customFormat="1" spans="1:7">
      <c r="A4" s="236"/>
      <c r="B4" s="232" t="s">
        <v>55</v>
      </c>
      <c r="C4" s="233">
        <v>0.3</v>
      </c>
      <c r="D4" s="234">
        <v>17000</v>
      </c>
      <c r="E4" s="234">
        <f t="shared" si="0"/>
        <v>5100</v>
      </c>
      <c r="F4" s="237"/>
      <c r="G4" s="238"/>
    </row>
    <row r="5" s="223" customFormat="1" spans="1:6">
      <c r="A5" s="236"/>
      <c r="B5" s="232" t="s">
        <v>56</v>
      </c>
      <c r="C5" s="233">
        <v>1</v>
      </c>
      <c r="D5" s="234">
        <v>61000</v>
      </c>
      <c r="E5" s="234">
        <f t="shared" si="0"/>
        <v>61000</v>
      </c>
      <c r="F5" s="237"/>
    </row>
    <row r="6" s="223" customFormat="1" spans="1:7">
      <c r="A6" s="236"/>
      <c r="B6" s="232" t="s">
        <v>13</v>
      </c>
      <c r="C6" s="233">
        <v>1</v>
      </c>
      <c r="D6" s="234">
        <v>17000</v>
      </c>
      <c r="E6" s="234">
        <f t="shared" si="0"/>
        <v>17000</v>
      </c>
      <c r="F6" s="237"/>
      <c r="G6" s="238"/>
    </row>
    <row r="7" s="223" customFormat="1" spans="1:6">
      <c r="A7" s="236"/>
      <c r="B7" s="232" t="s">
        <v>12</v>
      </c>
      <c r="C7" s="233">
        <v>1</v>
      </c>
      <c r="D7" s="234">
        <v>31000</v>
      </c>
      <c r="E7" s="234">
        <f t="shared" si="0"/>
        <v>31000</v>
      </c>
      <c r="F7" s="237"/>
    </row>
    <row r="8" s="223" customFormat="1" spans="1:6">
      <c r="A8" s="236"/>
      <c r="B8" s="232" t="s">
        <v>24</v>
      </c>
      <c r="C8" s="233">
        <v>8</v>
      </c>
      <c r="D8" s="234">
        <v>15000</v>
      </c>
      <c r="E8" s="234">
        <f t="shared" si="0"/>
        <v>120000</v>
      </c>
      <c r="F8" s="237"/>
    </row>
    <row r="9" s="223" customFormat="1" spans="1:6">
      <c r="A9" s="236"/>
      <c r="B9" s="232" t="s">
        <v>14</v>
      </c>
      <c r="C9" s="233">
        <v>5</v>
      </c>
      <c r="D9" s="234">
        <v>35000</v>
      </c>
      <c r="E9" s="234">
        <f t="shared" si="0"/>
        <v>175000</v>
      </c>
      <c r="F9" s="237"/>
    </row>
    <row r="10" s="223" customFormat="1" spans="1:6">
      <c r="A10" s="239"/>
      <c r="B10" s="232" t="s">
        <v>57</v>
      </c>
      <c r="C10" s="233">
        <v>2</v>
      </c>
      <c r="D10" s="234">
        <v>45000</v>
      </c>
      <c r="E10" s="234">
        <f t="shared" si="0"/>
        <v>90000</v>
      </c>
      <c r="F10" s="240"/>
    </row>
    <row r="11" s="223" customFormat="1" spans="1:6">
      <c r="A11" s="231">
        <v>45994</v>
      </c>
      <c r="B11" s="232" t="s">
        <v>6</v>
      </c>
      <c r="C11" s="233">
        <v>5</v>
      </c>
      <c r="D11" s="234">
        <v>28000</v>
      </c>
      <c r="E11" s="234">
        <f t="shared" si="0"/>
        <v>140000</v>
      </c>
      <c r="F11" s="235">
        <f>SUM(E11:E20)</f>
        <v>1051000</v>
      </c>
    </row>
    <row r="12" s="223" customFormat="1" spans="1:7">
      <c r="A12" s="236"/>
      <c r="B12" s="232" t="s">
        <v>7</v>
      </c>
      <c r="C12" s="233">
        <v>3</v>
      </c>
      <c r="D12" s="234">
        <v>83000</v>
      </c>
      <c r="E12" s="234">
        <f t="shared" ref="E12:E22" si="1">SUM(C12*D12)</f>
        <v>249000</v>
      </c>
      <c r="F12" s="237"/>
      <c r="G12" s="238"/>
    </row>
    <row r="13" s="223" customFormat="1" spans="1:6">
      <c r="A13" s="236"/>
      <c r="B13" s="232" t="s">
        <v>58</v>
      </c>
      <c r="C13" s="233">
        <v>8</v>
      </c>
      <c r="D13" s="234">
        <v>10000</v>
      </c>
      <c r="E13" s="234">
        <f t="shared" si="1"/>
        <v>80000</v>
      </c>
      <c r="F13" s="237"/>
    </row>
    <row r="14" s="223" customFormat="1" spans="1:6">
      <c r="A14" s="236"/>
      <c r="B14" s="232" t="s">
        <v>9</v>
      </c>
      <c r="C14" s="233">
        <v>1</v>
      </c>
      <c r="D14" s="234">
        <v>50000</v>
      </c>
      <c r="E14" s="234">
        <f t="shared" si="1"/>
        <v>50000</v>
      </c>
      <c r="F14" s="237"/>
    </row>
    <row r="15" s="223" customFormat="1" spans="1:6">
      <c r="A15" s="236"/>
      <c r="B15" s="232" t="s">
        <v>10</v>
      </c>
      <c r="C15" s="233">
        <v>1</v>
      </c>
      <c r="D15" s="234">
        <v>17000</v>
      </c>
      <c r="E15" s="234">
        <f t="shared" si="1"/>
        <v>17000</v>
      </c>
      <c r="F15" s="237"/>
    </row>
    <row r="16" s="223" customFormat="1" spans="1:6">
      <c r="A16" s="236"/>
      <c r="B16" s="232" t="s">
        <v>59</v>
      </c>
      <c r="C16" s="233">
        <v>2</v>
      </c>
      <c r="D16" s="234">
        <v>61000</v>
      </c>
      <c r="E16" s="234">
        <f t="shared" si="1"/>
        <v>122000</v>
      </c>
      <c r="F16" s="237"/>
    </row>
    <row r="17" s="223" customFormat="1" spans="1:6">
      <c r="A17" s="236"/>
      <c r="B17" s="232" t="s">
        <v>11</v>
      </c>
      <c r="C17" s="233">
        <v>2</v>
      </c>
      <c r="D17" s="234">
        <v>39000</v>
      </c>
      <c r="E17" s="234">
        <f t="shared" si="1"/>
        <v>78000</v>
      </c>
      <c r="F17" s="237"/>
    </row>
    <row r="18" s="223" customFormat="1" spans="1:6">
      <c r="A18" s="236"/>
      <c r="B18" s="232" t="s">
        <v>60</v>
      </c>
      <c r="C18" s="233">
        <v>1</v>
      </c>
      <c r="D18" s="234">
        <v>120000</v>
      </c>
      <c r="E18" s="234">
        <f t="shared" si="1"/>
        <v>120000</v>
      </c>
      <c r="F18" s="237"/>
    </row>
    <row r="19" s="223" customFormat="1" spans="1:6">
      <c r="A19" s="236"/>
      <c r="B19" s="232" t="s">
        <v>14</v>
      </c>
      <c r="C19" s="233">
        <v>4</v>
      </c>
      <c r="D19" s="234">
        <v>35000</v>
      </c>
      <c r="E19" s="234">
        <f t="shared" si="1"/>
        <v>140000</v>
      </c>
      <c r="F19" s="237"/>
    </row>
    <row r="20" s="223" customFormat="1" spans="1:6">
      <c r="A20" s="239"/>
      <c r="B20" s="232" t="s">
        <v>61</v>
      </c>
      <c r="C20" s="233">
        <v>1</v>
      </c>
      <c r="D20" s="234">
        <v>55000</v>
      </c>
      <c r="E20" s="234">
        <f t="shared" si="1"/>
        <v>55000</v>
      </c>
      <c r="F20" s="240"/>
    </row>
    <row r="21" s="223" customFormat="1" spans="1:6">
      <c r="A21" s="241"/>
      <c r="B21" s="232"/>
      <c r="C21" s="233"/>
      <c r="D21" s="234"/>
      <c r="E21" s="234">
        <f t="shared" si="1"/>
        <v>0</v>
      </c>
      <c r="F21" s="242"/>
    </row>
    <row r="22" s="223" customFormat="1" spans="1:6">
      <c r="A22" s="241"/>
      <c r="B22" s="232"/>
      <c r="C22" s="233"/>
      <c r="D22" s="234"/>
      <c r="E22" s="234">
        <f t="shared" si="1"/>
        <v>0</v>
      </c>
      <c r="F22" s="242"/>
    </row>
    <row r="23" s="223" customFormat="1" spans="1:6">
      <c r="A23" s="241"/>
      <c r="B23" s="232"/>
      <c r="C23" s="233"/>
      <c r="D23" s="234"/>
      <c r="E23" s="234">
        <f t="shared" ref="E23:E36" si="2">SUM(C23*D23)</f>
        <v>0</v>
      </c>
      <c r="F23" s="242">
        <f>SUM(E23:E36)</f>
        <v>0</v>
      </c>
    </row>
    <row r="24" s="223" customFormat="1" spans="1:6">
      <c r="A24" s="241"/>
      <c r="B24" s="232"/>
      <c r="C24" s="233"/>
      <c r="D24" s="234"/>
      <c r="E24" s="234">
        <f t="shared" si="2"/>
        <v>0</v>
      </c>
      <c r="F24" s="242"/>
    </row>
    <row r="25" s="223" customFormat="1" spans="1:6">
      <c r="A25" s="241"/>
      <c r="B25" s="232"/>
      <c r="C25" s="233"/>
      <c r="D25" s="234"/>
      <c r="E25" s="234">
        <f t="shared" si="2"/>
        <v>0</v>
      </c>
      <c r="F25" s="242"/>
    </row>
    <row r="26" s="223" customFormat="1" spans="1:6">
      <c r="A26" s="241"/>
      <c r="B26" s="232"/>
      <c r="C26" s="233"/>
      <c r="D26" s="234"/>
      <c r="E26" s="234">
        <f t="shared" si="2"/>
        <v>0</v>
      </c>
      <c r="F26" s="242"/>
    </row>
    <row r="27" s="223" customFormat="1" spans="1:6">
      <c r="A27" s="241"/>
      <c r="B27" s="232"/>
      <c r="C27" s="233"/>
      <c r="D27" s="234"/>
      <c r="E27" s="234">
        <f t="shared" si="2"/>
        <v>0</v>
      </c>
      <c r="F27" s="242"/>
    </row>
    <row r="28" s="223" customFormat="1" spans="1:6">
      <c r="A28" s="241"/>
      <c r="B28" s="232"/>
      <c r="C28" s="233"/>
      <c r="D28" s="234"/>
      <c r="E28" s="234">
        <f t="shared" si="2"/>
        <v>0</v>
      </c>
      <c r="F28" s="242"/>
    </row>
    <row r="29" s="223" customFormat="1" spans="1:6">
      <c r="A29" s="241"/>
      <c r="B29" s="232"/>
      <c r="C29" s="233"/>
      <c r="D29" s="234"/>
      <c r="E29" s="234">
        <f t="shared" si="2"/>
        <v>0</v>
      </c>
      <c r="F29" s="242"/>
    </row>
    <row r="30" s="223" customFormat="1" spans="1:6">
      <c r="A30" s="241"/>
      <c r="B30" s="232"/>
      <c r="C30" s="233"/>
      <c r="D30" s="234"/>
      <c r="E30" s="234">
        <f t="shared" si="2"/>
        <v>0</v>
      </c>
      <c r="F30" s="242"/>
    </row>
    <row r="31" s="223" customFormat="1" spans="1:6">
      <c r="A31" s="241"/>
      <c r="B31" s="232"/>
      <c r="C31" s="233"/>
      <c r="D31" s="234"/>
      <c r="E31" s="234">
        <f t="shared" si="2"/>
        <v>0</v>
      </c>
      <c r="F31" s="242"/>
    </row>
    <row r="32" s="223" customFormat="1" spans="1:6">
      <c r="A32" s="241"/>
      <c r="B32" s="232"/>
      <c r="C32" s="233"/>
      <c r="D32" s="234"/>
      <c r="E32" s="234">
        <f t="shared" si="2"/>
        <v>0</v>
      </c>
      <c r="F32" s="242"/>
    </row>
    <row r="33" s="223" customFormat="1" spans="1:6">
      <c r="A33" s="241"/>
      <c r="B33" s="232"/>
      <c r="C33" s="233"/>
      <c r="D33" s="234"/>
      <c r="E33" s="234">
        <f t="shared" si="2"/>
        <v>0</v>
      </c>
      <c r="F33" s="242"/>
    </row>
    <row r="34" s="223" customFormat="1" spans="1:6">
      <c r="A34" s="241"/>
      <c r="B34" s="232"/>
      <c r="C34" s="233"/>
      <c r="D34" s="234"/>
      <c r="E34" s="234">
        <f t="shared" si="2"/>
        <v>0</v>
      </c>
      <c r="F34" s="242"/>
    </row>
    <row r="35" s="223" customFormat="1" spans="1:6">
      <c r="A35" s="241"/>
      <c r="B35" s="232"/>
      <c r="C35" s="233"/>
      <c r="D35" s="234"/>
      <c r="E35" s="234">
        <f t="shared" si="2"/>
        <v>0</v>
      </c>
      <c r="F35" s="242"/>
    </row>
    <row r="36" s="223" customFormat="1" spans="1:6">
      <c r="A36" s="241"/>
      <c r="B36" s="232"/>
      <c r="C36" s="233"/>
      <c r="D36" s="234"/>
      <c r="E36" s="234">
        <f t="shared" si="2"/>
        <v>0</v>
      </c>
      <c r="F36" s="242"/>
    </row>
    <row r="37" s="223" customFormat="1" spans="1:6">
      <c r="A37" s="243"/>
      <c r="B37" s="244"/>
      <c r="C37" s="233"/>
      <c r="D37" s="245"/>
      <c r="E37" s="245"/>
      <c r="F37" s="246">
        <f>SUM(F2:F36)</f>
        <v>1820100</v>
      </c>
    </row>
    <row r="38" s="223" customFormat="1" spans="1:3">
      <c r="A38" s="224"/>
      <c r="B38" s="225"/>
      <c r="C38" s="226"/>
    </row>
    <row r="39" s="223" customFormat="1" spans="1:3">
      <c r="A39" s="224"/>
      <c r="B39" s="225"/>
      <c r="C39" s="226"/>
    </row>
    <row r="40" s="223" customFormat="1" spans="1:3">
      <c r="A40" s="224"/>
      <c r="B40" s="225"/>
      <c r="C40" s="226"/>
    </row>
    <row r="41" s="223" customFormat="1" spans="1:3">
      <c r="A41" s="224"/>
      <c r="B41" s="225"/>
      <c r="C41" s="226"/>
    </row>
    <row r="42" s="223" customFormat="1" spans="1:3">
      <c r="A42" s="224"/>
      <c r="B42" s="225"/>
      <c r="C42" s="226"/>
    </row>
    <row r="43" s="223" customFormat="1" spans="1:3">
      <c r="A43" s="224"/>
      <c r="B43" s="225"/>
      <c r="C43" s="226"/>
    </row>
    <row r="44" s="223" customFormat="1" spans="1:3">
      <c r="A44" s="224"/>
      <c r="B44" s="225"/>
      <c r="C44" s="226"/>
    </row>
    <row r="45" s="223" customFormat="1" spans="1:3">
      <c r="A45" s="224"/>
      <c r="B45" s="225"/>
      <c r="C45" s="226"/>
    </row>
    <row r="46" s="223" customFormat="1" spans="1:3">
      <c r="A46" s="224"/>
      <c r="B46" s="225"/>
      <c r="C46" s="226"/>
    </row>
    <row r="47" s="223" customFormat="1" spans="1:3">
      <c r="A47" s="224"/>
      <c r="B47" s="225"/>
      <c r="C47" s="226"/>
    </row>
    <row r="48" s="223" customFormat="1" spans="1:3">
      <c r="A48" s="224"/>
      <c r="B48" s="225"/>
      <c r="C48" s="226"/>
    </row>
    <row r="49" s="223" customFormat="1" spans="1:3">
      <c r="A49" s="224"/>
      <c r="B49" s="225"/>
      <c r="C49" s="226"/>
    </row>
    <row r="50" s="223" customFormat="1" spans="1:3">
      <c r="A50" s="224"/>
      <c r="B50" s="225"/>
      <c r="C50" s="226"/>
    </row>
    <row r="51" s="223" customFormat="1" spans="1:3">
      <c r="A51" s="224"/>
      <c r="B51" s="225"/>
      <c r="C51" s="226"/>
    </row>
    <row r="52" s="223" customFormat="1" spans="1:3">
      <c r="A52" s="224"/>
      <c r="B52" s="225"/>
      <c r="C52" s="226"/>
    </row>
    <row r="53" s="223" customFormat="1" spans="1:3">
      <c r="A53" s="224"/>
      <c r="B53" s="225"/>
      <c r="C53" s="226"/>
    </row>
    <row r="54" s="223" customFormat="1" spans="1:3">
      <c r="A54" s="224"/>
      <c r="B54" s="225"/>
      <c r="C54" s="226"/>
    </row>
    <row r="55" s="223" customFormat="1" spans="1:3">
      <c r="A55" s="224"/>
      <c r="B55" s="225"/>
      <c r="C55" s="226"/>
    </row>
    <row r="56" s="223" customFormat="1" spans="1:3">
      <c r="A56" s="224"/>
      <c r="B56" s="225"/>
      <c r="C56" s="226"/>
    </row>
    <row r="57" s="223" customFormat="1" spans="1:3">
      <c r="A57" s="224"/>
      <c r="B57" s="225"/>
      <c r="C57" s="226"/>
    </row>
    <row r="58" s="223" customFormat="1" spans="1:3">
      <c r="A58" s="224"/>
      <c r="B58" s="225"/>
      <c r="C58" s="226"/>
    </row>
    <row r="59" s="223" customFormat="1" spans="1:3">
      <c r="A59" s="224"/>
      <c r="B59" s="225"/>
      <c r="C59" s="226"/>
    </row>
    <row r="60" s="223" customFormat="1" spans="1:3">
      <c r="A60" s="224"/>
      <c r="B60" s="225"/>
      <c r="C60" s="226"/>
    </row>
    <row r="61" s="223" customFormat="1" spans="1:3">
      <c r="A61" s="224"/>
      <c r="B61" s="225"/>
      <c r="C61" s="226"/>
    </row>
    <row r="62" s="223" customFormat="1" spans="1:3">
      <c r="A62" s="224"/>
      <c r="B62" s="225"/>
      <c r="C62" s="226"/>
    </row>
    <row r="63" s="223" customFormat="1" spans="1:3">
      <c r="A63" s="224"/>
      <c r="B63" s="225"/>
      <c r="C63" s="226"/>
    </row>
    <row r="64" s="223" customFormat="1" spans="1:3">
      <c r="A64" s="224"/>
      <c r="B64" s="225"/>
      <c r="C64" s="226"/>
    </row>
    <row r="65" s="223" customFormat="1" spans="1:3">
      <c r="A65" s="224"/>
      <c r="B65" s="225"/>
      <c r="C65" s="226"/>
    </row>
    <row r="66" s="223" customFormat="1" spans="1:3">
      <c r="A66" s="224"/>
      <c r="B66" s="225"/>
      <c r="C66" s="226"/>
    </row>
    <row r="67" s="223" customFormat="1" spans="1:3">
      <c r="A67" s="224"/>
      <c r="B67" s="225"/>
      <c r="C67" s="226"/>
    </row>
    <row r="68" s="223" customFormat="1" spans="1:3">
      <c r="A68" s="224"/>
      <c r="B68" s="225"/>
      <c r="C68" s="226"/>
    </row>
    <row r="69" s="223" customFormat="1" spans="1:3">
      <c r="A69" s="224"/>
      <c r="B69" s="225"/>
      <c r="C69" s="226"/>
    </row>
    <row r="70" s="223" customFormat="1" spans="1:3">
      <c r="A70" s="224"/>
      <c r="B70" s="225"/>
      <c r="C70" s="226"/>
    </row>
    <row r="71" s="223" customFormat="1" spans="1:3">
      <c r="A71" s="224"/>
      <c r="B71" s="225"/>
      <c r="C71" s="226"/>
    </row>
    <row r="72" s="223" customFormat="1" spans="1:3">
      <c r="A72" s="224"/>
      <c r="B72" s="225"/>
      <c r="C72" s="226"/>
    </row>
    <row r="73" s="223" customFormat="1" spans="1:3">
      <c r="A73" s="224"/>
      <c r="B73" s="225"/>
      <c r="C73" s="226"/>
    </row>
    <row r="74" s="223" customFormat="1" spans="1:3">
      <c r="A74" s="224"/>
      <c r="B74" s="225"/>
      <c r="C74" s="226"/>
    </row>
    <row r="75" s="223" customFormat="1" spans="1:3">
      <c r="A75" s="224"/>
      <c r="B75" s="225"/>
      <c r="C75" s="226"/>
    </row>
    <row r="76" s="223" customFormat="1" spans="1:3">
      <c r="A76" s="224"/>
      <c r="B76" s="225"/>
      <c r="C76" s="226"/>
    </row>
    <row r="77" s="223" customFormat="1" spans="1:3">
      <c r="A77" s="224"/>
      <c r="B77" s="225"/>
      <c r="C77" s="226"/>
    </row>
    <row r="78" s="223" customFormat="1" spans="1:3">
      <c r="A78" s="224"/>
      <c r="B78" s="225"/>
      <c r="C78" s="226"/>
    </row>
    <row r="79" s="223" customFormat="1" spans="1:3">
      <c r="A79" s="224"/>
      <c r="B79" s="225"/>
      <c r="C79" s="226"/>
    </row>
    <row r="80" s="223" customFormat="1" spans="1:3">
      <c r="A80" s="224"/>
      <c r="B80" s="225"/>
      <c r="C80" s="226"/>
    </row>
    <row r="81" s="223" customFormat="1" spans="1:3">
      <c r="A81" s="224"/>
      <c r="B81" s="225"/>
      <c r="C81" s="226"/>
    </row>
    <row r="82" s="223" customFormat="1" spans="1:3">
      <c r="A82" s="224"/>
      <c r="B82" s="225"/>
      <c r="C82" s="226"/>
    </row>
    <row r="83" s="223" customFormat="1" spans="1:3">
      <c r="A83" s="224"/>
      <c r="B83" s="225"/>
      <c r="C83" s="226"/>
    </row>
    <row r="84" s="223" customFormat="1" spans="1:3">
      <c r="A84" s="224"/>
      <c r="B84" s="225"/>
      <c r="C84" s="226"/>
    </row>
    <row r="85" s="223" customFormat="1" spans="1:3">
      <c r="A85" s="224"/>
      <c r="B85" s="225"/>
      <c r="C85" s="226"/>
    </row>
    <row r="86" s="223" customFormat="1" spans="1:3">
      <c r="A86" s="224"/>
      <c r="B86" s="225"/>
      <c r="C86" s="226"/>
    </row>
    <row r="87" s="223" customFormat="1" spans="1:3">
      <c r="A87" s="224"/>
      <c r="B87" s="225"/>
      <c r="C87" s="226"/>
    </row>
    <row r="88" s="223" customFormat="1" spans="1:3">
      <c r="A88" s="224"/>
      <c r="B88" s="225"/>
      <c r="C88" s="226"/>
    </row>
    <row r="89" s="223" customFormat="1" spans="1:3">
      <c r="A89" s="224"/>
      <c r="B89" s="225"/>
      <c r="C89" s="226"/>
    </row>
    <row r="90" s="223" customFormat="1" spans="1:3">
      <c r="A90" s="224"/>
      <c r="B90" s="225"/>
      <c r="C90" s="226"/>
    </row>
    <row r="91" s="223" customFormat="1" spans="1:3">
      <c r="A91" s="224"/>
      <c r="B91" s="225"/>
      <c r="C91" s="226"/>
    </row>
    <row r="92" s="223" customFormat="1" spans="1:3">
      <c r="A92" s="224"/>
      <c r="B92" s="225"/>
      <c r="C92" s="226"/>
    </row>
    <row r="93" s="223" customFormat="1" spans="1:3">
      <c r="A93" s="224"/>
      <c r="B93" s="225"/>
      <c r="C93" s="226"/>
    </row>
    <row r="94" s="223" customFormat="1" spans="1:3">
      <c r="A94" s="224"/>
      <c r="B94" s="225"/>
      <c r="C94" s="226"/>
    </row>
    <row r="95" s="223" customFormat="1" spans="1:3">
      <c r="A95" s="224"/>
      <c r="B95" s="225"/>
      <c r="C95" s="226"/>
    </row>
    <row r="96" s="223" customFormat="1" spans="1:3">
      <c r="A96" s="224"/>
      <c r="B96" s="225"/>
      <c r="C96" s="226"/>
    </row>
    <row r="97" s="223" customFormat="1" spans="1:3">
      <c r="A97" s="224"/>
      <c r="B97" s="225"/>
      <c r="C97" s="226"/>
    </row>
    <row r="98" s="223" customFormat="1" spans="1:3">
      <c r="A98" s="224"/>
      <c r="B98" s="225"/>
      <c r="C98" s="226"/>
    </row>
    <row r="99" s="223" customFormat="1" spans="1:3">
      <c r="A99" s="224"/>
      <c r="B99" s="225"/>
      <c r="C99" s="226"/>
    </row>
    <row r="100" s="223" customFormat="1" spans="1:3">
      <c r="A100" s="224"/>
      <c r="B100" s="225"/>
      <c r="C100" s="226"/>
    </row>
    <row r="101" s="223" customFormat="1" spans="1:3">
      <c r="A101" s="224"/>
      <c r="B101" s="225"/>
      <c r="C101" s="226"/>
    </row>
    <row r="102" s="223" customFormat="1" spans="1:3">
      <c r="A102" s="224"/>
      <c r="B102" s="225"/>
      <c r="C102" s="226"/>
    </row>
    <row r="103" s="223" customFormat="1" spans="1:3">
      <c r="A103" s="224"/>
      <c r="B103" s="225"/>
      <c r="C103" s="226"/>
    </row>
    <row r="104" s="223" customFormat="1" spans="1:3">
      <c r="A104" s="224"/>
      <c r="B104" s="225"/>
      <c r="C104" s="226"/>
    </row>
    <row r="105" s="223" customFormat="1" spans="1:3">
      <c r="A105" s="224"/>
      <c r="B105" s="225"/>
      <c r="C105" s="226"/>
    </row>
    <row r="106" s="223" customFormat="1" spans="1:3">
      <c r="A106" s="224"/>
      <c r="B106" s="225"/>
      <c r="C106" s="226"/>
    </row>
    <row r="107" s="223" customFormat="1" spans="1:3">
      <c r="A107" s="224"/>
      <c r="B107" s="225"/>
      <c r="C107" s="226"/>
    </row>
    <row r="108" s="223" customFormat="1" spans="1:3">
      <c r="A108" s="224"/>
      <c r="B108" s="225"/>
      <c r="C108" s="226"/>
    </row>
    <row r="109" s="223" customFormat="1" spans="1:3">
      <c r="A109" s="224"/>
      <c r="B109" s="225"/>
      <c r="C109" s="226"/>
    </row>
    <row r="110" s="223" customFormat="1" spans="1:3">
      <c r="A110" s="224"/>
      <c r="B110" s="225"/>
      <c r="C110" s="226"/>
    </row>
    <row r="111" s="223" customFormat="1" spans="1:3">
      <c r="A111" s="224"/>
      <c r="B111" s="225"/>
      <c r="C111" s="226"/>
    </row>
    <row r="112" s="223" customFormat="1" spans="1:3">
      <c r="A112" s="224"/>
      <c r="B112" s="225"/>
      <c r="C112" s="226"/>
    </row>
    <row r="113" s="223" customFormat="1" spans="1:3">
      <c r="A113" s="224"/>
      <c r="B113" s="225"/>
      <c r="C113" s="226"/>
    </row>
    <row r="114" s="223" customFormat="1" spans="1:3">
      <c r="A114" s="224"/>
      <c r="B114" s="225"/>
      <c r="C114" s="226"/>
    </row>
    <row r="115" s="223" customFormat="1" spans="1:3">
      <c r="A115" s="224"/>
      <c r="B115" s="225"/>
      <c r="C115" s="226"/>
    </row>
    <row r="116" s="223" customFormat="1" spans="1:3">
      <c r="A116" s="224"/>
      <c r="B116" s="225"/>
      <c r="C116" s="226"/>
    </row>
    <row r="117" s="223" customFormat="1" spans="1:3">
      <c r="A117" s="224"/>
      <c r="B117" s="225"/>
      <c r="C117" s="226"/>
    </row>
    <row r="118" s="223" customFormat="1" spans="1:3">
      <c r="A118" s="224"/>
      <c r="B118" s="225"/>
      <c r="C118" s="226"/>
    </row>
    <row r="119" s="223" customFormat="1" spans="1:7">
      <c r="A119" s="224"/>
      <c r="B119" s="225"/>
      <c r="C119" s="226"/>
      <c r="G119" s="238"/>
    </row>
    <row r="120" s="223" customFormat="1" spans="1:3">
      <c r="A120" s="224"/>
      <c r="B120" s="225"/>
      <c r="C120" s="226"/>
    </row>
    <row r="121" s="223" customFormat="1" spans="1:3">
      <c r="A121" s="224"/>
      <c r="B121" s="225"/>
      <c r="C121" s="226"/>
    </row>
    <row r="122" s="223" customFormat="1" spans="1:3">
      <c r="A122" s="224"/>
      <c r="B122" s="225"/>
      <c r="C122" s="226"/>
    </row>
    <row r="123" s="223" customFormat="1" spans="1:3">
      <c r="A123" s="224"/>
      <c r="B123" s="225"/>
      <c r="C123" s="226"/>
    </row>
    <row r="124" s="223" customFormat="1" spans="1:3">
      <c r="A124" s="224"/>
      <c r="B124" s="225"/>
      <c r="C124" s="226"/>
    </row>
    <row r="125" s="223" customFormat="1" spans="1:3">
      <c r="A125" s="224"/>
      <c r="B125" s="225"/>
      <c r="C125" s="226"/>
    </row>
    <row r="126" s="223" customFormat="1" spans="1:3">
      <c r="A126" s="224"/>
      <c r="B126" s="225"/>
      <c r="C126" s="226"/>
    </row>
    <row r="127" s="223" customFormat="1" spans="1:3">
      <c r="A127" s="224"/>
      <c r="B127" s="225"/>
      <c r="C127" s="226"/>
    </row>
    <row r="128" s="223" customFormat="1" spans="1:3">
      <c r="A128" s="224"/>
      <c r="B128" s="225"/>
      <c r="C128" s="226"/>
    </row>
    <row r="129" s="223" customFormat="1" spans="1:3">
      <c r="A129" s="224"/>
      <c r="B129" s="225"/>
      <c r="C129" s="226"/>
    </row>
    <row r="130" s="223" customFormat="1" spans="1:3">
      <c r="A130" s="224"/>
      <c r="B130" s="225"/>
      <c r="C130" s="226"/>
    </row>
    <row r="131" s="223" customFormat="1" spans="1:3">
      <c r="A131" s="224"/>
      <c r="B131" s="225"/>
      <c r="C131" s="226"/>
    </row>
    <row r="132" s="223" customFormat="1" spans="1:3">
      <c r="A132" s="224"/>
      <c r="B132" s="225"/>
      <c r="C132" s="226"/>
    </row>
    <row r="133" s="223" customFormat="1" spans="1:3">
      <c r="A133" s="224"/>
      <c r="B133" s="225"/>
      <c r="C133" s="226"/>
    </row>
    <row r="134" s="223" customFormat="1" spans="1:3">
      <c r="A134" s="224"/>
      <c r="B134" s="225"/>
      <c r="C134" s="226"/>
    </row>
    <row r="135" s="223" customFormat="1" spans="1:3">
      <c r="A135" s="224"/>
      <c r="B135" s="225"/>
      <c r="C135" s="226"/>
    </row>
    <row r="136" s="223" customFormat="1" spans="1:3">
      <c r="A136" s="224"/>
      <c r="B136" s="225"/>
      <c r="C136" s="226"/>
    </row>
    <row r="137" s="223" customFormat="1" spans="1:3">
      <c r="A137" s="224"/>
      <c r="B137" s="225"/>
      <c r="C137" s="226"/>
    </row>
    <row r="138" s="223" customFormat="1" spans="1:3">
      <c r="A138" s="224"/>
      <c r="B138" s="225"/>
      <c r="C138" s="226"/>
    </row>
    <row r="139" s="223" customFormat="1" spans="1:3">
      <c r="A139" s="224"/>
      <c r="B139" s="225"/>
      <c r="C139" s="226"/>
    </row>
    <row r="140" s="223" customFormat="1" spans="1:3">
      <c r="A140" s="224"/>
      <c r="B140" s="225"/>
      <c r="C140" s="226"/>
    </row>
    <row r="141" s="223" customFormat="1" spans="1:3">
      <c r="A141" s="224"/>
      <c r="B141" s="225"/>
      <c r="C141" s="226"/>
    </row>
    <row r="142" s="223" customFormat="1" spans="1:3">
      <c r="A142" s="224"/>
      <c r="B142" s="225"/>
      <c r="C142" s="226"/>
    </row>
    <row r="143" s="223" customFormat="1" spans="1:3">
      <c r="A143" s="224"/>
      <c r="B143" s="225"/>
      <c r="C143" s="226"/>
    </row>
    <row r="144" s="223" customFormat="1" spans="1:3">
      <c r="A144" s="224"/>
      <c r="B144" s="225"/>
      <c r="C144" s="226"/>
    </row>
    <row r="145" s="223" customFormat="1" spans="1:3">
      <c r="A145" s="224"/>
      <c r="B145" s="225"/>
      <c r="C145" s="226"/>
    </row>
    <row r="146" s="223" customFormat="1" spans="1:3">
      <c r="A146" s="224"/>
      <c r="B146" s="225"/>
      <c r="C146" s="226"/>
    </row>
    <row r="147" s="223" customFormat="1" spans="1:3">
      <c r="A147" s="224"/>
      <c r="B147" s="225"/>
      <c r="C147" s="226"/>
    </row>
    <row r="148" s="223" customFormat="1" spans="1:3">
      <c r="A148" s="224"/>
      <c r="B148" s="225"/>
      <c r="C148" s="226"/>
    </row>
    <row r="149" s="223" customFormat="1" spans="1:3">
      <c r="A149" s="224"/>
      <c r="B149" s="225"/>
      <c r="C149" s="226"/>
    </row>
    <row r="150" s="223" customFormat="1" spans="1:3">
      <c r="A150" s="224"/>
      <c r="B150" s="225"/>
      <c r="C150" s="226"/>
    </row>
    <row r="151" s="223" customFormat="1" spans="1:3">
      <c r="A151" s="224"/>
      <c r="B151" s="225"/>
      <c r="C151" s="226"/>
    </row>
    <row r="152" s="223" customFormat="1" spans="1:3">
      <c r="A152" s="224"/>
      <c r="B152" s="225"/>
      <c r="C152" s="226"/>
    </row>
    <row r="153" s="223" customFormat="1" spans="1:3">
      <c r="A153" s="224"/>
      <c r="B153" s="225"/>
      <c r="C153" s="226"/>
    </row>
    <row r="154" s="223" customFormat="1" spans="1:3">
      <c r="A154" s="224"/>
      <c r="B154" s="225"/>
      <c r="C154" s="226"/>
    </row>
    <row r="155" s="223" customFormat="1" spans="1:3">
      <c r="A155" s="224"/>
      <c r="B155" s="225"/>
      <c r="C155" s="226"/>
    </row>
    <row r="156" s="223" customFormat="1" spans="1:3">
      <c r="A156" s="224"/>
      <c r="B156" s="225"/>
      <c r="C156" s="226"/>
    </row>
    <row r="157" s="223" customFormat="1" spans="1:3">
      <c r="A157" s="224"/>
      <c r="B157" s="225"/>
      <c r="C157" s="226"/>
    </row>
    <row r="158" s="223" customFormat="1" spans="1:3">
      <c r="A158" s="224"/>
      <c r="B158" s="225"/>
      <c r="C158" s="226"/>
    </row>
    <row r="159" s="223" customFormat="1" spans="1:3">
      <c r="A159" s="224"/>
      <c r="B159" s="225"/>
      <c r="C159" s="226"/>
    </row>
    <row r="160" s="223" customFormat="1" spans="1:3">
      <c r="A160" s="224"/>
      <c r="B160" s="225"/>
      <c r="C160" s="226"/>
    </row>
    <row r="161" s="223" customFormat="1" spans="1:3">
      <c r="A161" s="224"/>
      <c r="B161" s="225"/>
      <c r="C161" s="226"/>
    </row>
    <row r="162" s="223" customFormat="1" spans="1:3">
      <c r="A162" s="224"/>
      <c r="B162" s="225"/>
      <c r="C162" s="226"/>
    </row>
    <row r="163" s="223" customFormat="1" spans="1:3">
      <c r="A163" s="224"/>
      <c r="B163" s="225"/>
      <c r="C163" s="226"/>
    </row>
    <row r="164" s="223" customFormat="1" spans="1:3">
      <c r="A164" s="224"/>
      <c r="B164" s="225"/>
      <c r="C164" s="226"/>
    </row>
    <row r="165" s="223" customFormat="1" spans="1:3">
      <c r="A165" s="224"/>
      <c r="B165" s="225"/>
      <c r="C165" s="226"/>
    </row>
    <row r="166" s="223" customFormat="1" spans="1:3">
      <c r="A166" s="224"/>
      <c r="B166" s="225"/>
      <c r="C166" s="226"/>
    </row>
    <row r="167" s="223" customFormat="1" spans="1:3">
      <c r="A167" s="224"/>
      <c r="B167" s="225"/>
      <c r="C167" s="226"/>
    </row>
    <row r="168" s="223" customFormat="1" spans="1:3">
      <c r="A168" s="224"/>
      <c r="B168" s="225"/>
      <c r="C168" s="226"/>
    </row>
    <row r="169" s="223" customFormat="1" spans="1:3">
      <c r="A169" s="224"/>
      <c r="B169" s="225"/>
      <c r="C169" s="226"/>
    </row>
    <row r="170" s="223" customFormat="1" spans="1:3">
      <c r="A170" s="224"/>
      <c r="B170" s="225"/>
      <c r="C170" s="226"/>
    </row>
    <row r="171" s="223" customFormat="1" spans="1:3">
      <c r="A171" s="224"/>
      <c r="B171" s="225"/>
      <c r="C171" s="226"/>
    </row>
    <row r="172" s="223" customFormat="1" spans="1:3">
      <c r="A172" s="224"/>
      <c r="B172" s="225"/>
      <c r="C172" s="226"/>
    </row>
    <row r="173" s="223" customFormat="1" spans="1:3">
      <c r="A173" s="224"/>
      <c r="B173" s="225"/>
      <c r="C173" s="226"/>
    </row>
    <row r="174" s="223" customFormat="1" spans="1:3">
      <c r="A174" s="224"/>
      <c r="B174" s="225"/>
      <c r="C174" s="226"/>
    </row>
    <row r="175" s="223" customFormat="1" spans="1:3">
      <c r="A175" s="224"/>
      <c r="B175" s="225"/>
      <c r="C175" s="226"/>
    </row>
    <row r="176" s="223" customFormat="1" spans="1:3">
      <c r="A176" s="224"/>
      <c r="B176" s="225"/>
      <c r="C176" s="226"/>
    </row>
    <row r="177" s="223" customFormat="1" spans="1:3">
      <c r="A177" s="224"/>
      <c r="B177" s="225"/>
      <c r="C177" s="226"/>
    </row>
    <row r="178" s="223" customFormat="1" spans="1:3">
      <c r="A178" s="224"/>
      <c r="B178" s="225"/>
      <c r="C178" s="226"/>
    </row>
    <row r="179" s="223" customFormat="1" spans="1:3">
      <c r="A179" s="224"/>
      <c r="B179" s="225"/>
      <c r="C179" s="226"/>
    </row>
    <row r="180" s="223" customFormat="1" spans="1:3">
      <c r="A180" s="224"/>
      <c r="B180" s="225"/>
      <c r="C180" s="226"/>
    </row>
    <row r="181" s="223" customFormat="1" spans="1:3">
      <c r="A181" s="224"/>
      <c r="B181" s="225"/>
      <c r="C181" s="226"/>
    </row>
    <row r="182" s="223" customFormat="1" spans="1:3">
      <c r="A182" s="224"/>
      <c r="B182" s="225"/>
      <c r="C182" s="226"/>
    </row>
    <row r="183" s="223" customFormat="1" spans="1:3">
      <c r="A183" s="224"/>
      <c r="B183" s="225"/>
      <c r="C183" s="226"/>
    </row>
    <row r="184" s="223" customFormat="1" spans="1:3">
      <c r="A184" s="224"/>
      <c r="B184" s="225"/>
      <c r="C184" s="226"/>
    </row>
    <row r="185" s="223" customFormat="1" spans="1:3">
      <c r="A185" s="224"/>
      <c r="B185" s="225"/>
      <c r="C185" s="226"/>
    </row>
    <row r="186" s="223" customFormat="1" spans="1:3">
      <c r="A186" s="224"/>
      <c r="B186" s="225"/>
      <c r="C186" s="226"/>
    </row>
    <row r="187" s="223" customFormat="1" spans="1:3">
      <c r="A187" s="224"/>
      <c r="B187" s="225"/>
      <c r="C187" s="226"/>
    </row>
    <row r="188" s="223" customFormat="1" spans="1:3">
      <c r="A188" s="224"/>
      <c r="B188" s="225"/>
      <c r="C188" s="226"/>
    </row>
    <row r="189" s="223" customFormat="1" spans="1:3">
      <c r="A189" s="224"/>
      <c r="B189" s="225"/>
      <c r="C189" s="226"/>
    </row>
    <row r="190" s="223" customFormat="1" spans="1:3">
      <c r="A190" s="224"/>
      <c r="B190" s="225"/>
      <c r="C190" s="226"/>
    </row>
    <row r="191" s="223" customFormat="1" spans="1:3">
      <c r="A191" s="224"/>
      <c r="B191" s="225"/>
      <c r="C191" s="226"/>
    </row>
    <row r="192" s="223" customFormat="1" spans="1:3">
      <c r="A192" s="224"/>
      <c r="B192" s="225"/>
      <c r="C192" s="226"/>
    </row>
    <row r="193" s="223" customFormat="1" spans="1:3">
      <c r="A193" s="224"/>
      <c r="B193" s="225"/>
      <c r="C193" s="226"/>
    </row>
    <row r="194" s="223" customFormat="1" spans="1:3">
      <c r="A194" s="224"/>
      <c r="B194" s="225"/>
      <c r="C194" s="226"/>
    </row>
    <row r="195" s="223" customFormat="1" spans="1:3">
      <c r="A195" s="224"/>
      <c r="B195" s="225"/>
      <c r="C195" s="226"/>
    </row>
    <row r="196" s="223" customFormat="1" spans="1:3">
      <c r="A196" s="224"/>
      <c r="B196" s="225"/>
      <c r="C196" s="226"/>
    </row>
    <row r="197" s="223" customFormat="1" spans="1:3">
      <c r="A197" s="224"/>
      <c r="B197" s="225"/>
      <c r="C197" s="226"/>
    </row>
    <row r="198" s="223" customFormat="1" spans="1:3">
      <c r="A198" s="224"/>
      <c r="B198" s="225"/>
      <c r="C198" s="226"/>
    </row>
    <row r="199" s="223" customFormat="1" spans="1:3">
      <c r="A199" s="224"/>
      <c r="B199" s="225"/>
      <c r="C199" s="226"/>
    </row>
    <row r="200" s="223" customFormat="1" spans="1:3">
      <c r="A200" s="224"/>
      <c r="B200" s="225"/>
      <c r="C200" s="226"/>
    </row>
    <row r="201" s="223" customFormat="1" spans="1:3">
      <c r="A201" s="224"/>
      <c r="B201" s="225"/>
      <c r="C201" s="226"/>
    </row>
    <row r="202" s="223" customFormat="1" spans="1:3">
      <c r="A202" s="224"/>
      <c r="B202" s="225"/>
      <c r="C202" s="226"/>
    </row>
    <row r="203" s="223" customFormat="1" spans="1:3">
      <c r="A203" s="224"/>
      <c r="B203" s="225"/>
      <c r="C203" s="226"/>
    </row>
    <row r="204" s="223" customFormat="1" spans="1:3">
      <c r="A204" s="224"/>
      <c r="B204" s="225"/>
      <c r="C204" s="226"/>
    </row>
    <row r="205" s="223" customFormat="1" spans="1:3">
      <c r="A205" s="224"/>
      <c r="B205" s="225"/>
      <c r="C205" s="226"/>
    </row>
    <row r="206" s="223" customFormat="1" spans="1:3">
      <c r="A206" s="224"/>
      <c r="B206" s="225"/>
      <c r="C206" s="226"/>
    </row>
    <row r="207" s="223" customFormat="1" spans="1:3">
      <c r="A207" s="224"/>
      <c r="B207" s="225"/>
      <c r="C207" s="226"/>
    </row>
    <row r="208" s="223" customFormat="1" spans="1:3">
      <c r="A208" s="224"/>
      <c r="B208" s="225"/>
      <c r="C208" s="226"/>
    </row>
    <row r="209" s="223" customFormat="1" spans="1:3">
      <c r="A209" s="224"/>
      <c r="B209" s="225"/>
      <c r="C209" s="226"/>
    </row>
    <row r="210" s="223" customFormat="1" spans="1:3">
      <c r="A210" s="224"/>
      <c r="B210" s="225"/>
      <c r="C210" s="226"/>
    </row>
    <row r="211" s="223" customFormat="1" spans="1:3">
      <c r="A211" s="224"/>
      <c r="B211" s="225"/>
      <c r="C211" s="226"/>
    </row>
    <row r="212" s="223" customFormat="1" spans="1:3">
      <c r="A212" s="224"/>
      <c r="B212" s="225"/>
      <c r="C212" s="226"/>
    </row>
    <row r="213" s="223" customFormat="1" spans="1:3">
      <c r="A213" s="224"/>
      <c r="B213" s="225"/>
      <c r="C213" s="226"/>
    </row>
    <row r="214" s="223" customFormat="1" spans="1:3">
      <c r="A214" s="224"/>
      <c r="B214" s="225"/>
      <c r="C214" s="226"/>
    </row>
    <row r="215" s="223" customFormat="1" spans="1:3">
      <c r="A215" s="224"/>
      <c r="B215" s="225"/>
      <c r="C215" s="226"/>
    </row>
    <row r="216" s="223" customFormat="1" spans="1:3">
      <c r="A216" s="224"/>
      <c r="B216" s="225"/>
      <c r="C216" s="226"/>
    </row>
    <row r="217" s="223" customFormat="1" spans="1:3">
      <c r="A217" s="224"/>
      <c r="B217" s="225"/>
      <c r="C217" s="226"/>
    </row>
    <row r="218" s="223" customFormat="1" spans="1:3">
      <c r="A218" s="224"/>
      <c r="B218" s="225"/>
      <c r="C218" s="226"/>
    </row>
    <row r="219" s="223" customFormat="1" spans="1:3">
      <c r="A219" s="224"/>
      <c r="B219" s="225"/>
      <c r="C219" s="226"/>
    </row>
    <row r="220" s="223" customFormat="1" spans="1:3">
      <c r="A220" s="224"/>
      <c r="B220" s="225"/>
      <c r="C220" s="226"/>
    </row>
    <row r="221" s="223" customFormat="1" spans="1:3">
      <c r="A221" s="224"/>
      <c r="B221" s="225"/>
      <c r="C221" s="226"/>
    </row>
    <row r="222" s="223" customFormat="1" spans="1:3">
      <c r="A222" s="224"/>
      <c r="B222" s="225"/>
      <c r="C222" s="226"/>
    </row>
    <row r="223" s="223" customFormat="1" spans="1:3">
      <c r="A223" s="224"/>
      <c r="B223" s="225"/>
      <c r="C223" s="226"/>
    </row>
    <row r="224" s="223" customFormat="1" spans="1:3">
      <c r="A224" s="224"/>
      <c r="B224" s="225"/>
      <c r="C224" s="226"/>
    </row>
    <row r="225" s="223" customFormat="1" spans="1:3">
      <c r="A225" s="224"/>
      <c r="B225" s="225"/>
      <c r="C225" s="226"/>
    </row>
    <row r="226" s="223" customFormat="1" spans="1:3">
      <c r="A226" s="224"/>
      <c r="B226" s="225"/>
      <c r="C226" s="226"/>
    </row>
    <row r="227" s="223" customFormat="1" spans="1:3">
      <c r="A227" s="224"/>
      <c r="B227" s="225"/>
      <c r="C227" s="226"/>
    </row>
    <row r="228" s="223" customFormat="1" spans="1:3">
      <c r="A228" s="224"/>
      <c r="B228" s="225"/>
      <c r="C228" s="226"/>
    </row>
    <row r="229" s="223" customFormat="1" spans="1:3">
      <c r="A229" s="224"/>
      <c r="B229" s="225"/>
      <c r="C229" s="226"/>
    </row>
    <row r="230" s="223" customFormat="1" spans="1:3">
      <c r="A230" s="224"/>
      <c r="B230" s="225"/>
      <c r="C230" s="226"/>
    </row>
    <row r="231" s="223" customFormat="1" spans="1:3">
      <c r="A231" s="224"/>
      <c r="B231" s="225"/>
      <c r="C231" s="226"/>
    </row>
    <row r="232" s="223" customFormat="1" spans="1:3">
      <c r="A232" s="224"/>
      <c r="B232" s="225"/>
      <c r="C232" s="226"/>
    </row>
    <row r="233" s="223" customFormat="1" spans="1:3">
      <c r="A233" s="224"/>
      <c r="B233" s="225"/>
      <c r="C233" s="226"/>
    </row>
    <row r="234" s="223" customFormat="1" spans="1:3">
      <c r="A234" s="224"/>
      <c r="B234" s="225"/>
      <c r="C234" s="226"/>
    </row>
    <row r="235" s="223" customFormat="1" spans="1:3">
      <c r="A235" s="224"/>
      <c r="B235" s="225"/>
      <c r="C235" s="226"/>
    </row>
    <row r="236" s="223" customFormat="1" spans="1:3">
      <c r="A236" s="224"/>
      <c r="B236" s="225"/>
      <c r="C236" s="226"/>
    </row>
    <row r="237" s="223" customFormat="1" spans="1:3">
      <c r="A237" s="224"/>
      <c r="B237" s="225"/>
      <c r="C237" s="226"/>
    </row>
    <row r="238" s="223" customFormat="1" spans="1:3">
      <c r="A238" s="224"/>
      <c r="B238" s="225"/>
      <c r="C238" s="226"/>
    </row>
    <row r="239" s="223" customFormat="1" spans="1:3">
      <c r="A239" s="224"/>
      <c r="B239" s="225"/>
      <c r="C239" s="226"/>
    </row>
    <row r="240" s="223" customFormat="1" spans="1:3">
      <c r="A240" s="224"/>
      <c r="B240" s="225"/>
      <c r="C240" s="226"/>
    </row>
    <row r="241" s="223" customFormat="1" spans="1:3">
      <c r="A241" s="224"/>
      <c r="B241" s="225"/>
      <c r="C241" s="226"/>
    </row>
    <row r="242" s="223" customFormat="1" spans="1:3">
      <c r="A242" s="224"/>
      <c r="B242" s="225"/>
      <c r="C242" s="226"/>
    </row>
    <row r="243" s="223" customFormat="1" spans="1:3">
      <c r="A243" s="224"/>
      <c r="B243" s="225"/>
      <c r="C243" s="226"/>
    </row>
    <row r="244" s="223" customFormat="1" spans="1:3">
      <c r="A244" s="224"/>
      <c r="B244" s="225"/>
      <c r="C244" s="226"/>
    </row>
    <row r="245" s="223" customFormat="1" spans="1:3">
      <c r="A245" s="224"/>
      <c r="B245" s="225"/>
      <c r="C245" s="226"/>
    </row>
    <row r="246" s="223" customFormat="1" spans="1:3">
      <c r="A246" s="224"/>
      <c r="B246" s="225"/>
      <c r="C246" s="226"/>
    </row>
    <row r="247" s="223" customFormat="1" spans="1:3">
      <c r="A247" s="224"/>
      <c r="B247" s="225"/>
      <c r="C247" s="226"/>
    </row>
    <row r="248" s="223" customFormat="1" spans="1:3">
      <c r="A248" s="224"/>
      <c r="B248" s="225"/>
      <c r="C248" s="226"/>
    </row>
    <row r="249" s="223" customFormat="1" spans="1:3">
      <c r="A249" s="224"/>
      <c r="B249" s="225"/>
      <c r="C249" s="226"/>
    </row>
    <row r="250" s="223" customFormat="1" spans="1:3">
      <c r="A250" s="224"/>
      <c r="B250" s="225"/>
      <c r="C250" s="226"/>
    </row>
    <row r="251" s="223" customFormat="1" spans="1:3">
      <c r="A251" s="224"/>
      <c r="B251" s="225"/>
      <c r="C251" s="226"/>
    </row>
    <row r="252" s="223" customFormat="1" spans="1:3">
      <c r="A252" s="224"/>
      <c r="B252" s="225"/>
      <c r="C252" s="226"/>
    </row>
    <row r="253" s="223" customFormat="1" spans="1:3">
      <c r="A253" s="224"/>
      <c r="B253" s="225"/>
      <c r="C253" s="226"/>
    </row>
    <row r="254" s="223" customFormat="1" spans="1:3">
      <c r="A254" s="224"/>
      <c r="B254" s="225"/>
      <c r="C254" s="226"/>
    </row>
    <row r="255" s="223" customFormat="1" spans="1:3">
      <c r="A255" s="224"/>
      <c r="B255" s="225"/>
      <c r="C255" s="226"/>
    </row>
    <row r="256" s="223" customFormat="1" spans="1:3">
      <c r="A256" s="224"/>
      <c r="B256" s="225"/>
      <c r="C256" s="226"/>
    </row>
    <row r="257" s="223" customFormat="1" spans="1:3">
      <c r="A257" s="224"/>
      <c r="B257" s="225"/>
      <c r="C257" s="226"/>
    </row>
    <row r="258" s="223" customFormat="1" spans="1:3">
      <c r="A258" s="224"/>
      <c r="B258" s="225"/>
      <c r="C258" s="226"/>
    </row>
    <row r="259" s="223" customFormat="1" spans="1:3">
      <c r="A259" s="224"/>
      <c r="B259" s="225"/>
      <c r="C259" s="226"/>
    </row>
    <row r="260" s="223" customFormat="1" spans="1:3">
      <c r="A260" s="224"/>
      <c r="B260" s="225"/>
      <c r="C260" s="226"/>
    </row>
    <row r="261" s="223" customFormat="1" spans="1:3">
      <c r="A261" s="224"/>
      <c r="B261" s="225"/>
      <c r="C261" s="226"/>
    </row>
    <row r="262" s="223" customFormat="1" spans="1:3">
      <c r="A262" s="224"/>
      <c r="B262" s="225"/>
      <c r="C262" s="226"/>
    </row>
    <row r="263" s="223" customFormat="1" spans="1:3">
      <c r="A263" s="224"/>
      <c r="B263" s="225"/>
      <c r="C263" s="226"/>
    </row>
    <row r="264" s="223" customFormat="1" spans="1:3">
      <c r="A264" s="224"/>
      <c r="B264" s="225"/>
      <c r="C264" s="226"/>
    </row>
    <row r="265" s="223" customFormat="1" spans="1:3">
      <c r="A265" s="224"/>
      <c r="B265" s="225"/>
      <c r="C265" s="226"/>
    </row>
    <row r="266" s="223" customFormat="1" spans="1:3">
      <c r="A266" s="224"/>
      <c r="B266" s="225"/>
      <c r="C266" s="226"/>
    </row>
    <row r="267" s="223" customFormat="1" spans="1:3">
      <c r="A267" s="224"/>
      <c r="B267" s="225"/>
      <c r="C267" s="226"/>
    </row>
    <row r="268" s="223" customFormat="1" spans="1:3">
      <c r="A268" s="224"/>
      <c r="B268" s="225"/>
      <c r="C268" s="226"/>
    </row>
    <row r="269" s="223" customFormat="1" spans="1:3">
      <c r="A269" s="224"/>
      <c r="B269" s="225"/>
      <c r="C269" s="226"/>
    </row>
    <row r="270" s="223" customFormat="1" spans="1:3">
      <c r="A270" s="224"/>
      <c r="B270" s="225"/>
      <c r="C270" s="226"/>
    </row>
    <row r="271" s="223" customFormat="1" spans="1:3">
      <c r="A271" s="224"/>
      <c r="B271" s="225"/>
      <c r="C271" s="226"/>
    </row>
    <row r="272" s="223" customFormat="1" spans="1:3">
      <c r="A272" s="224"/>
      <c r="B272" s="225"/>
      <c r="C272" s="226"/>
    </row>
    <row r="273" s="223" customFormat="1" spans="1:3">
      <c r="A273" s="224"/>
      <c r="B273" s="225"/>
      <c r="C273" s="226"/>
    </row>
    <row r="274" s="223" customFormat="1" spans="1:3">
      <c r="A274" s="224"/>
      <c r="B274" s="225"/>
      <c r="C274" s="226"/>
    </row>
    <row r="275" s="223" customFormat="1" spans="1:3">
      <c r="A275" s="224"/>
      <c r="B275" s="225"/>
      <c r="C275" s="226"/>
    </row>
    <row r="276" s="223" customFormat="1" spans="1:3">
      <c r="A276" s="224"/>
      <c r="B276" s="225"/>
      <c r="C276" s="226"/>
    </row>
    <row r="277" s="223" customFormat="1" spans="1:3">
      <c r="A277" s="224"/>
      <c r="B277" s="225"/>
      <c r="C277" s="226"/>
    </row>
    <row r="278" s="223" customFormat="1" spans="1:3">
      <c r="A278" s="224"/>
      <c r="B278" s="225"/>
      <c r="C278" s="226"/>
    </row>
    <row r="279" s="223" customFormat="1" spans="1:3">
      <c r="A279" s="224"/>
      <c r="B279" s="225"/>
      <c r="C279" s="226"/>
    </row>
    <row r="280" s="223" customFormat="1" spans="1:3">
      <c r="A280" s="224"/>
      <c r="B280" s="225"/>
      <c r="C280" s="226"/>
    </row>
    <row r="281" s="223" customFormat="1" spans="1:3">
      <c r="A281" s="224"/>
      <c r="B281" s="225"/>
      <c r="C281" s="226"/>
    </row>
    <row r="282" s="223" customFormat="1" spans="1:3">
      <c r="A282" s="224"/>
      <c r="B282" s="225"/>
      <c r="C282" s="226"/>
    </row>
    <row r="283" s="223" customFormat="1" spans="1:3">
      <c r="A283" s="224"/>
      <c r="B283" s="225"/>
      <c r="C283" s="226"/>
    </row>
    <row r="284" s="223" customFormat="1" spans="1:3">
      <c r="A284" s="224"/>
      <c r="B284" s="225"/>
      <c r="C284" s="226"/>
    </row>
    <row r="285" s="223" customFormat="1" spans="1:3">
      <c r="A285" s="224"/>
      <c r="B285" s="225"/>
      <c r="C285" s="226"/>
    </row>
    <row r="286" s="223" customFormat="1" spans="1:3">
      <c r="A286" s="224"/>
      <c r="B286" s="225"/>
      <c r="C286" s="226"/>
    </row>
    <row r="287" s="223" customFormat="1" spans="1:3">
      <c r="A287" s="224"/>
      <c r="B287" s="225"/>
      <c r="C287" s="226"/>
    </row>
    <row r="288" s="223" customFormat="1" spans="1:3">
      <c r="A288" s="224"/>
      <c r="B288" s="225"/>
      <c r="C288" s="226"/>
    </row>
    <row r="289" s="223" customFormat="1" spans="1:3">
      <c r="A289" s="224"/>
      <c r="B289" s="225"/>
      <c r="C289" s="226"/>
    </row>
    <row r="290" s="223" customFormat="1" spans="1:3">
      <c r="A290" s="224"/>
      <c r="B290" s="225"/>
      <c r="C290" s="226"/>
    </row>
    <row r="291" s="223" customFormat="1" spans="1:3">
      <c r="A291" s="224"/>
      <c r="B291" s="225"/>
      <c r="C291" s="226"/>
    </row>
    <row r="292" s="223" customFormat="1" spans="1:3">
      <c r="A292" s="224"/>
      <c r="B292" s="225"/>
      <c r="C292" s="226"/>
    </row>
    <row r="293" s="223" customFormat="1" spans="1:3">
      <c r="A293" s="224"/>
      <c r="B293" s="225"/>
      <c r="C293" s="226"/>
    </row>
    <row r="294" s="223" customFormat="1" spans="1:3">
      <c r="A294" s="224"/>
      <c r="B294" s="225"/>
      <c r="C294" s="226"/>
    </row>
    <row r="295" s="223" customFormat="1" spans="1:3">
      <c r="A295" s="224"/>
      <c r="B295" s="225"/>
      <c r="C295" s="226"/>
    </row>
    <row r="296" s="223" customFormat="1" spans="1:3">
      <c r="A296" s="224"/>
      <c r="B296" s="225"/>
      <c r="C296" s="226"/>
    </row>
    <row r="297" s="223" customFormat="1" spans="1:3">
      <c r="A297" s="224"/>
      <c r="B297" s="225"/>
      <c r="C297" s="226"/>
    </row>
    <row r="298" s="223" customFormat="1" spans="1:3">
      <c r="A298" s="224"/>
      <c r="B298" s="225"/>
      <c r="C298" s="226"/>
    </row>
    <row r="299" s="223" customFormat="1" spans="1:3">
      <c r="A299" s="224"/>
      <c r="B299" s="225"/>
      <c r="C299" s="226"/>
    </row>
    <row r="300" s="223" customFormat="1" spans="1:3">
      <c r="A300" s="224"/>
      <c r="B300" s="225"/>
      <c r="C300" s="226"/>
    </row>
    <row r="301" s="223" customFormat="1" spans="1:3">
      <c r="A301" s="224"/>
      <c r="B301" s="225"/>
      <c r="C301" s="226"/>
    </row>
    <row r="302" s="223" customFormat="1" spans="1:3">
      <c r="A302" s="224"/>
      <c r="B302" s="225"/>
      <c r="C302" s="226"/>
    </row>
    <row r="303" s="223" customFormat="1" spans="1:3">
      <c r="A303" s="224"/>
      <c r="B303" s="225"/>
      <c r="C303" s="226"/>
    </row>
    <row r="304" s="223" customFormat="1" spans="1:3">
      <c r="A304" s="224"/>
      <c r="B304" s="225"/>
      <c r="C304" s="226"/>
    </row>
    <row r="305" s="223" customFormat="1" spans="1:3">
      <c r="A305" s="224"/>
      <c r="B305" s="225"/>
      <c r="C305" s="226"/>
    </row>
    <row r="306" s="223" customFormat="1" spans="1:3">
      <c r="A306" s="224"/>
      <c r="B306" s="225"/>
      <c r="C306" s="226"/>
    </row>
    <row r="307" s="223" customFormat="1" spans="1:3">
      <c r="A307" s="224"/>
      <c r="B307" s="225"/>
      <c r="C307" s="226"/>
    </row>
    <row r="308" s="223" customFormat="1" spans="1:3">
      <c r="A308" s="224"/>
      <c r="B308" s="225"/>
      <c r="C308" s="226"/>
    </row>
    <row r="309" s="223" customFormat="1" spans="1:3">
      <c r="A309" s="224"/>
      <c r="B309" s="225"/>
      <c r="C309" s="226"/>
    </row>
    <row r="310" s="223" customFormat="1" spans="1:3">
      <c r="A310" s="224"/>
      <c r="B310" s="225"/>
      <c r="C310" s="226"/>
    </row>
    <row r="311" s="223" customFormat="1" spans="1:3">
      <c r="A311" s="224"/>
      <c r="B311" s="225"/>
      <c r="C311" s="226"/>
    </row>
    <row r="312" s="223" customFormat="1" spans="1:3">
      <c r="A312" s="224"/>
      <c r="B312" s="225"/>
      <c r="C312" s="226"/>
    </row>
    <row r="313" s="223" customFormat="1" spans="1:3">
      <c r="A313" s="224"/>
      <c r="B313" s="225"/>
      <c r="C313" s="226"/>
    </row>
    <row r="314" s="223" customFormat="1" spans="1:3">
      <c r="A314" s="224"/>
      <c r="B314" s="225"/>
      <c r="C314" s="226"/>
    </row>
    <row r="315" s="223" customFormat="1" spans="1:3">
      <c r="A315" s="224"/>
      <c r="B315" s="225"/>
      <c r="C315" s="226"/>
    </row>
    <row r="316" s="223" customFormat="1" spans="1:3">
      <c r="A316" s="224"/>
      <c r="B316" s="225"/>
      <c r="C316" s="226"/>
    </row>
    <row r="317" s="223" customFormat="1" spans="1:3">
      <c r="A317" s="224"/>
      <c r="B317" s="225"/>
      <c r="C317" s="226"/>
    </row>
    <row r="318" s="223" customFormat="1" spans="1:3">
      <c r="A318" s="224"/>
      <c r="B318" s="225"/>
      <c r="C318" s="226"/>
    </row>
    <row r="319" s="223" customFormat="1" spans="1:3">
      <c r="A319" s="224"/>
      <c r="B319" s="225"/>
      <c r="C319" s="226"/>
    </row>
    <row r="320" s="223" customFormat="1" spans="1:3">
      <c r="A320" s="224"/>
      <c r="B320" s="225"/>
      <c r="C320" s="226"/>
    </row>
    <row r="321" s="223" customFormat="1" spans="1:3">
      <c r="A321" s="224"/>
      <c r="B321" s="225"/>
      <c r="C321" s="226"/>
    </row>
    <row r="322" s="223" customFormat="1" spans="1:3">
      <c r="A322" s="224"/>
      <c r="B322" s="225"/>
      <c r="C322" s="226"/>
    </row>
    <row r="323" s="223" customFormat="1" spans="1:3">
      <c r="A323" s="224"/>
      <c r="B323" s="225"/>
      <c r="C323" s="226"/>
    </row>
    <row r="324" s="223" customFormat="1" spans="1:3">
      <c r="A324" s="224"/>
      <c r="B324" s="225"/>
      <c r="C324" s="226"/>
    </row>
    <row r="325" s="223" customFormat="1" spans="1:3">
      <c r="A325" s="224"/>
      <c r="B325" s="225"/>
      <c r="C325" s="226"/>
    </row>
    <row r="326" s="223" customFormat="1" spans="1:3">
      <c r="A326" s="224"/>
      <c r="B326" s="225"/>
      <c r="C326" s="226"/>
    </row>
    <row r="327" s="223" customFormat="1" spans="1:3">
      <c r="A327" s="224"/>
      <c r="B327" s="225"/>
      <c r="C327" s="226"/>
    </row>
    <row r="328" s="223" customFormat="1" spans="1:3">
      <c r="A328" s="224"/>
      <c r="B328" s="225"/>
      <c r="C328" s="226"/>
    </row>
    <row r="329" s="223" customFormat="1" spans="1:3">
      <c r="A329" s="224"/>
      <c r="B329" s="225"/>
      <c r="C329" s="226"/>
    </row>
    <row r="330" s="223" customFormat="1" spans="1:3">
      <c r="A330" s="224"/>
      <c r="B330" s="225"/>
      <c r="C330" s="226"/>
    </row>
    <row r="331" s="223" customFormat="1" spans="1:3">
      <c r="A331" s="224"/>
      <c r="B331" s="225"/>
      <c r="C331" s="226"/>
    </row>
    <row r="332" s="223" customFormat="1" spans="1:3">
      <c r="A332" s="224"/>
      <c r="B332" s="225"/>
      <c r="C332" s="226"/>
    </row>
    <row r="333" s="223" customFormat="1" spans="1:3">
      <c r="A333" s="224"/>
      <c r="B333" s="225"/>
      <c r="C333" s="226"/>
    </row>
    <row r="334" s="223" customFormat="1" spans="1:3">
      <c r="A334" s="224"/>
      <c r="B334" s="225"/>
      <c r="C334" s="226"/>
    </row>
    <row r="335" s="223" customFormat="1" spans="1:3">
      <c r="A335" s="224"/>
      <c r="B335" s="225"/>
      <c r="C335" s="226"/>
    </row>
    <row r="336" s="223" customFormat="1" spans="1:3">
      <c r="A336" s="224"/>
      <c r="B336" s="225"/>
      <c r="C336" s="226"/>
    </row>
    <row r="337" s="223" customFormat="1" spans="1:3">
      <c r="A337" s="224"/>
      <c r="B337" s="225"/>
      <c r="C337" s="226"/>
    </row>
    <row r="338" s="223" customFormat="1" spans="1:3">
      <c r="A338" s="224"/>
      <c r="B338" s="225"/>
      <c r="C338" s="226"/>
    </row>
    <row r="339" s="223" customFormat="1" spans="1:3">
      <c r="A339" s="224"/>
      <c r="B339" s="225"/>
      <c r="C339" s="226"/>
    </row>
    <row r="340" s="223" customFormat="1" spans="1:3">
      <c r="A340" s="224"/>
      <c r="B340" s="225"/>
      <c r="C340" s="226"/>
    </row>
    <row r="341" s="223" customFormat="1" spans="1:3">
      <c r="A341" s="224"/>
      <c r="B341" s="225"/>
      <c r="C341" s="226"/>
    </row>
    <row r="342" s="223" customFormat="1" spans="1:3">
      <c r="A342" s="224"/>
      <c r="B342" s="225"/>
      <c r="C342" s="226"/>
    </row>
    <row r="343" s="223" customFormat="1" spans="1:3">
      <c r="A343" s="224"/>
      <c r="B343" s="225"/>
      <c r="C343" s="226"/>
    </row>
    <row r="344" s="223" customFormat="1" spans="1:3">
      <c r="A344" s="224"/>
      <c r="B344" s="225"/>
      <c r="C344" s="226"/>
    </row>
    <row r="345" s="223" customFormat="1" spans="1:3">
      <c r="A345" s="224"/>
      <c r="B345" s="225"/>
      <c r="C345" s="226"/>
    </row>
    <row r="346" s="223" customFormat="1" spans="1:3">
      <c r="A346" s="224"/>
      <c r="B346" s="225"/>
      <c r="C346" s="226"/>
    </row>
    <row r="347" s="223" customFormat="1" spans="1:3">
      <c r="A347" s="224"/>
      <c r="B347" s="225"/>
      <c r="C347" s="226"/>
    </row>
    <row r="348" s="223" customFormat="1" spans="1:3">
      <c r="A348" s="224"/>
      <c r="B348" s="225"/>
      <c r="C348" s="226"/>
    </row>
    <row r="349" s="223" customFormat="1" spans="1:3">
      <c r="A349" s="224"/>
      <c r="B349" s="225"/>
      <c r="C349" s="226"/>
    </row>
    <row r="350" s="223" customFormat="1" spans="1:3">
      <c r="A350" s="224"/>
      <c r="B350" s="225"/>
      <c r="C350" s="226"/>
    </row>
    <row r="351" s="223" customFormat="1" spans="1:3">
      <c r="A351" s="224"/>
      <c r="B351" s="225"/>
      <c r="C351" s="226"/>
    </row>
    <row r="352" s="223" customFormat="1" spans="1:3">
      <c r="A352" s="224"/>
      <c r="B352" s="225"/>
      <c r="C352" s="226"/>
    </row>
    <row r="353" s="223" customFormat="1" spans="1:3">
      <c r="A353" s="224"/>
      <c r="B353" s="225"/>
      <c r="C353" s="226"/>
    </row>
    <row r="354" s="223" customFormat="1" spans="1:3">
      <c r="A354" s="224"/>
      <c r="B354" s="225"/>
      <c r="C354" s="226"/>
    </row>
    <row r="355" s="223" customFormat="1" spans="1:3">
      <c r="A355" s="224"/>
      <c r="B355" s="225"/>
      <c r="C355" s="226"/>
    </row>
    <row r="356" s="223" customFormat="1" spans="1:3">
      <c r="A356" s="224"/>
      <c r="B356" s="225"/>
      <c r="C356" s="226"/>
    </row>
    <row r="357" s="223" customFormat="1" spans="1:3">
      <c r="A357" s="224"/>
      <c r="B357" s="225"/>
      <c r="C357" s="226"/>
    </row>
    <row r="358" s="223" customFormat="1" spans="1:3">
      <c r="A358" s="224"/>
      <c r="B358" s="225"/>
      <c r="C358" s="226"/>
    </row>
    <row r="359" s="223" customFormat="1" spans="1:3">
      <c r="A359" s="224"/>
      <c r="B359" s="225"/>
      <c r="C359" s="226"/>
    </row>
    <row r="360" s="223" customFormat="1" spans="1:3">
      <c r="A360" s="224"/>
      <c r="B360" s="225"/>
      <c r="C360" s="226"/>
    </row>
    <row r="361" s="223" customFormat="1" spans="1:3">
      <c r="A361" s="224"/>
      <c r="B361" s="225"/>
      <c r="C361" s="226"/>
    </row>
    <row r="362" s="223" customFormat="1" spans="1:3">
      <c r="A362" s="224"/>
      <c r="B362" s="225"/>
      <c r="C362" s="226"/>
    </row>
    <row r="363" s="223" customFormat="1" spans="1:3">
      <c r="A363" s="224"/>
      <c r="B363" s="225"/>
      <c r="C363" s="226"/>
    </row>
    <row r="364" s="223" customFormat="1" spans="1:3">
      <c r="A364" s="224"/>
      <c r="B364" s="225"/>
      <c r="C364" s="226"/>
    </row>
    <row r="365" s="223" customFormat="1" spans="1:3">
      <c r="A365" s="224"/>
      <c r="B365" s="225"/>
      <c r="C365" s="226"/>
    </row>
    <row r="366" s="223" customFormat="1" spans="1:3">
      <c r="A366" s="224"/>
      <c r="B366" s="225"/>
      <c r="C366" s="226"/>
    </row>
    <row r="367" s="223" customFormat="1" spans="1:3">
      <c r="A367" s="224"/>
      <c r="B367" s="225"/>
      <c r="C367" s="226"/>
    </row>
    <row r="368" s="223" customFormat="1" spans="1:3">
      <c r="A368" s="224"/>
      <c r="B368" s="225"/>
      <c r="C368" s="226"/>
    </row>
    <row r="369" s="223" customFormat="1" spans="1:3">
      <c r="A369" s="224"/>
      <c r="B369" s="225"/>
      <c r="C369" s="226"/>
    </row>
    <row r="370" s="223" customFormat="1" spans="1:3">
      <c r="A370" s="224"/>
      <c r="B370" s="225"/>
      <c r="C370" s="226"/>
    </row>
    <row r="371" s="223" customFormat="1" spans="1:3">
      <c r="A371" s="224"/>
      <c r="B371" s="225"/>
      <c r="C371" s="226"/>
    </row>
    <row r="372" s="223" customFormat="1" spans="1:3">
      <c r="A372" s="224"/>
      <c r="B372" s="225"/>
      <c r="C372" s="226"/>
    </row>
    <row r="373" s="223" customFormat="1" spans="1:3">
      <c r="A373" s="224"/>
      <c r="B373" s="225"/>
      <c r="C373" s="226"/>
    </row>
    <row r="374" s="223" customFormat="1" spans="1:3">
      <c r="A374" s="224"/>
      <c r="B374" s="225"/>
      <c r="C374" s="226"/>
    </row>
    <row r="375" s="223" customFormat="1" spans="1:3">
      <c r="A375" s="224"/>
      <c r="B375" s="225"/>
      <c r="C375" s="226"/>
    </row>
    <row r="376" s="223" customFormat="1" spans="1:3">
      <c r="A376" s="224"/>
      <c r="B376" s="225"/>
      <c r="C376" s="226"/>
    </row>
    <row r="377" s="223" customFormat="1" spans="1:3">
      <c r="A377" s="224"/>
      <c r="B377" s="225"/>
      <c r="C377" s="226"/>
    </row>
    <row r="378" s="223" customFormat="1" spans="1:3">
      <c r="A378" s="224"/>
      <c r="B378" s="225"/>
      <c r="C378" s="226"/>
    </row>
    <row r="379" s="223" customFormat="1" spans="1:3">
      <c r="A379" s="224"/>
      <c r="B379" s="225"/>
      <c r="C379" s="226"/>
    </row>
    <row r="380" s="223" customFormat="1" spans="1:3">
      <c r="A380" s="224"/>
      <c r="B380" s="225"/>
      <c r="C380" s="226"/>
    </row>
    <row r="381" s="223" customFormat="1" spans="1:3">
      <c r="A381" s="224"/>
      <c r="B381" s="225"/>
      <c r="C381" s="226"/>
    </row>
    <row r="382" s="223" customFormat="1" spans="1:3">
      <c r="A382" s="224"/>
      <c r="B382" s="225"/>
      <c r="C382" s="226"/>
    </row>
    <row r="383" s="223" customFormat="1" spans="1:3">
      <c r="A383" s="224"/>
      <c r="B383" s="225"/>
      <c r="C383" s="226"/>
    </row>
    <row r="384" s="223" customFormat="1" spans="1:3">
      <c r="A384" s="224"/>
      <c r="B384" s="225"/>
      <c r="C384" s="226"/>
    </row>
    <row r="385" s="223" customFormat="1" spans="1:3">
      <c r="A385" s="224"/>
      <c r="B385" s="225"/>
      <c r="C385" s="226"/>
    </row>
    <row r="386" s="223" customFormat="1" spans="1:3">
      <c r="A386" s="224"/>
      <c r="B386" s="225"/>
      <c r="C386" s="226"/>
    </row>
    <row r="387" s="223" customFormat="1" spans="1:3">
      <c r="A387" s="224"/>
      <c r="B387" s="225"/>
      <c r="C387" s="226"/>
    </row>
    <row r="388" s="223" customFormat="1" spans="1:3">
      <c r="A388" s="224"/>
      <c r="B388" s="225"/>
      <c r="C388" s="226"/>
    </row>
    <row r="389" s="223" customFormat="1" spans="1:3">
      <c r="A389" s="224"/>
      <c r="B389" s="225"/>
      <c r="C389" s="226"/>
    </row>
    <row r="390" s="223" customFormat="1" spans="1:3">
      <c r="A390" s="224"/>
      <c r="B390" s="225"/>
      <c r="C390" s="226"/>
    </row>
    <row r="391" s="223" customFormat="1" spans="1:3">
      <c r="A391" s="224"/>
      <c r="B391" s="225"/>
      <c r="C391" s="226"/>
    </row>
    <row r="392" s="223" customFormat="1" spans="1:3">
      <c r="A392" s="224"/>
      <c r="B392" s="225"/>
      <c r="C392" s="226"/>
    </row>
    <row r="393" s="223" customFormat="1" spans="1:3">
      <c r="A393" s="224"/>
      <c r="B393" s="225"/>
      <c r="C393" s="226"/>
    </row>
  </sheetData>
  <mergeCells count="4">
    <mergeCell ref="A2:A10"/>
    <mergeCell ref="A11:A20"/>
    <mergeCell ref="F2:F10"/>
    <mergeCell ref="F11:F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pane ySplit="1" topLeftCell="A2" activePane="bottomLeft" state="frozen"/>
      <selection/>
      <selection pane="bottomLeft" activeCell="B2" sqref="B2"/>
    </sheetView>
  </sheetViews>
  <sheetFormatPr defaultColWidth="9.14285714285714" defaultRowHeight="15" outlineLevelCol="7"/>
  <cols>
    <col min="1" max="1" width="17.4285714285714" style="11" customWidth="1"/>
    <col min="2" max="2" width="19.1428571428571" customWidth="1"/>
    <col min="3" max="3" width="28.4285714285714" customWidth="1"/>
    <col min="4" max="4" width="7.14285714285714" customWidth="1"/>
    <col min="5" max="5" width="50.2" customWidth="1"/>
    <col min="6" max="6" width="20" customWidth="1"/>
    <col min="7" max="7" width="25.7047619047619" customWidth="1"/>
    <col min="8" max="8" width="29.0666666666667" customWidth="1"/>
    <col min="9" max="9" width="14.4285714285714"/>
    <col min="11" max="11" width="14.4285714285714"/>
  </cols>
  <sheetData>
    <row r="1" ht="16" customHeight="1" spans="1:8">
      <c r="A1" s="12" t="s">
        <v>0</v>
      </c>
      <c r="B1" s="13" t="s">
        <v>49</v>
      </c>
      <c r="C1" s="13" t="s">
        <v>50</v>
      </c>
      <c r="D1" s="13" t="s">
        <v>62</v>
      </c>
      <c r="E1" s="13" t="s">
        <v>52</v>
      </c>
      <c r="F1" s="13" t="s">
        <v>63</v>
      </c>
      <c r="G1" s="13" t="s">
        <v>4</v>
      </c>
      <c r="H1" s="13" t="s">
        <v>5</v>
      </c>
    </row>
    <row r="2" ht="192" customHeight="1" spans="1:8">
      <c r="A2" s="217">
        <v>45992</v>
      </c>
      <c r="B2" s="217" t="s">
        <v>64</v>
      </c>
      <c r="C2" s="15" t="s">
        <v>65</v>
      </c>
      <c r="D2" s="16">
        <v>3</v>
      </c>
      <c r="E2" s="49"/>
      <c r="F2" s="18">
        <v>425000</v>
      </c>
      <c r="G2" s="41">
        <f>D2*F2</f>
        <v>1275000</v>
      </c>
      <c r="H2" s="41">
        <f>SUM(D2*F2)</f>
        <v>1275000</v>
      </c>
    </row>
    <row r="3" ht="60" customHeight="1" spans="1:8">
      <c r="A3" s="217"/>
      <c r="B3" s="217"/>
      <c r="C3" s="15"/>
      <c r="D3" s="16"/>
      <c r="E3" s="49"/>
      <c r="F3" s="18"/>
      <c r="G3" s="18">
        <f>D3*F3</f>
        <v>0</v>
      </c>
      <c r="H3" s="41">
        <f>SUM(G3:G5)</f>
        <v>0</v>
      </c>
    </row>
    <row r="4" ht="60" customHeight="1" spans="1:8">
      <c r="A4" s="217"/>
      <c r="B4" s="217"/>
      <c r="C4" s="15"/>
      <c r="D4" s="16"/>
      <c r="E4" s="49"/>
      <c r="F4" s="18"/>
      <c r="G4" s="18">
        <f>D4*F4</f>
        <v>0</v>
      </c>
      <c r="H4" s="41"/>
    </row>
    <row r="5" ht="60" customHeight="1" spans="1:8">
      <c r="A5" s="217"/>
      <c r="B5" s="217"/>
      <c r="C5" s="15"/>
      <c r="D5" s="16"/>
      <c r="E5" s="49"/>
      <c r="F5" s="18"/>
      <c r="G5" s="18">
        <f>D5*F5</f>
        <v>0</v>
      </c>
      <c r="H5" s="41"/>
    </row>
    <row r="6" ht="151.95" customHeight="1" spans="1:8">
      <c r="A6" s="218"/>
      <c r="B6" s="218"/>
      <c r="C6" s="219"/>
      <c r="D6" s="16"/>
      <c r="E6" s="208"/>
      <c r="F6" s="18"/>
      <c r="G6" s="41">
        <f>D6*F6</f>
        <v>0</v>
      </c>
      <c r="H6" s="220">
        <f>SUM(G6:G6)</f>
        <v>0</v>
      </c>
    </row>
    <row r="7" spans="1:8">
      <c r="A7" s="19"/>
      <c r="B7" s="221"/>
      <c r="C7" s="222"/>
      <c r="D7" s="222"/>
      <c r="E7" s="5"/>
      <c r="F7" s="5"/>
      <c r="G7" s="5"/>
      <c r="H7" s="5">
        <f>SUM(H2:H6)</f>
        <v>1275000</v>
      </c>
    </row>
    <row r="8" ht="177" customHeight="1"/>
    <row r="9" ht="177" customHeight="1"/>
    <row r="10" ht="177" customHeight="1"/>
    <row r="11" ht="177" customHeight="1"/>
    <row r="12" ht="34" customHeight="1"/>
    <row r="13" ht="58" customHeight="1"/>
    <row r="14" ht="58" customHeight="1"/>
    <row r="15" ht="58" customHeight="1"/>
    <row r="16" ht="58" customHeight="1"/>
    <row r="17" ht="58" customHeight="1"/>
    <row r="18" ht="58" customHeight="1"/>
    <row r="19" ht="58" customHeight="1"/>
    <row r="20" ht="58" customHeight="1"/>
    <row r="21" ht="58" customHeight="1"/>
    <row r="22" ht="58" customHeight="1"/>
  </sheetData>
  <mergeCells count="5">
    <mergeCell ref="A7:C7"/>
    <mergeCell ref="A3:A5"/>
    <mergeCell ref="B3:B5"/>
    <mergeCell ref="E3:E5"/>
    <mergeCell ref="H3:H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zoomScale="55" zoomScaleNormal="55" workbookViewId="0">
      <pane ySplit="1" topLeftCell="A2" activePane="bottomLeft" state="frozen"/>
      <selection/>
      <selection pane="bottomLeft" activeCell="D2" sqref="D2"/>
    </sheetView>
  </sheetViews>
  <sheetFormatPr defaultColWidth="9.14285714285714" defaultRowHeight="15"/>
  <cols>
    <col min="1" max="1" width="20.5142857142857" style="181" customWidth="1"/>
    <col min="2" max="2" width="36.5714285714286" style="181" customWidth="1"/>
    <col min="3" max="3" width="51.9428571428571" customWidth="1"/>
    <col min="4" max="4" width="16.1428571428571" customWidth="1"/>
    <col min="5" max="5" width="23.1428571428571" customWidth="1"/>
    <col min="6" max="6" width="33" customWidth="1"/>
    <col min="7" max="7" width="30.647619047619" customWidth="1"/>
    <col min="8" max="8" width="24.9238095238095" style="180" customWidth="1"/>
    <col min="9" max="9" width="24.9238095238095" customWidth="1"/>
    <col min="10" max="10" width="58.1809523809524" customWidth="1"/>
    <col min="11" max="11" width="12.8571428571429"/>
  </cols>
  <sheetData>
    <row r="1" s="179" customFormat="1" ht="34" customHeight="1" spans="1:10">
      <c r="A1" s="182" t="s">
        <v>0</v>
      </c>
      <c r="B1" s="182" t="s">
        <v>49</v>
      </c>
      <c r="C1" s="182" t="s">
        <v>50</v>
      </c>
      <c r="D1" s="182" t="s">
        <v>62</v>
      </c>
      <c r="E1" s="182" t="s">
        <v>3</v>
      </c>
      <c r="F1" s="182" t="s">
        <v>66</v>
      </c>
      <c r="G1" s="182" t="s">
        <v>63</v>
      </c>
      <c r="H1" s="182" t="s">
        <v>36</v>
      </c>
      <c r="I1" s="182" t="s">
        <v>5</v>
      </c>
      <c r="J1" s="182" t="s">
        <v>67</v>
      </c>
    </row>
    <row r="2" ht="387.45" customHeight="1" spans="1:10">
      <c r="A2" s="183">
        <v>46000</v>
      </c>
      <c r="B2" s="184" t="s">
        <v>68</v>
      </c>
      <c r="C2" s="175" t="s">
        <v>69</v>
      </c>
      <c r="D2" s="185">
        <v>4</v>
      </c>
      <c r="E2" s="186">
        <v>295000</v>
      </c>
      <c r="F2" s="186">
        <f t="shared" ref="F2:F12" si="0">E2*10%</f>
        <v>29500</v>
      </c>
      <c r="G2" s="187">
        <f t="shared" ref="G2:G15" si="1">E2-F2</f>
        <v>265500</v>
      </c>
      <c r="H2" s="187">
        <f t="shared" ref="H2:H8" si="2">D2*G2</f>
        <v>1062000</v>
      </c>
      <c r="I2" s="187">
        <f>SUM(H2)</f>
        <v>1062000</v>
      </c>
      <c r="J2" s="206"/>
    </row>
    <row r="3" ht="160" customHeight="1" spans="1:10">
      <c r="A3" s="183"/>
      <c r="B3" s="184"/>
      <c r="C3" s="175"/>
      <c r="D3" s="185"/>
      <c r="E3" s="186"/>
      <c r="F3" s="186">
        <f t="shared" si="0"/>
        <v>0</v>
      </c>
      <c r="G3" s="187">
        <f t="shared" si="1"/>
        <v>0</v>
      </c>
      <c r="H3" s="187">
        <f t="shared" si="2"/>
        <v>0</v>
      </c>
      <c r="I3" s="187"/>
      <c r="J3" s="206"/>
    </row>
    <row r="4" ht="313.4" customHeight="1" spans="1:10">
      <c r="A4" s="188"/>
      <c r="B4" s="189"/>
      <c r="C4" s="190"/>
      <c r="D4" s="191"/>
      <c r="E4" s="192"/>
      <c r="F4" s="193"/>
      <c r="G4" s="192">
        <f t="shared" si="1"/>
        <v>0</v>
      </c>
      <c r="H4" s="194">
        <f t="shared" si="2"/>
        <v>0</v>
      </c>
      <c r="I4" s="186">
        <f>SUM(H4)</f>
        <v>0</v>
      </c>
      <c r="J4" s="17"/>
    </row>
    <row r="5" ht="383.5" customHeight="1" spans="1:10">
      <c r="A5" s="183"/>
      <c r="B5" s="184"/>
      <c r="C5" s="175"/>
      <c r="D5" s="185"/>
      <c r="E5" s="186"/>
      <c r="F5" s="186">
        <f t="shared" si="0"/>
        <v>0</v>
      </c>
      <c r="G5" s="186">
        <f t="shared" si="1"/>
        <v>0</v>
      </c>
      <c r="H5" s="187">
        <f t="shared" si="2"/>
        <v>0</v>
      </c>
      <c r="I5" s="186">
        <f>SUM(H5)</f>
        <v>0</v>
      </c>
      <c r="J5" s="17"/>
    </row>
    <row r="6" ht="365" customHeight="1" spans="1:10">
      <c r="A6" s="183"/>
      <c r="B6" s="184"/>
      <c r="C6" s="175"/>
      <c r="D6" s="185"/>
      <c r="E6" s="186"/>
      <c r="F6" s="186">
        <f t="shared" si="0"/>
        <v>0</v>
      </c>
      <c r="G6" s="186">
        <f t="shared" si="1"/>
        <v>0</v>
      </c>
      <c r="H6" s="187">
        <f t="shared" si="2"/>
        <v>0</v>
      </c>
      <c r="I6" s="186">
        <f>SUM(H6)</f>
        <v>0</v>
      </c>
      <c r="J6" s="17"/>
    </row>
    <row r="7" ht="139.5" customHeight="1" spans="1:10">
      <c r="A7" s="195"/>
      <c r="B7" s="196"/>
      <c r="C7" s="175"/>
      <c r="D7" s="185"/>
      <c r="E7" s="186"/>
      <c r="F7" s="186">
        <f t="shared" si="0"/>
        <v>0</v>
      </c>
      <c r="G7" s="186">
        <f t="shared" si="1"/>
        <v>0</v>
      </c>
      <c r="H7" s="187">
        <f t="shared" si="2"/>
        <v>0</v>
      </c>
      <c r="I7" s="207">
        <f>SUM(H7:H9)</f>
        <v>0</v>
      </c>
      <c r="J7" s="208"/>
    </row>
    <row r="8" ht="139.5" spans="1:10">
      <c r="A8" s="188"/>
      <c r="B8" s="189"/>
      <c r="C8" s="175"/>
      <c r="D8" s="185"/>
      <c r="E8" s="186"/>
      <c r="F8" s="186">
        <f t="shared" si="0"/>
        <v>0</v>
      </c>
      <c r="G8" s="186">
        <f t="shared" si="1"/>
        <v>0</v>
      </c>
      <c r="H8" s="187">
        <f t="shared" si="2"/>
        <v>0</v>
      </c>
      <c r="I8" s="209"/>
      <c r="J8" s="210"/>
    </row>
    <row r="9" ht="139.5" spans="1:10">
      <c r="A9" s="197"/>
      <c r="B9" s="198"/>
      <c r="C9" s="175"/>
      <c r="D9" s="185"/>
      <c r="E9" s="186"/>
      <c r="F9" s="186">
        <f t="shared" si="0"/>
        <v>0</v>
      </c>
      <c r="G9" s="186">
        <f t="shared" si="1"/>
        <v>0</v>
      </c>
      <c r="H9" s="199">
        <f t="shared" ref="H9:H15" si="3">SUM(D9*G9)</f>
        <v>0</v>
      </c>
      <c r="I9" s="211"/>
      <c r="J9" s="212"/>
    </row>
    <row r="10" ht="381.45" customHeight="1" spans="1:10">
      <c r="A10" s="184"/>
      <c r="B10" s="200"/>
      <c r="C10" s="201"/>
      <c r="D10" s="185"/>
      <c r="E10" s="186"/>
      <c r="F10" s="186">
        <f t="shared" si="0"/>
        <v>0</v>
      </c>
      <c r="G10" s="186">
        <f t="shared" si="1"/>
        <v>0</v>
      </c>
      <c r="H10" s="199">
        <f t="shared" si="3"/>
        <v>0</v>
      </c>
      <c r="I10" s="213">
        <f t="shared" ref="I10:I15" si="4">SUM(H10)</f>
        <v>0</v>
      </c>
      <c r="J10" s="214"/>
    </row>
    <row r="11" ht="386.3" customHeight="1" spans="1:10">
      <c r="A11" s="184"/>
      <c r="B11" s="200"/>
      <c r="C11" s="201"/>
      <c r="D11" s="185"/>
      <c r="E11" s="186"/>
      <c r="F11" s="186">
        <f t="shared" si="0"/>
        <v>0</v>
      </c>
      <c r="G11" s="186">
        <f t="shared" si="1"/>
        <v>0</v>
      </c>
      <c r="H11" s="199">
        <f t="shared" si="3"/>
        <v>0</v>
      </c>
      <c r="I11" s="213">
        <f t="shared" si="4"/>
        <v>0</v>
      </c>
      <c r="J11" s="17"/>
    </row>
    <row r="12" ht="382.6" customHeight="1" spans="1:10">
      <c r="A12" s="202"/>
      <c r="B12" s="185"/>
      <c r="C12" s="185"/>
      <c r="D12" s="185"/>
      <c r="E12" s="203"/>
      <c r="F12" s="203">
        <f t="shared" si="0"/>
        <v>0</v>
      </c>
      <c r="G12" s="203">
        <f t="shared" si="1"/>
        <v>0</v>
      </c>
      <c r="H12" s="203">
        <f t="shared" si="3"/>
        <v>0</v>
      </c>
      <c r="I12" s="203">
        <f t="shared" si="4"/>
        <v>0</v>
      </c>
      <c r="J12" s="215"/>
    </row>
    <row r="13" ht="379.8" customHeight="1" spans="1:10">
      <c r="A13" s="202"/>
      <c r="B13" s="185"/>
      <c r="C13" s="185"/>
      <c r="D13" s="185"/>
      <c r="E13" s="203"/>
      <c r="F13" s="203"/>
      <c r="G13" s="203">
        <f t="shared" si="1"/>
        <v>0</v>
      </c>
      <c r="H13" s="203">
        <f t="shared" si="3"/>
        <v>0</v>
      </c>
      <c r="I13" s="216">
        <f t="shared" si="4"/>
        <v>0</v>
      </c>
      <c r="J13" s="215"/>
    </row>
    <row r="14" s="180" customFormat="1" ht="399.8" customHeight="1" spans="1:10">
      <c r="A14" s="202"/>
      <c r="B14" s="185"/>
      <c r="C14" s="185"/>
      <c r="D14" s="185"/>
      <c r="E14" s="203"/>
      <c r="F14" s="203">
        <f>E14*10%</f>
        <v>0</v>
      </c>
      <c r="G14" s="203">
        <f t="shared" si="1"/>
        <v>0</v>
      </c>
      <c r="H14" s="203">
        <f t="shared" si="3"/>
        <v>0</v>
      </c>
      <c r="I14" s="216">
        <f t="shared" si="4"/>
        <v>0</v>
      </c>
      <c r="J14" s="215"/>
    </row>
    <row r="15" ht="388.5" customHeight="1" spans="1:10">
      <c r="A15" s="202"/>
      <c r="B15" s="185"/>
      <c r="C15" s="185"/>
      <c r="D15" s="185"/>
      <c r="E15" s="203"/>
      <c r="F15" s="203">
        <f>E15*10%</f>
        <v>0</v>
      </c>
      <c r="G15" s="203">
        <f t="shared" si="1"/>
        <v>0</v>
      </c>
      <c r="H15" s="203">
        <f t="shared" si="3"/>
        <v>0</v>
      </c>
      <c r="I15" s="216">
        <f t="shared" si="4"/>
        <v>0</v>
      </c>
      <c r="J15" s="215"/>
    </row>
    <row r="16" ht="33.75" spans="1:10">
      <c r="A16" s="204" t="s">
        <v>5</v>
      </c>
      <c r="B16" s="204"/>
      <c r="C16" s="204"/>
      <c r="D16" s="204"/>
      <c r="E16" s="204"/>
      <c r="F16" s="205">
        <f>SUM(I2:I15)</f>
        <v>1062000</v>
      </c>
      <c r="G16" s="205"/>
      <c r="H16" s="205"/>
      <c r="I16" s="205"/>
      <c r="J16" s="205"/>
    </row>
  </sheetData>
  <mergeCells count="6">
    <mergeCell ref="A16:E16"/>
    <mergeCell ref="F16:J16"/>
    <mergeCell ref="A7:A9"/>
    <mergeCell ref="B7:B9"/>
    <mergeCell ref="I7:I9"/>
    <mergeCell ref="J7:J9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62" zoomScaleNormal="62" workbookViewId="0">
      <selection activeCell="E3" sqref="E3:G3"/>
    </sheetView>
  </sheetViews>
  <sheetFormatPr defaultColWidth="9.14285714285714" defaultRowHeight="15" outlineLevelRow="2" outlineLevelCol="6"/>
  <cols>
    <col min="1" max="1" width="18.9619047619048" customWidth="1"/>
    <col min="2" max="2" width="32.9809523809524" customWidth="1"/>
    <col min="3" max="3" width="29.3428571428571" customWidth="1"/>
    <col min="4" max="4" width="25.3333333333333" customWidth="1"/>
    <col min="5" max="5" width="60.2571428571429" customWidth="1"/>
    <col min="6" max="7" width="30.647619047619" customWidth="1"/>
  </cols>
  <sheetData>
    <row r="1" ht="34" customHeight="1" spans="1:7">
      <c r="A1" s="172" t="s">
        <v>0</v>
      </c>
      <c r="B1" s="172" t="s">
        <v>49</v>
      </c>
      <c r="C1" s="172" t="s">
        <v>50</v>
      </c>
      <c r="D1" s="172" t="s">
        <v>62</v>
      </c>
      <c r="E1" s="172" t="s">
        <v>52</v>
      </c>
      <c r="F1" s="172" t="s">
        <v>3</v>
      </c>
      <c r="G1" s="172" t="s">
        <v>5</v>
      </c>
    </row>
    <row r="2" ht="338" customHeight="1" spans="1:7">
      <c r="A2" s="173"/>
      <c r="B2" s="174"/>
      <c r="C2" s="175"/>
      <c r="D2" s="175"/>
      <c r="E2" s="17"/>
      <c r="F2" s="176"/>
      <c r="G2" s="176"/>
    </row>
    <row r="3" ht="35" customHeight="1" spans="1:7">
      <c r="A3" s="177" t="s">
        <v>5</v>
      </c>
      <c r="B3" s="177"/>
      <c r="C3" s="178"/>
      <c r="D3" s="177"/>
      <c r="E3" s="31"/>
      <c r="F3" s="32"/>
      <c r="G3" s="33"/>
    </row>
  </sheetData>
  <mergeCells count="2">
    <mergeCell ref="A3:C3"/>
    <mergeCell ref="E3:G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zoomScale="55" zoomScaleNormal="55" workbookViewId="0">
      <pane ySplit="1" topLeftCell="A11" activePane="bottomLeft" state="frozen"/>
      <selection/>
      <selection pane="bottomLeft" activeCell="E14" sqref="E14:E18"/>
    </sheetView>
  </sheetViews>
  <sheetFormatPr defaultColWidth="9.14285714285714" defaultRowHeight="21" outlineLevelCol="7"/>
  <cols>
    <col min="1" max="1" width="17" style="134" customWidth="1"/>
    <col min="2" max="2" width="18" style="135" customWidth="1"/>
    <col min="3" max="3" width="24.2857142857143" style="135" customWidth="1"/>
    <col min="4" max="4" width="12.7238095238095" style="136" customWidth="1"/>
    <col min="5" max="5" width="45.2" style="135" customWidth="1"/>
    <col min="6" max="7" width="29.0666666666667" style="135" customWidth="1"/>
    <col min="8" max="8" width="23.1142857142857" style="135" customWidth="1"/>
    <col min="9" max="12" width="9.14285714285714" style="135"/>
    <col min="13" max="13" width="13.1428571428571" style="135" customWidth="1"/>
    <col min="14" max="16384" width="9.14285714285714" style="135"/>
  </cols>
  <sheetData>
    <row r="1" ht="34" customHeight="1" spans="1:8">
      <c r="A1" s="137" t="s">
        <v>0</v>
      </c>
      <c r="B1" s="138" t="s">
        <v>49</v>
      </c>
      <c r="C1" s="138" t="s">
        <v>50</v>
      </c>
      <c r="D1" s="138" t="s">
        <v>62</v>
      </c>
      <c r="E1" s="138" t="s">
        <v>52</v>
      </c>
      <c r="F1" s="138" t="s">
        <v>3</v>
      </c>
      <c r="G1" s="138" t="s">
        <v>36</v>
      </c>
      <c r="H1" s="139" t="s">
        <v>5</v>
      </c>
    </row>
    <row r="2" ht="64" customHeight="1" spans="1:8">
      <c r="A2" s="140">
        <v>45992</v>
      </c>
      <c r="B2" s="140" t="s">
        <v>70</v>
      </c>
      <c r="C2" s="141" t="s">
        <v>71</v>
      </c>
      <c r="D2" s="142">
        <v>5</v>
      </c>
      <c r="E2" s="143"/>
      <c r="F2" s="144">
        <v>100000</v>
      </c>
      <c r="G2" s="144">
        <f>D2*F2</f>
        <v>500000</v>
      </c>
      <c r="H2" s="145">
        <f>SUM(G2:G6)</f>
        <v>500000</v>
      </c>
    </row>
    <row r="3" ht="64" customHeight="1" spans="1:8">
      <c r="A3" s="146"/>
      <c r="B3" s="146"/>
      <c r="C3" s="147"/>
      <c r="D3" s="148"/>
      <c r="E3" s="143"/>
      <c r="F3" s="149"/>
      <c r="G3" s="149"/>
      <c r="H3" s="150"/>
    </row>
    <row r="4" ht="64" customHeight="1" spans="1:8">
      <c r="A4" s="146"/>
      <c r="B4" s="146"/>
      <c r="C4" s="147"/>
      <c r="D4" s="148"/>
      <c r="E4" s="143"/>
      <c r="F4" s="149"/>
      <c r="G4" s="149"/>
      <c r="H4" s="150"/>
    </row>
    <row r="5" ht="64" customHeight="1" spans="1:8">
      <c r="A5" s="146"/>
      <c r="B5" s="146"/>
      <c r="C5" s="147"/>
      <c r="D5" s="148"/>
      <c r="E5" s="143"/>
      <c r="F5" s="149"/>
      <c r="G5" s="149"/>
      <c r="H5" s="150"/>
    </row>
    <row r="6" ht="64" customHeight="1" spans="1:8">
      <c r="A6" s="146"/>
      <c r="B6" s="146"/>
      <c r="C6" s="147"/>
      <c r="D6" s="151"/>
      <c r="E6" s="143"/>
      <c r="F6" s="152"/>
      <c r="G6" s="152"/>
      <c r="H6" s="153"/>
    </row>
    <row r="7" ht="35" customHeight="1" spans="1:8">
      <c r="A7" s="154" t="s">
        <v>4</v>
      </c>
      <c r="B7" s="154"/>
      <c r="C7" s="154"/>
      <c r="D7" s="155">
        <f>SUM(D2:D6)</f>
        <v>5</v>
      </c>
      <c r="E7" s="156"/>
      <c r="F7" s="157" t="s">
        <v>72</v>
      </c>
      <c r="G7" s="157"/>
      <c r="H7" s="157">
        <f>H2*11%</f>
        <v>55000</v>
      </c>
    </row>
    <row r="8" ht="35" customHeight="1" spans="1:8">
      <c r="A8" s="154" t="s">
        <v>5</v>
      </c>
      <c r="B8" s="154"/>
      <c r="C8" s="154"/>
      <c r="D8" s="155"/>
      <c r="E8" s="158">
        <f>SUM(H2:H7)</f>
        <v>555000</v>
      </c>
      <c r="F8" s="159"/>
      <c r="G8" s="159"/>
      <c r="H8" s="160"/>
    </row>
    <row r="9" ht="110" customHeight="1" spans="1:8">
      <c r="A9" s="161">
        <v>45999</v>
      </c>
      <c r="B9" s="161" t="s">
        <v>73</v>
      </c>
      <c r="C9" s="162" t="s">
        <v>74</v>
      </c>
      <c r="D9" s="155">
        <v>3</v>
      </c>
      <c r="E9" s="163"/>
      <c r="F9" s="164">
        <v>100000</v>
      </c>
      <c r="G9" s="164">
        <f>D9*F9</f>
        <v>300000</v>
      </c>
      <c r="H9" s="165">
        <f>SUM(G9:G11)</f>
        <v>800000</v>
      </c>
    </row>
    <row r="10" ht="110" customHeight="1" spans="1:8">
      <c r="A10" s="166"/>
      <c r="B10" s="166"/>
      <c r="C10" s="162" t="s">
        <v>75</v>
      </c>
      <c r="D10" s="155">
        <v>3</v>
      </c>
      <c r="E10" s="167"/>
      <c r="F10" s="164">
        <v>100000</v>
      </c>
      <c r="G10" s="164">
        <f>D10*F10</f>
        <v>300000</v>
      </c>
      <c r="H10" s="168"/>
    </row>
    <row r="11" ht="110" customHeight="1" spans="1:8">
      <c r="A11" s="169"/>
      <c r="B11" s="169"/>
      <c r="C11" s="162" t="s">
        <v>76</v>
      </c>
      <c r="D11" s="155">
        <v>2</v>
      </c>
      <c r="E11" s="170"/>
      <c r="F11" s="164">
        <v>100000</v>
      </c>
      <c r="G11" s="164">
        <f>D11*F11</f>
        <v>200000</v>
      </c>
      <c r="H11" s="171"/>
    </row>
    <row r="12" ht="64" customHeight="1" spans="1:8">
      <c r="A12" s="154" t="s">
        <v>4</v>
      </c>
      <c r="B12" s="154"/>
      <c r="C12" s="154"/>
      <c r="D12" s="155">
        <f>SUM(D9:D11)</f>
        <v>8</v>
      </c>
      <c r="E12" s="156"/>
      <c r="F12" s="157" t="s">
        <v>72</v>
      </c>
      <c r="G12" s="157"/>
      <c r="H12" s="157">
        <f>H9*11%</f>
        <v>88000</v>
      </c>
    </row>
    <row r="13" ht="64" customHeight="1" spans="1:8">
      <c r="A13" s="154" t="s">
        <v>5</v>
      </c>
      <c r="B13" s="154"/>
      <c r="C13" s="154"/>
      <c r="D13" s="155"/>
      <c r="E13" s="158">
        <f>SUM(H9:H12)</f>
        <v>888000</v>
      </c>
      <c r="F13" s="159"/>
      <c r="G13" s="159"/>
      <c r="H13" s="160"/>
    </row>
    <row r="14" ht="64" customHeight="1" spans="1:8">
      <c r="A14" s="140">
        <v>45992</v>
      </c>
      <c r="B14" s="140" t="s">
        <v>70</v>
      </c>
      <c r="C14" s="141" t="s">
        <v>71</v>
      </c>
      <c r="D14" s="142">
        <v>5</v>
      </c>
      <c r="E14" s="143" t="str">
        <f>_xlfn.DISPIMG("ID_FAA8D9E095164592817CC3E7A9492E40",1)</f>
        <v>=DISPIMG("ID_FAA8D9E095164592817CC3E7A9492E40",1)</v>
      </c>
      <c r="F14" s="144">
        <v>100000</v>
      </c>
      <c r="G14" s="144">
        <f>D14*F14</f>
        <v>500000</v>
      </c>
      <c r="H14" s="145">
        <f>SUM(G14:G18)</f>
        <v>500000</v>
      </c>
    </row>
    <row r="15" ht="64" customHeight="1" spans="1:8">
      <c r="A15" s="146"/>
      <c r="B15" s="146"/>
      <c r="C15" s="147"/>
      <c r="D15" s="148"/>
      <c r="E15" s="143"/>
      <c r="F15" s="149"/>
      <c r="G15" s="149"/>
      <c r="H15" s="150"/>
    </row>
    <row r="16" ht="64" customHeight="1" spans="1:8">
      <c r="A16" s="146"/>
      <c r="B16" s="146"/>
      <c r="C16" s="147"/>
      <c r="D16" s="148"/>
      <c r="E16" s="143"/>
      <c r="F16" s="149"/>
      <c r="G16" s="149"/>
      <c r="H16" s="150"/>
    </row>
    <row r="17" ht="64" customHeight="1" spans="1:8">
      <c r="A17" s="146"/>
      <c r="B17" s="146"/>
      <c r="C17" s="147"/>
      <c r="D17" s="148"/>
      <c r="E17" s="143"/>
      <c r="F17" s="149"/>
      <c r="G17" s="149"/>
      <c r="H17" s="150"/>
    </row>
    <row r="18" ht="64" customHeight="1" spans="1:8">
      <c r="A18" s="146"/>
      <c r="B18" s="146"/>
      <c r="C18" s="147"/>
      <c r="D18" s="151"/>
      <c r="E18" s="143"/>
      <c r="F18" s="152"/>
      <c r="G18" s="152"/>
      <c r="H18" s="153"/>
    </row>
    <row r="19" ht="64" customHeight="1" spans="1:8">
      <c r="A19" s="154" t="s">
        <v>4</v>
      </c>
      <c r="B19" s="154"/>
      <c r="C19" s="154"/>
      <c r="D19" s="155">
        <f>SUM(D14:D18)</f>
        <v>5</v>
      </c>
      <c r="E19" s="156"/>
      <c r="F19" s="157" t="s">
        <v>72</v>
      </c>
      <c r="G19" s="157"/>
      <c r="H19" s="157">
        <f>H14*11%</f>
        <v>55000</v>
      </c>
    </row>
    <row r="20" ht="64" customHeight="1" spans="1:8">
      <c r="A20" s="154" t="s">
        <v>5</v>
      </c>
      <c r="B20" s="154"/>
      <c r="C20" s="154"/>
      <c r="D20" s="155"/>
      <c r="E20" s="158">
        <f>SUM(H14:H19)</f>
        <v>555000</v>
      </c>
      <c r="F20" s="159"/>
      <c r="G20" s="159"/>
      <c r="H20" s="160"/>
    </row>
    <row r="21" ht="64" customHeight="1"/>
    <row r="22" ht="64" customHeight="1"/>
    <row r="23" ht="64" customHeight="1"/>
    <row r="24" ht="35" customHeight="1"/>
    <row r="25" ht="35" customHeight="1"/>
    <row r="26" ht="160" customHeight="1"/>
    <row r="27" ht="160" customHeight="1"/>
    <row r="28" ht="35" customHeight="1"/>
    <row r="29" ht="35" customHeight="1"/>
    <row r="30" ht="321" customHeight="1"/>
    <row r="31" ht="34" customHeight="1"/>
    <row r="32" ht="34" customHeight="1"/>
    <row r="33" ht="34" customHeight="1"/>
    <row r="34" ht="58" customHeight="1"/>
    <row r="35" ht="58" customHeight="1"/>
    <row r="36" ht="58" customHeight="1"/>
    <row r="37" ht="58" customHeight="1"/>
    <row r="38" ht="58" customHeight="1"/>
    <row r="39" ht="58" customHeight="1"/>
    <row r="40" ht="58" customHeight="1"/>
    <row r="41" ht="58" customHeight="1"/>
    <row r="42" ht="58" customHeight="1"/>
    <row r="43" ht="58" customHeight="1"/>
  </sheetData>
  <mergeCells count="32">
    <mergeCell ref="A7:C7"/>
    <mergeCell ref="F7:G7"/>
    <mergeCell ref="A8:C8"/>
    <mergeCell ref="E8:H8"/>
    <mergeCell ref="A12:C12"/>
    <mergeCell ref="F12:G12"/>
    <mergeCell ref="A13:C13"/>
    <mergeCell ref="E13:H13"/>
    <mergeCell ref="A19:C19"/>
    <mergeCell ref="F19:G19"/>
    <mergeCell ref="A20:C20"/>
    <mergeCell ref="E20:H20"/>
    <mergeCell ref="A2:A6"/>
    <mergeCell ref="A9:A11"/>
    <mergeCell ref="A14:A18"/>
    <mergeCell ref="B2:B6"/>
    <mergeCell ref="B9:B11"/>
    <mergeCell ref="B14:B18"/>
    <mergeCell ref="C2:C6"/>
    <mergeCell ref="C14:C18"/>
    <mergeCell ref="D2:D6"/>
    <mergeCell ref="D14:D18"/>
    <mergeCell ref="E2:E6"/>
    <mergeCell ref="E9:E11"/>
    <mergeCell ref="E14:E18"/>
    <mergeCell ref="F2:F6"/>
    <mergeCell ref="F14:F18"/>
    <mergeCell ref="G2:G6"/>
    <mergeCell ref="G14:G18"/>
    <mergeCell ref="H2:H6"/>
    <mergeCell ref="H9:H11"/>
    <mergeCell ref="H14:H18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pane ySplit="1" topLeftCell="A2" activePane="bottomLeft" state="frozen"/>
      <selection/>
      <selection pane="bottomLeft" activeCell="E4" sqref="E4:G4"/>
    </sheetView>
  </sheetViews>
  <sheetFormatPr defaultColWidth="9.14285714285714" defaultRowHeight="15" outlineLevelRow="4" outlineLevelCol="6"/>
  <cols>
    <col min="1" max="1" width="13.4" customWidth="1"/>
    <col min="2" max="2" width="11.1619047619048" customWidth="1"/>
    <col min="3" max="3" width="18.5714285714286" customWidth="1"/>
    <col min="4" max="4" width="18.5714285714286" style="11" customWidth="1"/>
    <col min="5" max="5" width="46.5619047619048" customWidth="1"/>
    <col min="6" max="7" width="17.9619047619048" customWidth="1"/>
  </cols>
  <sheetData>
    <row r="1" ht="16" customHeight="1" spans="1:7">
      <c r="A1" s="34" t="s">
        <v>0</v>
      </c>
      <c r="B1" s="35" t="s">
        <v>49</v>
      </c>
      <c r="C1" s="35" t="s">
        <v>50</v>
      </c>
      <c r="D1" s="34" t="s">
        <v>51</v>
      </c>
      <c r="E1" s="35" t="s">
        <v>52</v>
      </c>
      <c r="F1" s="35" t="s">
        <v>3</v>
      </c>
      <c r="G1" s="35" t="s">
        <v>5</v>
      </c>
    </row>
    <row r="2" ht="156.5" customHeight="1" spans="1:7">
      <c r="A2" s="25"/>
      <c r="B2" s="116"/>
      <c r="C2" s="38"/>
      <c r="D2" s="116"/>
      <c r="E2" s="17"/>
      <c r="F2" s="7"/>
      <c r="G2" s="7">
        <f>F2*D2</f>
        <v>0</v>
      </c>
    </row>
    <row r="3" ht="156.5" customHeight="1" spans="1:7">
      <c r="A3" s="25"/>
      <c r="B3" s="93"/>
      <c r="C3" s="38"/>
      <c r="D3" s="116"/>
      <c r="E3" s="17"/>
      <c r="F3" s="7"/>
      <c r="G3" s="7">
        <f>F3*D3</f>
        <v>0</v>
      </c>
    </row>
    <row r="4" ht="23.25" spans="1:7">
      <c r="A4" s="87" t="s">
        <v>48</v>
      </c>
      <c r="B4" s="88"/>
      <c r="C4" s="88"/>
      <c r="D4" s="131"/>
      <c r="E4" s="113">
        <f>SUM(G2:G3)</f>
        <v>0</v>
      </c>
      <c r="F4" s="132"/>
      <c r="G4" s="133"/>
    </row>
    <row r="5" ht="22" customHeight="1"/>
  </sheetData>
  <mergeCells count="2">
    <mergeCell ref="A4:D4"/>
    <mergeCell ref="E4:G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zoomScale="85" zoomScaleNormal="85" workbookViewId="0">
      <pane ySplit="1" topLeftCell="A2" activePane="bottomLeft" state="frozen"/>
      <selection/>
      <selection pane="bottomLeft" activeCell="E2" sqref="E2"/>
    </sheetView>
  </sheetViews>
  <sheetFormatPr defaultColWidth="9.14285714285714" defaultRowHeight="15"/>
  <cols>
    <col min="1" max="1" width="13.4" customWidth="1"/>
    <col min="2" max="2" width="11.1619047619048" customWidth="1"/>
    <col min="3" max="4" width="18.5714285714286" customWidth="1"/>
    <col min="5" max="5" width="43.8666666666667" customWidth="1"/>
    <col min="6" max="6" width="17.9619047619048" customWidth="1"/>
    <col min="7" max="7" width="22" customWidth="1"/>
    <col min="9" max="9" width="11.5714285714286"/>
  </cols>
  <sheetData>
    <row r="1" ht="16" customHeight="1" spans="1:7">
      <c r="A1" s="34" t="s">
        <v>0</v>
      </c>
      <c r="B1" s="35" t="s">
        <v>49</v>
      </c>
      <c r="C1" s="35" t="s">
        <v>50</v>
      </c>
      <c r="D1" s="35" t="s">
        <v>51</v>
      </c>
      <c r="E1" s="35" t="s">
        <v>52</v>
      </c>
      <c r="F1" s="35" t="s">
        <v>3</v>
      </c>
      <c r="G1" s="35" t="s">
        <v>5</v>
      </c>
    </row>
    <row r="2" ht="150.6" customHeight="1" spans="1:7">
      <c r="A2" s="25">
        <v>45999</v>
      </c>
      <c r="B2" s="116">
        <v>38678</v>
      </c>
      <c r="C2" s="38" t="s">
        <v>77</v>
      </c>
      <c r="D2" s="27">
        <v>3</v>
      </c>
      <c r="E2" s="17"/>
      <c r="F2" s="18">
        <v>157658</v>
      </c>
      <c r="G2" s="18">
        <f>SUM(D2*F2)</f>
        <v>472974</v>
      </c>
    </row>
    <row r="3" ht="23.5" customHeight="1" spans="1:7">
      <c r="A3" s="117" t="s">
        <v>4</v>
      </c>
      <c r="B3" s="118"/>
      <c r="C3" s="119"/>
      <c r="D3" s="27"/>
      <c r="E3" s="17"/>
      <c r="F3" s="120" t="s">
        <v>78</v>
      </c>
      <c r="G3" s="41">
        <f>G2*11%</f>
        <v>52027.14</v>
      </c>
    </row>
    <row r="4" ht="23.5" customHeight="1" spans="1:7">
      <c r="A4" s="117" t="s">
        <v>5</v>
      </c>
      <c r="B4" s="118"/>
      <c r="C4" s="119"/>
      <c r="D4" s="38"/>
      <c r="E4" s="128">
        <f>SUM(G2:G3)</f>
        <v>525001.14</v>
      </c>
      <c r="F4" s="128"/>
      <c r="G4" s="128"/>
    </row>
    <row r="5" ht="150.5" customHeight="1" spans="1:7">
      <c r="A5" s="25"/>
      <c r="B5" s="116"/>
      <c r="C5" s="38"/>
      <c r="D5" s="27"/>
      <c r="E5" s="17"/>
      <c r="F5" s="18"/>
      <c r="G5" s="18">
        <f>D5*F5</f>
        <v>0</v>
      </c>
    </row>
    <row r="6" ht="23.5" customHeight="1" spans="1:9">
      <c r="A6" s="124" t="s">
        <v>4</v>
      </c>
      <c r="B6" s="125"/>
      <c r="C6" s="126"/>
      <c r="D6" s="127"/>
      <c r="E6" s="7"/>
      <c r="F6" s="128" t="s">
        <v>78</v>
      </c>
      <c r="G6" s="7">
        <f>G5*11%</f>
        <v>0</v>
      </c>
      <c r="I6" s="130"/>
    </row>
    <row r="7" ht="23.5" customHeight="1" spans="1:7">
      <c r="A7" s="124" t="s">
        <v>5</v>
      </c>
      <c r="B7" s="125"/>
      <c r="C7" s="126"/>
      <c r="D7" s="127"/>
      <c r="E7" s="128">
        <f>SUM(G5:G6)</f>
        <v>0</v>
      </c>
      <c r="F7" s="128"/>
      <c r="G7" s="128"/>
    </row>
    <row r="8" ht="168" customHeight="1" spans="1:7">
      <c r="A8" s="25"/>
      <c r="B8" s="116"/>
      <c r="C8" s="38"/>
      <c r="D8" s="27"/>
      <c r="E8" s="17"/>
      <c r="F8" s="18"/>
      <c r="G8" s="18"/>
    </row>
    <row r="9" ht="23.5" customHeight="1" spans="1:7">
      <c r="A9" s="124"/>
      <c r="B9" s="125"/>
      <c r="C9" s="126"/>
      <c r="D9" s="127"/>
      <c r="E9" s="7"/>
      <c r="F9" s="7"/>
      <c r="G9" s="7"/>
    </row>
    <row r="10" ht="23.5" customHeight="1" spans="1:7">
      <c r="A10" s="124" t="s">
        <v>5</v>
      </c>
      <c r="B10" s="125"/>
      <c r="C10" s="126"/>
      <c r="D10" s="127"/>
      <c r="E10" s="128"/>
      <c r="F10" s="128"/>
      <c r="G10" s="128"/>
    </row>
    <row r="11" ht="168" customHeight="1" spans="1:7">
      <c r="A11" s="25"/>
      <c r="B11" s="116"/>
      <c r="C11" s="38"/>
      <c r="D11" s="27"/>
      <c r="E11" s="17"/>
      <c r="F11" s="18"/>
      <c r="G11" s="18"/>
    </row>
    <row r="12" ht="23.5" customHeight="1" spans="1:7">
      <c r="A12" s="124"/>
      <c r="B12" s="125"/>
      <c r="C12" s="126"/>
      <c r="D12" s="127"/>
      <c r="E12" s="7"/>
      <c r="F12" s="7"/>
      <c r="G12" s="41"/>
    </row>
    <row r="13" ht="23.5" customHeight="1" spans="1:7">
      <c r="A13" s="124" t="s">
        <v>5</v>
      </c>
      <c r="B13" s="125"/>
      <c r="C13" s="126"/>
      <c r="D13" s="127"/>
      <c r="E13" s="128"/>
      <c r="F13" s="128"/>
      <c r="G13" s="128"/>
    </row>
    <row r="14" ht="24" customHeight="1" spans="1:7">
      <c r="A14" s="87" t="s">
        <v>48</v>
      </c>
      <c r="B14" s="88"/>
      <c r="C14" s="88"/>
      <c r="D14" s="89"/>
      <c r="E14" s="129">
        <f>SUM(E4+E7+E10+E13)</f>
        <v>525001.14</v>
      </c>
      <c r="F14" s="91"/>
      <c r="G14" s="92"/>
    </row>
  </sheetData>
  <mergeCells count="14">
    <mergeCell ref="A3:C3"/>
    <mergeCell ref="A4:C4"/>
    <mergeCell ref="E4:G4"/>
    <mergeCell ref="A6:C6"/>
    <mergeCell ref="A7:C7"/>
    <mergeCell ref="E7:G7"/>
    <mergeCell ref="A9:C9"/>
    <mergeCell ref="A10:C10"/>
    <mergeCell ref="E10:G10"/>
    <mergeCell ref="A12:C12"/>
    <mergeCell ref="A13:C13"/>
    <mergeCell ref="E13:G13"/>
    <mergeCell ref="A14:D14"/>
    <mergeCell ref="E14:G14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zoomScale="83" zoomScaleNormal="83" workbookViewId="0">
      <pane ySplit="1" topLeftCell="A9" activePane="bottomLeft" state="frozen"/>
      <selection/>
      <selection pane="bottomLeft" activeCell="E15" sqref="E15"/>
    </sheetView>
  </sheetViews>
  <sheetFormatPr defaultColWidth="9.14285714285714" defaultRowHeight="15" outlineLevelCol="6"/>
  <cols>
    <col min="1" max="1" width="12.2857142857143" customWidth="1"/>
    <col min="2" max="2" width="24.1428571428571" customWidth="1"/>
    <col min="3" max="3" width="18.7142857142857" customWidth="1"/>
    <col min="4" max="4" width="11.7142857142857" customWidth="1"/>
    <col min="5" max="5" width="46.5619047619048" customWidth="1"/>
    <col min="6" max="6" width="14.7904761904762" customWidth="1"/>
    <col min="7" max="7" width="15.1238095238095" customWidth="1"/>
  </cols>
  <sheetData>
    <row r="1" ht="16" customHeight="1" spans="1:7">
      <c r="A1" s="34" t="s">
        <v>0</v>
      </c>
      <c r="B1" s="35" t="s">
        <v>49</v>
      </c>
      <c r="C1" s="35" t="s">
        <v>50</v>
      </c>
      <c r="D1" s="35" t="s">
        <v>51</v>
      </c>
      <c r="E1" s="35" t="s">
        <v>52</v>
      </c>
      <c r="F1" s="35" t="s">
        <v>3</v>
      </c>
      <c r="G1" s="35" t="s">
        <v>5</v>
      </c>
    </row>
    <row r="2" ht="168" customHeight="1" spans="1:7">
      <c r="A2" s="25"/>
      <c r="B2" s="116"/>
      <c r="C2" s="38"/>
      <c r="D2" s="27"/>
      <c r="E2" s="17"/>
      <c r="F2" s="18"/>
      <c r="G2" s="18">
        <f>SUM(D2*F2)</f>
        <v>0</v>
      </c>
    </row>
    <row r="3" ht="23.5" customHeight="1" spans="1:7">
      <c r="A3" s="117" t="s">
        <v>4</v>
      </c>
      <c r="B3" s="118"/>
      <c r="C3" s="119"/>
      <c r="D3" s="27"/>
      <c r="E3" s="17"/>
      <c r="F3" s="120"/>
      <c r="G3" s="41"/>
    </row>
    <row r="4" ht="23.5" customHeight="1" spans="1:7">
      <c r="A4" s="117" t="s">
        <v>5</v>
      </c>
      <c r="B4" s="118"/>
      <c r="C4" s="119"/>
      <c r="D4" s="38"/>
      <c r="E4" s="121">
        <f>SUM(G2:G3)</f>
        <v>0</v>
      </c>
      <c r="F4" s="122"/>
      <c r="G4" s="123"/>
    </row>
    <row r="5" ht="168" customHeight="1" spans="1:7">
      <c r="A5" s="25"/>
      <c r="B5" s="116"/>
      <c r="C5" s="38"/>
      <c r="D5" s="27"/>
      <c r="E5" s="17"/>
      <c r="F5" s="18"/>
      <c r="G5" s="18">
        <f>SUM(D5*F5)</f>
        <v>0</v>
      </c>
    </row>
    <row r="6" ht="23.5" customHeight="1" spans="1:7">
      <c r="A6" s="124" t="s">
        <v>4</v>
      </c>
      <c r="B6" s="125"/>
      <c r="C6" s="126"/>
      <c r="D6" s="127"/>
      <c r="E6" s="7"/>
      <c r="F6" s="7"/>
      <c r="G6" s="7"/>
    </row>
    <row r="7" ht="23.5" customHeight="1" spans="1:7">
      <c r="A7" s="124" t="s">
        <v>5</v>
      </c>
      <c r="B7" s="125"/>
      <c r="C7" s="126"/>
      <c r="D7" s="127"/>
      <c r="E7" s="128">
        <f>SUM(G5:G6)</f>
        <v>0</v>
      </c>
      <c r="F7" s="128"/>
      <c r="G7" s="128"/>
    </row>
    <row r="8" ht="168" customHeight="1" spans="1:7">
      <c r="A8" s="25"/>
      <c r="B8" s="116"/>
      <c r="C8" s="38"/>
      <c r="D8" s="27"/>
      <c r="E8" s="17"/>
      <c r="F8" s="18"/>
      <c r="G8" s="18"/>
    </row>
    <row r="9" ht="23.5" customHeight="1" spans="1:7">
      <c r="A9" s="124"/>
      <c r="B9" s="125"/>
      <c r="C9" s="126"/>
      <c r="D9" s="127"/>
      <c r="E9" s="7"/>
      <c r="F9" s="7"/>
      <c r="G9" s="7"/>
    </row>
    <row r="10" ht="23.5" customHeight="1" spans="1:7">
      <c r="A10" s="124"/>
      <c r="B10" s="125"/>
      <c r="C10" s="126"/>
      <c r="D10" s="127"/>
      <c r="E10" s="128"/>
      <c r="F10" s="128"/>
      <c r="G10" s="128"/>
    </row>
    <row r="11" ht="168" customHeight="1" spans="1:7">
      <c r="A11" s="25"/>
      <c r="B11" s="116"/>
      <c r="C11" s="38"/>
      <c r="D11" s="27"/>
      <c r="E11" s="17"/>
      <c r="F11" s="18"/>
      <c r="G11" s="18"/>
    </row>
    <row r="12" ht="23.5" customHeight="1" spans="1:7">
      <c r="A12" s="124"/>
      <c r="B12" s="125"/>
      <c r="C12" s="126"/>
      <c r="D12" s="127"/>
      <c r="E12" s="7"/>
      <c r="F12" s="7"/>
      <c r="G12" s="41"/>
    </row>
    <row r="13" ht="23.5" customHeight="1" spans="1:7">
      <c r="A13" s="124"/>
      <c r="B13" s="125"/>
      <c r="C13" s="126"/>
      <c r="D13" s="127"/>
      <c r="E13" s="128"/>
      <c r="F13" s="128"/>
      <c r="G13" s="128"/>
    </row>
    <row r="14" ht="24" customHeight="1" spans="1:7">
      <c r="A14" s="87" t="s">
        <v>48</v>
      </c>
      <c r="B14" s="88"/>
      <c r="C14" s="88"/>
      <c r="D14" s="89"/>
      <c r="E14" s="129">
        <f>SUM(E4+E7+E10+E13)</f>
        <v>0</v>
      </c>
      <c r="F14" s="91"/>
      <c r="G14" s="92"/>
    </row>
  </sheetData>
  <mergeCells count="14">
    <mergeCell ref="A3:C3"/>
    <mergeCell ref="A4:C4"/>
    <mergeCell ref="E4:G4"/>
    <mergeCell ref="A6:C6"/>
    <mergeCell ref="A7:C7"/>
    <mergeCell ref="E7:G7"/>
    <mergeCell ref="A9:C9"/>
    <mergeCell ref="A10:C10"/>
    <mergeCell ref="E10:G10"/>
    <mergeCell ref="A12:C12"/>
    <mergeCell ref="A13:C13"/>
    <mergeCell ref="E13:G13"/>
    <mergeCell ref="A14:D14"/>
    <mergeCell ref="E14:G1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zoomScale="89" zoomScaleNormal="89" workbookViewId="0">
      <pane ySplit="1" topLeftCell="A2" activePane="bottomLeft" state="frozen"/>
      <selection/>
      <selection pane="bottomLeft" activeCell="E17" sqref="E17:H17"/>
    </sheetView>
  </sheetViews>
  <sheetFormatPr defaultColWidth="9.14285714285714" defaultRowHeight="15" outlineLevelCol="7"/>
  <cols>
    <col min="1" max="1" width="13.4" customWidth="1"/>
    <col min="2" max="2" width="25.7142857142857" customWidth="1"/>
    <col min="3" max="3" width="18.5714285714286" customWidth="1"/>
    <col min="4" max="4" width="13.6380952380952" style="97" customWidth="1"/>
    <col min="5" max="5" width="45.5047619047619" customWidth="1"/>
    <col min="6" max="6" width="19.7333333333333" customWidth="1"/>
    <col min="7" max="7" width="17.9619047619048" customWidth="1"/>
  </cols>
  <sheetData>
    <row r="1" ht="16" customHeight="1" spans="1:8">
      <c r="A1" s="34" t="s">
        <v>0</v>
      </c>
      <c r="B1" s="35" t="s">
        <v>49</v>
      </c>
      <c r="C1" s="35" t="s">
        <v>50</v>
      </c>
      <c r="D1" s="35" t="s">
        <v>51</v>
      </c>
      <c r="E1" s="35" t="s">
        <v>52</v>
      </c>
      <c r="F1" s="35" t="s">
        <v>3</v>
      </c>
      <c r="G1" s="35" t="s">
        <v>5</v>
      </c>
      <c r="H1" s="35" t="s">
        <v>79</v>
      </c>
    </row>
    <row r="2" ht="147.55" customHeight="1" spans="1:8">
      <c r="A2" s="25">
        <v>45999</v>
      </c>
      <c r="B2" s="93" t="s">
        <v>80</v>
      </c>
      <c r="C2" s="69" t="s">
        <v>81</v>
      </c>
      <c r="D2" s="98">
        <v>24</v>
      </c>
      <c r="E2" s="17"/>
      <c r="F2" s="18">
        <v>44670</v>
      </c>
      <c r="G2" s="18">
        <f>SUM(D2*F2)</f>
        <v>1072080</v>
      </c>
      <c r="H2" s="17"/>
    </row>
    <row r="3" ht="23.25" spans="1:8">
      <c r="A3" s="99" t="s">
        <v>4</v>
      </c>
      <c r="B3" s="100"/>
      <c r="C3" s="101"/>
      <c r="D3" s="102">
        <f>SUM(D2)</f>
        <v>24</v>
      </c>
      <c r="E3" s="103"/>
      <c r="F3" s="82" t="s">
        <v>78</v>
      </c>
      <c r="G3" s="104">
        <f>G2*11%</f>
        <v>117928.8</v>
      </c>
      <c r="H3" s="105"/>
    </row>
    <row r="4" ht="23.25" spans="1:8">
      <c r="A4" s="29" t="s">
        <v>5</v>
      </c>
      <c r="B4" s="30"/>
      <c r="C4" s="79"/>
      <c r="D4" s="106"/>
      <c r="E4" s="107">
        <f>SUM(G2:G3)</f>
        <v>1190008.8</v>
      </c>
      <c r="F4" s="107"/>
      <c r="G4" s="107"/>
      <c r="H4" s="107"/>
    </row>
    <row r="5" ht="168" customHeight="1" spans="1:8">
      <c r="A5" s="53"/>
      <c r="B5" s="108"/>
      <c r="C5" s="108"/>
      <c r="D5" s="109"/>
      <c r="E5" s="110"/>
      <c r="F5" s="18"/>
      <c r="G5" s="18">
        <f>SUM(D5*F5)</f>
        <v>0</v>
      </c>
      <c r="H5" s="111"/>
    </row>
    <row r="6" ht="23.25" spans="1:8">
      <c r="A6" s="99" t="s">
        <v>4</v>
      </c>
      <c r="B6" s="100"/>
      <c r="C6" s="101"/>
      <c r="D6" s="106">
        <f>SUM(D5)</f>
        <v>0</v>
      </c>
      <c r="E6" s="81"/>
      <c r="F6" s="82" t="s">
        <v>78</v>
      </c>
      <c r="G6" s="104">
        <f>G5*11%</f>
        <v>0</v>
      </c>
      <c r="H6" s="105"/>
    </row>
    <row r="7" ht="23.25" spans="1:8">
      <c r="A7" s="29" t="s">
        <v>5</v>
      </c>
      <c r="B7" s="30"/>
      <c r="C7" s="79"/>
      <c r="D7" s="106"/>
      <c r="E7" s="81">
        <f>SUM(G5:G6)</f>
        <v>0</v>
      </c>
      <c r="F7" s="81"/>
      <c r="G7" s="81"/>
      <c r="H7" s="81"/>
    </row>
    <row r="8" ht="168" customHeight="1" spans="1:8">
      <c r="A8" s="53"/>
      <c r="B8" s="108"/>
      <c r="C8" s="108"/>
      <c r="D8" s="109"/>
      <c r="E8" s="110"/>
      <c r="F8" s="18"/>
      <c r="G8" s="18">
        <f>SUM(D8*F8)</f>
        <v>0</v>
      </c>
      <c r="H8" s="111"/>
    </row>
    <row r="9" ht="23.25" spans="1:8">
      <c r="A9" s="99" t="s">
        <v>4</v>
      </c>
      <c r="B9" s="100"/>
      <c r="C9" s="101"/>
      <c r="D9" s="106"/>
      <c r="E9" s="81"/>
      <c r="F9" s="82" t="s">
        <v>78</v>
      </c>
      <c r="G9" s="104">
        <f>G8*11%</f>
        <v>0</v>
      </c>
      <c r="H9" s="105"/>
    </row>
    <row r="10" ht="23.25" spans="1:8">
      <c r="A10" s="29" t="s">
        <v>5</v>
      </c>
      <c r="B10" s="30"/>
      <c r="C10" s="79"/>
      <c r="D10" s="106"/>
      <c r="E10" s="81">
        <f>SUM(G8:G9)</f>
        <v>0</v>
      </c>
      <c r="F10" s="81"/>
      <c r="G10" s="81"/>
      <c r="H10" s="81"/>
    </row>
    <row r="11" ht="168" customHeight="1" spans="1:8">
      <c r="A11" s="112"/>
      <c r="B11" s="108"/>
      <c r="C11" s="108"/>
      <c r="D11" s="109"/>
      <c r="E11" s="110"/>
      <c r="F11" s="18"/>
      <c r="G11" s="18">
        <f>SUM(D11*F11)</f>
        <v>0</v>
      </c>
      <c r="H11" s="111"/>
    </row>
    <row r="12" ht="23.25" spans="1:8">
      <c r="A12" s="99" t="s">
        <v>4</v>
      </c>
      <c r="B12" s="100"/>
      <c r="C12" s="101"/>
      <c r="D12" s="106"/>
      <c r="E12" s="81"/>
      <c r="F12" s="82" t="s">
        <v>78</v>
      </c>
      <c r="G12" s="104">
        <f>G11*11%</f>
        <v>0</v>
      </c>
      <c r="H12" s="105"/>
    </row>
    <row r="13" ht="23.25" spans="1:8">
      <c r="A13" s="29" t="s">
        <v>5</v>
      </c>
      <c r="B13" s="30"/>
      <c r="C13" s="79"/>
      <c r="D13" s="106"/>
      <c r="E13" s="81">
        <f>SUM(G11:G12)</f>
        <v>0</v>
      </c>
      <c r="F13" s="81"/>
      <c r="G13" s="81"/>
      <c r="H13" s="81"/>
    </row>
    <row r="14" ht="168" customHeight="1" spans="1:8">
      <c r="A14" s="112"/>
      <c r="B14" s="108"/>
      <c r="C14" s="108"/>
      <c r="D14" s="109"/>
      <c r="E14" s="110"/>
      <c r="F14" s="18"/>
      <c r="G14" s="18"/>
      <c r="H14" s="111"/>
    </row>
    <row r="15" ht="23.25" spans="1:8">
      <c r="A15" s="99" t="s">
        <v>4</v>
      </c>
      <c r="B15" s="100"/>
      <c r="C15" s="101"/>
      <c r="D15" s="106"/>
      <c r="E15" s="81"/>
      <c r="F15" s="82" t="s">
        <v>78</v>
      </c>
      <c r="G15" s="104">
        <f>G14*11%</f>
        <v>0</v>
      </c>
      <c r="H15" s="105"/>
    </row>
    <row r="16" ht="23.25" spans="1:8">
      <c r="A16" s="29" t="s">
        <v>5</v>
      </c>
      <c r="B16" s="30"/>
      <c r="C16" s="79"/>
      <c r="D16" s="106"/>
      <c r="E16" s="81">
        <f>SUM(G14:G15)</f>
        <v>0</v>
      </c>
      <c r="F16" s="81"/>
      <c r="G16" s="81"/>
      <c r="H16" s="81"/>
    </row>
    <row r="17" ht="26" customHeight="1" spans="1:8">
      <c r="A17" s="87" t="s">
        <v>48</v>
      </c>
      <c r="B17" s="88"/>
      <c r="C17" s="88"/>
      <c r="D17" s="89"/>
      <c r="E17" s="113">
        <f>E4+E7+E10+E13+E16</f>
        <v>1190008.8</v>
      </c>
      <c r="F17" s="114"/>
      <c r="G17" s="114"/>
      <c r="H17" s="115"/>
    </row>
  </sheetData>
  <mergeCells count="17">
    <mergeCell ref="A3:C3"/>
    <mergeCell ref="A4:C4"/>
    <mergeCell ref="E4:H4"/>
    <mergeCell ref="A6:C6"/>
    <mergeCell ref="A7:C7"/>
    <mergeCell ref="E7:H7"/>
    <mergeCell ref="A9:C9"/>
    <mergeCell ref="A10:C10"/>
    <mergeCell ref="E10:H10"/>
    <mergeCell ref="A12:C12"/>
    <mergeCell ref="A13:C13"/>
    <mergeCell ref="E13:H13"/>
    <mergeCell ref="A15:C15"/>
    <mergeCell ref="A16:C16"/>
    <mergeCell ref="E16:H16"/>
    <mergeCell ref="A17:D17"/>
    <mergeCell ref="E17:H17"/>
  </mergeCell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97" zoomScaleNormal="97" workbookViewId="0">
      <pane ySplit="1" topLeftCell="A2" activePane="bottomLeft" state="frozen"/>
      <selection/>
      <selection pane="bottomLeft" activeCell="D6" sqref="D6"/>
    </sheetView>
  </sheetViews>
  <sheetFormatPr defaultColWidth="9.14285714285714" defaultRowHeight="15" outlineLevelRow="3" outlineLevelCol="6"/>
  <cols>
    <col min="1" max="1" width="12.8571428571429" customWidth="1"/>
    <col min="2" max="2" width="12.2857142857143" customWidth="1"/>
    <col min="3" max="3" width="21.8571428571429" customWidth="1"/>
    <col min="4" max="4" width="11.6285714285714" customWidth="1"/>
    <col min="5" max="5" width="15.752380952381" customWidth="1"/>
    <col min="6" max="6" width="45.5047619047619" customWidth="1"/>
    <col min="7" max="7" width="17.9619047619048" customWidth="1"/>
  </cols>
  <sheetData>
    <row r="1" ht="16" customHeight="1" spans="1:7">
      <c r="A1" s="34" t="s">
        <v>0</v>
      </c>
      <c r="B1" s="35" t="s">
        <v>49</v>
      </c>
      <c r="C1" s="35" t="s">
        <v>50</v>
      </c>
      <c r="D1" s="35" t="s">
        <v>62</v>
      </c>
      <c r="E1" s="35" t="s">
        <v>3</v>
      </c>
      <c r="F1" s="35" t="s">
        <v>52</v>
      </c>
      <c r="G1" s="35" t="s">
        <v>5</v>
      </c>
    </row>
    <row r="2" ht="158" customHeight="1" spans="1:7">
      <c r="A2" s="25"/>
      <c r="B2" s="93"/>
      <c r="C2" s="7"/>
      <c r="D2" s="49"/>
      <c r="E2" s="18"/>
      <c r="F2" s="17"/>
      <c r="G2" s="18">
        <f>SUM(D2*E2)</f>
        <v>0</v>
      </c>
    </row>
    <row r="3" ht="155.75" customHeight="1" spans="1:7">
      <c r="A3" s="25"/>
      <c r="B3" s="93"/>
      <c r="C3" s="7"/>
      <c r="D3" s="49"/>
      <c r="E3" s="18"/>
      <c r="F3" s="17"/>
      <c r="G3" s="18">
        <f>SUM(D3*E3)</f>
        <v>0</v>
      </c>
    </row>
    <row r="4" ht="23" customHeight="1" spans="1:7">
      <c r="A4" s="94" t="s">
        <v>82</v>
      </c>
      <c r="B4" s="95"/>
      <c r="C4" s="95"/>
      <c r="D4" s="95"/>
      <c r="E4" s="95"/>
      <c r="F4" s="96">
        <f>SUM(G2:G3)</f>
        <v>0</v>
      </c>
      <c r="G4" s="96"/>
    </row>
  </sheetData>
  <mergeCells count="2">
    <mergeCell ref="A4:E4"/>
    <mergeCell ref="F4:G4"/>
  </mergeCells>
  <pageMargins left="0.75" right="0.75" top="1" bottom="1" header="0.5" footer="0.5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opLeftCell="A2" workbookViewId="0">
      <selection activeCell="E8" sqref="E8:G8"/>
    </sheetView>
  </sheetViews>
  <sheetFormatPr defaultColWidth="9.14285714285714" defaultRowHeight="15" outlineLevelRow="7" outlineLevelCol="6"/>
  <cols>
    <col min="1" max="1" width="13.4" customWidth="1"/>
    <col min="2" max="2" width="20.7142857142857" customWidth="1"/>
    <col min="3" max="4" width="18.5714285714286" customWidth="1"/>
    <col min="5" max="5" width="28.4285714285714" customWidth="1"/>
    <col min="6" max="7" width="17.9619047619048" customWidth="1"/>
  </cols>
  <sheetData>
    <row r="1" ht="16" customHeight="1" spans="1:7">
      <c r="A1" s="34" t="s">
        <v>0</v>
      </c>
      <c r="B1" s="35" t="s">
        <v>49</v>
      </c>
      <c r="C1" s="35" t="s">
        <v>50</v>
      </c>
      <c r="D1" s="35" t="s">
        <v>62</v>
      </c>
      <c r="E1" s="35" t="s">
        <v>52</v>
      </c>
      <c r="F1" s="35" t="s">
        <v>3</v>
      </c>
      <c r="G1" s="35" t="s">
        <v>5</v>
      </c>
    </row>
    <row r="2" ht="192.1" customHeight="1" spans="1:7">
      <c r="A2" s="76">
        <v>45999</v>
      </c>
      <c r="B2" s="77" t="s">
        <v>83</v>
      </c>
      <c r="C2" s="26" t="s">
        <v>84</v>
      </c>
      <c r="D2" s="27">
        <v>3</v>
      </c>
      <c r="E2" s="17"/>
      <c r="F2" s="78">
        <v>275000</v>
      </c>
      <c r="G2" s="18">
        <f>SUM(D2*F2)</f>
        <v>825000</v>
      </c>
    </row>
    <row r="3" ht="23.25" spans="1:7">
      <c r="A3" s="29" t="s">
        <v>36</v>
      </c>
      <c r="B3" s="30"/>
      <c r="C3" s="79"/>
      <c r="D3" s="80">
        <f>SUM(D2)</f>
        <v>3</v>
      </c>
      <c r="E3" s="81"/>
      <c r="F3" s="81" t="s">
        <v>78</v>
      </c>
      <c r="G3" s="82">
        <f>G2*11%</f>
        <v>90750</v>
      </c>
    </row>
    <row r="4" ht="23.25" spans="1:7">
      <c r="A4" s="29" t="s">
        <v>5</v>
      </c>
      <c r="B4" s="30"/>
      <c r="C4" s="30"/>
      <c r="D4" s="30"/>
      <c r="E4" s="83">
        <f>SUM(G2:G3)</f>
        <v>915750</v>
      </c>
      <c r="F4" s="84"/>
      <c r="G4" s="85"/>
    </row>
    <row r="5" ht="168" customHeight="1" spans="1:7">
      <c r="A5" s="76"/>
      <c r="B5" s="77"/>
      <c r="C5" s="26"/>
      <c r="D5" s="27"/>
      <c r="E5" s="17"/>
      <c r="F5" s="78"/>
      <c r="G5" s="18"/>
    </row>
    <row r="6" ht="23.25" spans="1:7">
      <c r="A6" s="29"/>
      <c r="B6" s="30"/>
      <c r="C6" s="79"/>
      <c r="D6" s="86"/>
      <c r="E6" s="81"/>
      <c r="F6" s="81"/>
      <c r="G6" s="82"/>
    </row>
    <row r="7" ht="23.25" spans="1:7">
      <c r="A7" s="29" t="s">
        <v>5</v>
      </c>
      <c r="B7" s="30"/>
      <c r="C7" s="30"/>
      <c r="D7" s="30"/>
      <c r="E7" s="83">
        <f>SUM(G5:G6)</f>
        <v>0</v>
      </c>
      <c r="F7" s="84"/>
      <c r="G7" s="85"/>
    </row>
    <row r="8" ht="26" customHeight="1" spans="1:7">
      <c r="A8" s="87" t="s">
        <v>48</v>
      </c>
      <c r="B8" s="88"/>
      <c r="C8" s="88"/>
      <c r="D8" s="89"/>
      <c r="E8" s="90">
        <f>E4+E7</f>
        <v>915750</v>
      </c>
      <c r="F8" s="91"/>
      <c r="G8" s="92"/>
    </row>
  </sheetData>
  <mergeCells count="8">
    <mergeCell ref="A3:C3"/>
    <mergeCell ref="A4:D4"/>
    <mergeCell ref="E4:G4"/>
    <mergeCell ref="A6:C6"/>
    <mergeCell ref="A7:D7"/>
    <mergeCell ref="E7:G7"/>
    <mergeCell ref="A8:D8"/>
    <mergeCell ref="E8:G8"/>
  </mergeCells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89" zoomScaleNormal="89" workbookViewId="0">
      <selection activeCell="D3" sqref="D3:F3"/>
    </sheetView>
  </sheetViews>
  <sheetFormatPr defaultColWidth="9.14285714285714" defaultRowHeight="15" outlineLevelCol="5"/>
  <cols>
    <col min="1" max="1" width="12.4380952380952" style="11" customWidth="1"/>
    <col min="2" max="2" width="17.3333333333333" customWidth="1"/>
    <col min="3" max="3" width="23.0190476190476" customWidth="1"/>
    <col min="4" max="4" width="59.9619047619048" customWidth="1"/>
    <col min="5" max="5" width="29.0666666666667" customWidth="1"/>
    <col min="6" max="6" width="12.9238095238095" customWidth="1"/>
  </cols>
  <sheetData>
    <row r="1" ht="16" customHeight="1" spans="1:6">
      <c r="A1" s="12" t="s">
        <v>0</v>
      </c>
      <c r="B1" s="13" t="s">
        <v>49</v>
      </c>
      <c r="C1" s="13" t="s">
        <v>50</v>
      </c>
      <c r="D1" s="13" t="s">
        <v>52</v>
      </c>
      <c r="E1" s="13" t="s">
        <v>5</v>
      </c>
      <c r="F1" s="13" t="s">
        <v>79</v>
      </c>
    </row>
    <row r="2" ht="321" customHeight="1" spans="1:6">
      <c r="A2" s="67"/>
      <c r="B2" s="68"/>
      <c r="C2" s="69"/>
      <c r="D2" s="17"/>
      <c r="E2" s="18"/>
      <c r="F2" s="17"/>
    </row>
    <row r="3" ht="34" customHeight="1" spans="1:6">
      <c r="A3" s="70" t="s">
        <v>5</v>
      </c>
      <c r="B3" s="71"/>
      <c r="C3" s="72"/>
      <c r="D3" s="73">
        <f>SUM(E2:E2)</f>
        <v>0</v>
      </c>
      <c r="E3" s="74"/>
      <c r="F3" s="75"/>
    </row>
    <row r="4" ht="58" customHeight="1"/>
    <row r="5" ht="58" customHeight="1"/>
    <row r="6" ht="58" customHeight="1"/>
    <row r="7" ht="58" customHeight="1"/>
    <row r="8" ht="58" customHeight="1"/>
    <row r="9" ht="58" customHeight="1"/>
    <row r="10" ht="58" customHeight="1"/>
    <row r="11" ht="58" customHeight="1"/>
    <row r="12" ht="58" customHeight="1"/>
    <row r="13" ht="58" customHeight="1"/>
  </sheetData>
  <mergeCells count="2">
    <mergeCell ref="A3:C3"/>
    <mergeCell ref="D3:F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90" zoomScaleNormal="90" topLeftCell="A9" workbookViewId="0">
      <selection activeCell="E12" sqref="E12:G12"/>
    </sheetView>
  </sheetViews>
  <sheetFormatPr defaultColWidth="9.14285714285714" defaultRowHeight="15" outlineLevelCol="6"/>
  <cols>
    <col min="1" max="1" width="13.4" customWidth="1"/>
    <col min="2" max="2" width="11.1619047619048" customWidth="1"/>
    <col min="3" max="3" width="18.5714285714286" customWidth="1"/>
    <col min="4" max="4" width="15.8761904761905" customWidth="1"/>
    <col min="5" max="5" width="45.5047619047619" customWidth="1"/>
    <col min="6" max="7" width="17.9619047619048" customWidth="1"/>
  </cols>
  <sheetData>
    <row r="1" ht="16" customHeight="1" spans="1:7">
      <c r="A1" s="34" t="s">
        <v>0</v>
      </c>
      <c r="B1" s="35" t="s">
        <v>49</v>
      </c>
      <c r="C1" s="35" t="s">
        <v>50</v>
      </c>
      <c r="D1" s="35" t="s">
        <v>62</v>
      </c>
      <c r="E1" s="35" t="s">
        <v>52</v>
      </c>
      <c r="F1" s="35" t="s">
        <v>3</v>
      </c>
      <c r="G1" s="35" t="s">
        <v>5</v>
      </c>
    </row>
    <row r="2" ht="42" customHeight="1" spans="1:7">
      <c r="A2" s="36"/>
      <c r="B2" s="37"/>
      <c r="C2" s="38"/>
      <c r="D2" s="39"/>
      <c r="E2" s="40"/>
      <c r="F2" s="41"/>
      <c r="G2" s="41"/>
    </row>
    <row r="3" ht="42" customHeight="1" spans="1:7">
      <c r="A3" s="42"/>
      <c r="B3" s="43"/>
      <c r="C3" s="38"/>
      <c r="D3" s="39"/>
      <c r="E3" s="44"/>
      <c r="F3" s="41"/>
      <c r="G3" s="41"/>
    </row>
    <row r="4" ht="42" customHeight="1" spans="1:7">
      <c r="A4" s="42"/>
      <c r="B4" s="43"/>
      <c r="C4" s="38"/>
      <c r="D4" s="39"/>
      <c r="E4" s="44"/>
      <c r="F4" s="41"/>
      <c r="G4" s="41"/>
    </row>
    <row r="5" ht="42" customHeight="1" spans="1:7">
      <c r="A5" s="42"/>
      <c r="B5" s="43"/>
      <c r="C5" s="45"/>
      <c r="D5" s="39"/>
      <c r="E5" s="46"/>
      <c r="F5" s="41"/>
      <c r="G5" s="41"/>
    </row>
    <row r="6" ht="19" customHeight="1" spans="1:7">
      <c r="A6" s="47"/>
      <c r="B6" s="47"/>
      <c r="C6" s="47"/>
      <c r="D6" s="48"/>
      <c r="E6" s="49"/>
      <c r="F6" s="50"/>
      <c r="G6" s="50"/>
    </row>
    <row r="7" ht="19" customHeight="1" spans="1:7">
      <c r="A7" s="51"/>
      <c r="B7" s="51"/>
      <c r="C7" s="51"/>
      <c r="D7" s="48"/>
      <c r="E7" s="49"/>
      <c r="F7" s="50"/>
      <c r="G7" s="52"/>
    </row>
    <row r="8" ht="84" customHeight="1" spans="1:7">
      <c r="A8" s="53"/>
      <c r="B8" s="54"/>
      <c r="C8" s="45"/>
      <c r="D8" s="39"/>
      <c r="E8" s="44"/>
      <c r="F8" s="41"/>
      <c r="G8" s="55"/>
    </row>
    <row r="9" ht="84" customHeight="1" spans="1:7">
      <c r="A9" s="53"/>
      <c r="B9" s="54"/>
      <c r="C9" s="56"/>
      <c r="D9" s="39"/>
      <c r="E9" s="46"/>
      <c r="F9" s="41"/>
      <c r="G9" s="57"/>
    </row>
    <row r="10" ht="19" customHeight="1" spans="1:7">
      <c r="A10" s="47"/>
      <c r="B10" s="47"/>
      <c r="C10" s="47"/>
      <c r="D10" s="48"/>
      <c r="E10" s="46"/>
      <c r="F10" s="50"/>
      <c r="G10" s="50"/>
    </row>
    <row r="11" ht="19" customHeight="1" spans="1:7">
      <c r="A11" s="51"/>
      <c r="B11" s="51"/>
      <c r="C11" s="51"/>
      <c r="D11" s="30"/>
      <c r="E11" s="58"/>
      <c r="F11" s="59"/>
      <c r="G11" s="60"/>
    </row>
    <row r="12" ht="27" customHeight="1" spans="1:7">
      <c r="A12" s="61" t="s">
        <v>48</v>
      </c>
      <c r="B12" s="62"/>
      <c r="C12" s="62"/>
      <c r="D12" s="63"/>
      <c r="E12" s="64">
        <f>SUM(G7+G11)</f>
        <v>0</v>
      </c>
      <c r="F12" s="65"/>
      <c r="G12" s="66"/>
    </row>
  </sheetData>
  <mergeCells count="14">
    <mergeCell ref="A6:C6"/>
    <mergeCell ref="A7:C7"/>
    <mergeCell ref="A10:C10"/>
    <mergeCell ref="A11:C11"/>
    <mergeCell ref="A12:D12"/>
    <mergeCell ref="E12:G12"/>
    <mergeCell ref="A2:A5"/>
    <mergeCell ref="A8:A9"/>
    <mergeCell ref="B2:B5"/>
    <mergeCell ref="B8:B9"/>
    <mergeCell ref="E2:E5"/>
    <mergeCell ref="E8:E9"/>
    <mergeCell ref="G2:G5"/>
    <mergeCell ref="G8:G9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85" zoomScaleNormal="85" workbookViewId="0">
      <pane ySplit="1" topLeftCell="A2" activePane="bottomLeft" state="frozen"/>
      <selection/>
      <selection pane="bottomLeft" activeCell="G4" sqref="G4"/>
    </sheetView>
  </sheetViews>
  <sheetFormatPr defaultColWidth="9.14285714285714" defaultRowHeight="15" outlineLevelRow="2" outlineLevelCol="6"/>
  <cols>
    <col min="1" max="1" width="13.4" customWidth="1"/>
    <col min="2" max="2" width="21.0095238095238" customWidth="1"/>
    <col min="3" max="3" width="16.5809523809524" customWidth="1"/>
    <col min="4" max="4" width="45.5047619047619" customWidth="1"/>
    <col min="5" max="6" width="17.9619047619048" customWidth="1"/>
    <col min="7" max="7" width="11.247619047619" customWidth="1"/>
  </cols>
  <sheetData>
    <row r="1" ht="16" customHeight="1" spans="1:7">
      <c r="A1" s="12" t="s">
        <v>0</v>
      </c>
      <c r="B1" s="13" t="s">
        <v>50</v>
      </c>
      <c r="C1" s="13" t="s">
        <v>62</v>
      </c>
      <c r="D1" s="13" t="s">
        <v>52</v>
      </c>
      <c r="E1" s="13" t="s">
        <v>3</v>
      </c>
      <c r="F1" s="13" t="s">
        <v>5</v>
      </c>
      <c r="G1" s="13" t="s">
        <v>79</v>
      </c>
    </row>
    <row r="2" ht="324.4" customHeight="1" spans="1:7">
      <c r="A2" s="25"/>
      <c r="B2" s="26"/>
      <c r="C2" s="27"/>
      <c r="D2" s="17"/>
      <c r="E2" s="18"/>
      <c r="F2" s="18">
        <f>C2*E2</f>
        <v>0</v>
      </c>
      <c r="G2" s="28"/>
    </row>
    <row r="3" ht="23.25" spans="1:7">
      <c r="A3" s="29" t="s">
        <v>5</v>
      </c>
      <c r="B3" s="30"/>
      <c r="C3" s="30"/>
      <c r="D3" s="31">
        <f>SUM(F2)</f>
        <v>0</v>
      </c>
      <c r="E3" s="32"/>
      <c r="F3" s="32"/>
      <c r="G3" s="33"/>
    </row>
  </sheetData>
  <mergeCells count="2">
    <mergeCell ref="A3:C3"/>
    <mergeCell ref="D3:G3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85" zoomScaleNormal="85" workbookViewId="0">
      <selection activeCell="E4" sqref="E4"/>
    </sheetView>
  </sheetViews>
  <sheetFormatPr defaultColWidth="9.14285714285714" defaultRowHeight="15" outlineLevelCol="6"/>
  <cols>
    <col min="1" max="1" width="14.952380952381" style="11" customWidth="1"/>
    <col min="2" max="2" width="23.0190476190476" customWidth="1"/>
    <col min="3" max="3" width="7.72380952380952" customWidth="1"/>
    <col min="4" max="4" width="52.6571428571429" customWidth="1"/>
    <col min="5" max="5" width="20" customWidth="1"/>
    <col min="6" max="6" width="29.0666666666667" customWidth="1"/>
    <col min="7" max="7" width="21.5047619047619" customWidth="1"/>
  </cols>
  <sheetData>
    <row r="1" ht="16" customHeight="1" spans="1:7">
      <c r="A1" s="12" t="s">
        <v>0</v>
      </c>
      <c r="B1" s="13" t="s">
        <v>50</v>
      </c>
      <c r="C1" s="13" t="s">
        <v>62</v>
      </c>
      <c r="D1" s="13" t="s">
        <v>52</v>
      </c>
      <c r="E1" s="13" t="s">
        <v>63</v>
      </c>
      <c r="F1" s="13" t="s">
        <v>5</v>
      </c>
      <c r="G1" s="13" t="s">
        <v>79</v>
      </c>
    </row>
    <row r="2" ht="177" customHeight="1" spans="1:7">
      <c r="A2" s="14"/>
      <c r="B2" s="15"/>
      <c r="C2" s="16"/>
      <c r="D2" s="17"/>
      <c r="E2" s="18"/>
      <c r="F2" s="18"/>
      <c r="G2" s="18"/>
    </row>
    <row r="3" ht="34" customHeight="1" spans="1:7">
      <c r="A3" s="19" t="s">
        <v>5</v>
      </c>
      <c r="B3" s="20"/>
      <c r="C3" s="20"/>
      <c r="D3" s="21"/>
      <c r="E3" s="22">
        <f>SUM(F2)</f>
        <v>0</v>
      </c>
      <c r="F3" s="23"/>
      <c r="G3" s="24"/>
    </row>
    <row r="4" ht="58" customHeight="1"/>
    <row r="5" ht="58" customHeight="1"/>
    <row r="6" ht="58" customHeight="1"/>
    <row r="7" ht="58" customHeight="1"/>
    <row r="8" ht="58" customHeight="1"/>
    <row r="9" ht="58" customHeight="1"/>
    <row r="10" ht="58" customHeight="1"/>
    <row r="11" ht="58" customHeight="1"/>
    <row r="12" ht="58" customHeight="1"/>
    <row r="13" ht="58" customHeight="1"/>
  </sheetData>
  <mergeCells count="2">
    <mergeCell ref="A3:D3"/>
    <mergeCell ref="E3:G3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C5" sqref="C5"/>
    </sheetView>
  </sheetViews>
  <sheetFormatPr defaultColWidth="9.14285714285714" defaultRowHeight="15" outlineLevelCol="2"/>
  <cols>
    <col min="1" max="1" width="3.57142857142857" customWidth="1"/>
    <col min="2" max="2" width="27.7142857142857" customWidth="1"/>
    <col min="3" max="3" width="14.4285714285714" customWidth="1"/>
    <col min="6" max="6" width="21.4285714285714" customWidth="1"/>
    <col min="7" max="7" width="20.2857142857143" customWidth="1"/>
  </cols>
  <sheetData>
    <row r="1" spans="1:3">
      <c r="A1" s="1" t="s">
        <v>85</v>
      </c>
      <c r="B1" s="2" t="s">
        <v>86</v>
      </c>
      <c r="C1" s="3" t="s">
        <v>5</v>
      </c>
    </row>
    <row r="2" spans="1:3">
      <c r="A2" s="4">
        <v>1</v>
      </c>
      <c r="B2" s="4" t="s">
        <v>87</v>
      </c>
      <c r="C2" s="5">
        <f>'BUK BUNGA (Groceries)'!F288</f>
        <v>3796000</v>
      </c>
    </row>
    <row r="3" spans="1:3">
      <c r="A3" s="4">
        <v>2</v>
      </c>
      <c r="B3" s="4" t="s">
        <v>88</v>
      </c>
      <c r="C3" s="5">
        <f>'WARUNG EKA (Drinks, Etc)'!G118</f>
        <v>2974000</v>
      </c>
    </row>
    <row r="4" spans="1:3">
      <c r="A4" s="4">
        <v>3</v>
      </c>
      <c r="B4" s="4" t="s">
        <v>89</v>
      </c>
      <c r="C4" s="5">
        <f>'DEWATA COCONUT (Coconut)'!E10</f>
        <v>960000</v>
      </c>
    </row>
    <row r="5" spans="1:3">
      <c r="A5" s="4">
        <v>4</v>
      </c>
      <c r="B5" s="4" t="s">
        <v>90</v>
      </c>
      <c r="C5" s="5">
        <f>'SEDANA JAYA'!F37</f>
        <v>1820100</v>
      </c>
    </row>
    <row r="6" spans="1:3">
      <c r="A6" s="4">
        <v>5</v>
      </c>
      <c r="B6" s="4" t="s">
        <v>91</v>
      </c>
      <c r="C6" s="5">
        <f>'PNB (Alcohol)'!H7</f>
        <v>1275000</v>
      </c>
    </row>
    <row r="7" spans="1:3">
      <c r="A7" s="4">
        <v>6</v>
      </c>
      <c r="B7" s="6" t="s">
        <v>92</v>
      </c>
      <c r="C7" s="5">
        <f>'DSP (Alcohol)'!F16</f>
        <v>1062000</v>
      </c>
    </row>
    <row r="8" customFormat="1" spans="1:3">
      <c r="A8" s="4">
        <v>7</v>
      </c>
      <c r="B8" s="6" t="s">
        <v>93</v>
      </c>
      <c r="C8" s="5">
        <f>'DSP ARYA BIMA (Alcohol)'!E3</f>
        <v>0</v>
      </c>
    </row>
    <row r="9" spans="1:3">
      <c r="A9" s="4">
        <v>8</v>
      </c>
      <c r="B9" s="4" t="s">
        <v>94</v>
      </c>
      <c r="C9" s="5" t="str">
        <f>'SELERA OR STIR UP (Syrup)'!F19</f>
        <v>PPN (11%)</v>
      </c>
    </row>
    <row r="10" spans="1:3">
      <c r="A10" s="4">
        <v>9</v>
      </c>
      <c r="B10" s="4" t="s">
        <v>95</v>
      </c>
      <c r="C10" s="5">
        <f>'DW BALI (Alcohol)'!E4</f>
        <v>0</v>
      </c>
    </row>
    <row r="11" spans="1:3">
      <c r="A11" s="4">
        <v>10</v>
      </c>
      <c r="B11" s="4" t="s">
        <v>96</v>
      </c>
      <c r="C11" s="5">
        <f>'DDB (Alcohol)'!E14</f>
        <v>525001.14</v>
      </c>
    </row>
    <row r="12" spans="1:3">
      <c r="A12" s="4">
        <v>11</v>
      </c>
      <c r="B12" s="4" t="s">
        <v>97</v>
      </c>
      <c r="C12" s="5">
        <f>'NANO DEWATA (Alcohol)'!E14</f>
        <v>0</v>
      </c>
    </row>
    <row r="13" spans="1:3">
      <c r="A13" s="4">
        <v>12</v>
      </c>
      <c r="B13" s="4" t="s">
        <v>98</v>
      </c>
      <c r="C13" s="5">
        <f>'BALI PERMATA JAYA (Corona Beer)'!E17</f>
        <v>1190008.8</v>
      </c>
    </row>
    <row r="14" spans="1:3">
      <c r="A14" s="4">
        <v>13</v>
      </c>
      <c r="B14" s="4" t="s">
        <v>99</v>
      </c>
      <c r="C14" s="7">
        <f>'BLACK COFFEE ROASTERS (Coffee)'!F4</f>
        <v>0</v>
      </c>
    </row>
    <row r="15" spans="1:3">
      <c r="A15" s="4">
        <v>14</v>
      </c>
      <c r="B15" s="4" t="s">
        <v>100</v>
      </c>
      <c r="C15" s="5">
        <f>'PT. PRASIDA LANTUR MAJU (Wine)'!E8</f>
        <v>915750</v>
      </c>
    </row>
    <row r="16" spans="1:3">
      <c r="A16" s="4">
        <v>15</v>
      </c>
      <c r="B16" s="6" t="s">
        <v>101</v>
      </c>
      <c r="C16" s="8">
        <f>'PT LOVINA BEACH BREWERY'!D3</f>
        <v>0</v>
      </c>
    </row>
    <row r="17" spans="1:3">
      <c r="A17" s="4">
        <v>16</v>
      </c>
      <c r="B17" s="4" t="s">
        <v>102</v>
      </c>
      <c r="C17" s="5">
        <f>'CHAI CHITAI (Tea Leaf,etc)'!E12</f>
        <v>0</v>
      </c>
    </row>
    <row r="18" spans="1:3">
      <c r="A18" s="4">
        <v>17</v>
      </c>
      <c r="B18" s="4" t="s">
        <v>103</v>
      </c>
      <c r="C18" s="5">
        <f>'MULIA JAYA (Passion Fruit)'!D3</f>
        <v>0</v>
      </c>
    </row>
    <row r="19" spans="1:3">
      <c r="A19" s="4">
        <v>18</v>
      </c>
      <c r="B19" s="4" t="s">
        <v>104</v>
      </c>
      <c r="C19" s="5">
        <f>'Dewata Kencana Distribusi (Vdka'!E3</f>
        <v>0</v>
      </c>
    </row>
    <row r="20" spans="1:3">
      <c r="A20" s="9" t="s">
        <v>5</v>
      </c>
      <c r="B20" s="9"/>
      <c r="C20" s="10">
        <f>SUM(C2:C13)</f>
        <v>13602109.94</v>
      </c>
    </row>
  </sheetData>
  <mergeCells count="1">
    <mergeCell ref="A20:B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BUK BUNGA (Groceries)</vt:lpstr>
      <vt:lpstr>WARUNG EKA (Drinks, Etc)</vt:lpstr>
      <vt:lpstr>DEWATA COCONUT (Coconut)</vt:lpstr>
      <vt:lpstr>SEDANA JAYA</vt:lpstr>
      <vt:lpstr>PNB (Alcohol)</vt:lpstr>
      <vt:lpstr>DSP (Alcohol)</vt:lpstr>
      <vt:lpstr>DSP ARYA BIMA (Alcohol)</vt:lpstr>
      <vt:lpstr>SELERA OR STIR UP (Syrup)</vt:lpstr>
      <vt:lpstr>DW BALI (Alcohol)</vt:lpstr>
      <vt:lpstr>DDB (Alcohol)</vt:lpstr>
      <vt:lpstr>NANO DEWATA (Alcohol)</vt:lpstr>
      <vt:lpstr>BALI PERMATA JAYA (Corona Beer)</vt:lpstr>
      <vt:lpstr>BLACK COFFEE ROASTERS (Coffee)</vt:lpstr>
      <vt:lpstr>PT. PRASIDA LANTUR MAJU (Wine)</vt:lpstr>
      <vt:lpstr>PT LOVINA BEACH BREWERY</vt:lpstr>
      <vt:lpstr>CHAI CHITAI (Tea Leaf,etc)</vt:lpstr>
      <vt:lpstr>MULIA JAYA (Passion Fruit)</vt:lpstr>
      <vt:lpstr>Dewata Kencana Distribusi (Vdka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2025-01-20T05:46:00Z</dcterms:created>
  <dcterms:modified xsi:type="dcterms:W3CDTF">2025-12-10T10:52:10Z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715B000284CE4E42ACE0B30D6DA64657_13</vt:lpwstr>
  </property>
  <property fmtid="{D5CDD505-2E9C-101B-9397-08002B2CF9AE}" pid="3" name="KSOProductBuildVer">
    <vt:lpwstr>1033-12.2.0.23155</vt:lpwstr>
  </property>
  <property fmtid="{D5CDD505-2E9C-101B-9397-08002B2CF9AE}" pid="4" name="KSOReadingLayout">
    <vt:bool>true</vt:bool>
  </property>
</Properties>
</file>