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DSP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<sst xmlns="http://schemas.openxmlformats.org/spreadsheetml/2006/main" count="36" uniqueCount="28">
  <si>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DATE</t>
  </si>
  <si>
    <t>INV NO.</t>
  </si>
  <si>
    <t>DESCRIPTIONS</t>
  </si>
  <si>
    <t>QTY</t>
  </si>
  <si>
    <t>PRICE</t>
  </si>
  <si>
    <t>DISCOUNT</t>
  </si>
  <si>
    <t>UNIT PRICE</t>
  </si>
  <si>
    <t>SUBTOTAL</t>
  </si>
  <si>
    <t>TOTAL</t>
  </si>
  <si>
    <t>BILL</t>
  </si>
  <si>
    <t>SO/DSP/25/11/0057</t>
  </si>
  <si>
    <t>DA VINCI LEONARDO PROSECCO DOC</t>
  </si>
  <si>
    <t>DONA DOMINGA CLASICO DE FAILIA SYRAH</t>
  </si>
  <si>
    <t>SOMDG/DSP/25/11/0002</t>
  </si>
  <si>
    <t>MDG - F VODKA</t>
  </si>
  <si>
    <t>SO/DSP/25/11/0480</t>
  </si>
  <si>
    <t>MCGUIGAN - BLACK LABEL SAUVIGNON BLANC</t>
  </si>
  <si>
    <t>HUNTER'S PINOT GRIS</t>
  </si>
  <si>
    <t>SO/DSP/25/11/0895</t>
  </si>
  <si>
    <t>HUNTER'S RIESLING</t>
  </si>
  <si>
    <t>SO/DSP/25/11/1050</t>
  </si>
  <si>
    <t>SO/DSP/25/11/1189</t>
  </si>
  <si>
    <t>SO/DSP/25/11/1442</t>
  </si>
  <si>
    <t>SOPR/ABC/25/11/0312</t>
  </si>
  <si>
    <t>HAVANA CLUB 3 YO</t>
  </si>
  <si>
    <t>SO/DSP/25/11/1506</t>
  </si>
  <si>
    <t>ANTIGAL - ESTIMULO MALBEC</t>
  </si>
  <si>
    <t>SO/DSP/25/11/1807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</si>
</sst>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  <numFmt numFmtId="181" formatCode="dd\-mmm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20"/>
      <color theme="1"/>
      <name val="Calibri"/>
      <charset val="134"/>
    </font>
    <font>
      <sz val="16"/>
      <color theme="1"/>
      <name val="Arial Narrow"/>
      <charset val="134"/>
    </font>
    <font>
      <sz val="16"/>
      <color theme="1"/>
      <name val="Calibri"/>
      <charset val="134"/>
      <scheme val="minor"/>
    </font>
    <font>
      <sz val="18"/>
      <color theme="1"/>
      <name val="Cambria"/>
      <charset val="134"/>
    </font>
    <font>
      <sz val="18"/>
      <color theme="1"/>
      <name val="Cambria Math"/>
      <charset val="134"/>
    </font>
    <font>
      <b/>
      <sz val="20"/>
      <color theme="1"/>
      <name val="Calibri"/>
      <charset val="134"/>
      <scheme val="minor"/>
    </font>
    <font>
      <b/>
      <i/>
      <sz val="2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3" fillId="3" borderId="2" xfId="0" applyNumberFormat="1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180" fontId="6" fillId="3" borderId="1" xfId="0" applyNumberFormat="1" applyFont="1" applyFill="1" applyBorder="1" applyAlignment="1">
      <alignment vertical="center"/>
    </xf>
    <xf numFmtId="178" fontId="3" fillId="3" borderId="3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178" fontId="4" fillId="3" borderId="4" xfId="0" applyNumberFormat="1" applyFont="1" applyFill="1" applyBorder="1" applyAlignment="1">
      <alignment horizontal="center" vertical="center"/>
    </xf>
    <xf numFmtId="179" fontId="5" fillId="3" borderId="3" xfId="0" applyNumberFormat="1" applyFont="1" applyFill="1" applyBorder="1" applyAlignment="1">
      <alignment horizontal="left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180" fontId="6" fillId="3" borderId="3" xfId="0" applyNumberFormat="1" applyFont="1" applyFill="1" applyBorder="1" applyAlignment="1">
      <alignment vertical="center"/>
    </xf>
    <xf numFmtId="180" fontId="6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9" fontId="6" fillId="3" borderId="1" xfId="0" applyNumberFormat="1" applyFont="1" applyFill="1" applyBorder="1" applyAlignment="1">
      <alignment vertical="center"/>
    </xf>
    <xf numFmtId="181" fontId="4" fillId="3" borderId="1" xfId="0" applyNumberFormat="1" applyFont="1" applyFill="1" applyBorder="1" applyAlignment="1">
      <alignment horizontal="center" vertical="center"/>
    </xf>
    <xf numFmtId="181" fontId="5" fillId="3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 wrapText="1"/>
    </xf>
    <xf numFmtId="179" fontId="6" fillId="3" borderId="1" xfId="0" applyNumberFormat="1" applyFont="1" applyFill="1" applyBorder="1" applyAlignment="1">
      <alignment horizontal="center" vertical="center" wrapText="1"/>
    </xf>
    <xf numFmtId="181" fontId="7" fillId="4" borderId="5" xfId="0" applyNumberFormat="1" applyFont="1" applyFill="1" applyBorder="1" applyAlignment="1">
      <alignment horizontal="center" vertical="center"/>
    </xf>
    <xf numFmtId="179" fontId="8" fillId="4" borderId="6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vertical="center"/>
    </xf>
    <xf numFmtId="179" fontId="6" fillId="4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80" fontId="6" fillId="3" borderId="2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80" fontId="6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80" fontId="6" fillId="3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179" fontId="6" fillId="3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 wrapText="1"/>
    </xf>
    <xf numFmtId="179" fontId="8" fillId="4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26670</xdr:colOff>
      <xdr:row>1</xdr:row>
      <xdr:rowOff>82550</xdr:rowOff>
    </xdr:from>
    <xdr:to>
      <xdr:col>9</xdr:col>
      <xdr:colOff>3853815</xdr:colOff>
      <xdr:row>2</xdr:row>
      <xdr:rowOff>1944370</xdr:rowOff>
    </xdr:to>
    <xdr:pic>
      <xdr:nvPicPr>
        <xdr:cNvPr id="2" name="ID_334C136D95C74B3A8CCBC7BC44814D4C" descr="WhatsApp Image 2025-11-01 at 14.07.34_513bd4b8"/>
        <xdr:cNvPicPr>
          <a:picLocks noChangeAspect="1"/>
        </xdr:cNvPicPr>
      </xdr:nvPicPr>
      <xdr:blipFill>
        <a:blip r:embed="rId1"/>
        <a:srcRect t="8063" b="20050"/>
        <a:stretch>
          <a:fillRect/>
        </a:stretch>
      </xdr:blipFill>
      <xdr:spPr>
        <a:xfrm>
          <a:off x="17482820" y="514350"/>
          <a:ext cx="3827145" cy="3893820"/>
        </a:xfrm>
        <a:prstGeom prst="rect">
          <a:avLst/>
        </a:prstGeom>
      </xdr:spPr>
    </xdr:pic>
    <xdr:clientData/>
  </xdr:twoCellAnchor>
  <xdr:twoCellAnchor editAs="oneCell">
    <xdr:from>
      <xdr:col>9</xdr:col>
      <xdr:colOff>33020</xdr:colOff>
      <xdr:row>3</xdr:row>
      <xdr:rowOff>26670</xdr:rowOff>
    </xdr:from>
    <xdr:to>
      <xdr:col>9</xdr:col>
      <xdr:colOff>3846830</xdr:colOff>
      <xdr:row>3</xdr:row>
      <xdr:rowOff>3940810</xdr:rowOff>
    </xdr:to>
    <xdr:pic>
      <xdr:nvPicPr>
        <xdr:cNvPr id="3" name="ID_62DB13FCA67C4C5AAB41B9F265689DAF" descr="WhatsApp Image 2025-11-01 at 14.07.45_ec522bd6"/>
        <xdr:cNvPicPr>
          <a:picLocks noChangeAspect="1"/>
        </xdr:cNvPicPr>
      </xdr:nvPicPr>
      <xdr:blipFill>
        <a:blip r:embed="rId2"/>
        <a:srcRect t="15842" b="13551"/>
        <a:stretch>
          <a:fillRect/>
        </a:stretch>
      </xdr:blipFill>
      <xdr:spPr>
        <a:xfrm>
          <a:off x="17489170" y="4522470"/>
          <a:ext cx="3813810" cy="391414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4</xdr:row>
      <xdr:rowOff>27305</xdr:rowOff>
    </xdr:from>
    <xdr:to>
      <xdr:col>9</xdr:col>
      <xdr:colOff>3853815</xdr:colOff>
      <xdr:row>4</xdr:row>
      <xdr:rowOff>4839335</xdr:rowOff>
    </xdr:to>
    <xdr:pic>
      <xdr:nvPicPr>
        <xdr:cNvPr id="4" name="ID_31E0F84576DD46F399967DDE4CE85F35" descr="WhatsApp Image 2025-11-12 at 13.02.34_33219120"/>
        <xdr:cNvPicPr>
          <a:picLocks noChangeAspect="1"/>
        </xdr:cNvPicPr>
      </xdr:nvPicPr>
      <xdr:blipFill>
        <a:blip r:embed="rId3"/>
        <a:srcRect t="8969" r="4154" b="23617"/>
        <a:stretch>
          <a:fillRect/>
        </a:stretch>
      </xdr:blipFill>
      <xdr:spPr>
        <a:xfrm>
          <a:off x="17482820" y="8503285"/>
          <a:ext cx="3827145" cy="4812030"/>
        </a:xfrm>
        <a:prstGeom prst="rect">
          <a:avLst/>
        </a:prstGeom>
      </xdr:spPr>
    </xdr:pic>
    <xdr:clientData/>
  </xdr:twoCellAnchor>
  <xdr:twoCellAnchor editAs="oneCell">
    <xdr:from>
      <xdr:col>9</xdr:col>
      <xdr:colOff>60960</xdr:colOff>
      <xdr:row>5</xdr:row>
      <xdr:rowOff>26670</xdr:rowOff>
    </xdr:from>
    <xdr:to>
      <xdr:col>9</xdr:col>
      <xdr:colOff>3818890</xdr:colOff>
      <xdr:row>5</xdr:row>
      <xdr:rowOff>4598670</xdr:rowOff>
    </xdr:to>
    <xdr:pic>
      <xdr:nvPicPr>
        <xdr:cNvPr id="5" name="ID_4940E8EF2D0E474B9DB0D6EC2FF95E37" descr="WhatsApp Image 2025-11-12 at 13.02.45_2b6225e7"/>
        <xdr:cNvPicPr>
          <a:picLocks noChangeAspect="1"/>
        </xdr:cNvPicPr>
      </xdr:nvPicPr>
      <xdr:blipFill>
        <a:blip r:embed="rId4"/>
        <a:srcRect t="11878" b="19805"/>
        <a:stretch>
          <a:fillRect/>
        </a:stretch>
      </xdr:blipFill>
      <xdr:spPr>
        <a:xfrm>
          <a:off x="17517110" y="13373100"/>
          <a:ext cx="3757930" cy="457200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6</xdr:row>
      <xdr:rowOff>198120</xdr:rowOff>
    </xdr:from>
    <xdr:to>
      <xdr:col>9</xdr:col>
      <xdr:colOff>3853815</xdr:colOff>
      <xdr:row>8</xdr:row>
      <xdr:rowOff>1569085</xdr:rowOff>
    </xdr:to>
    <xdr:pic>
      <xdr:nvPicPr>
        <xdr:cNvPr id="6" name="ID_2D9AD456139947E09489ABFCD17751C9" descr="WhatsApp Image 2025-11-13 at 18.22.36_c4cd4b52"/>
        <xdr:cNvPicPr>
          <a:picLocks noChangeAspect="1"/>
        </xdr:cNvPicPr>
      </xdr:nvPicPr>
      <xdr:blipFill>
        <a:blip r:embed="rId5"/>
        <a:srcRect l="3209" t="14820" b="15157"/>
        <a:stretch>
          <a:fillRect/>
        </a:stretch>
      </xdr:blipFill>
      <xdr:spPr>
        <a:xfrm>
          <a:off x="17482820" y="18180050"/>
          <a:ext cx="3827145" cy="4914265"/>
        </a:xfrm>
        <a:prstGeom prst="rect">
          <a:avLst/>
        </a:prstGeom>
      </xdr:spPr>
    </xdr:pic>
    <xdr:clientData/>
  </xdr:twoCellAnchor>
  <xdr:twoCellAnchor editAs="oneCell">
    <xdr:from>
      <xdr:col>9</xdr:col>
      <xdr:colOff>29210</xdr:colOff>
      <xdr:row>9</xdr:row>
      <xdr:rowOff>26670</xdr:rowOff>
    </xdr:from>
    <xdr:to>
      <xdr:col>9</xdr:col>
      <xdr:colOff>3850640</xdr:colOff>
      <xdr:row>9</xdr:row>
      <xdr:rowOff>4806950</xdr:rowOff>
    </xdr:to>
    <xdr:pic>
      <xdr:nvPicPr>
        <xdr:cNvPr id="7" name="ID_869D394E29154BD1B48D73885895E2B8" descr="WhatsApp Image 2025-11-17 at 18.12.52_523d9f5c"/>
        <xdr:cNvPicPr>
          <a:picLocks noChangeAspect="1"/>
        </xdr:cNvPicPr>
      </xdr:nvPicPr>
      <xdr:blipFill>
        <a:blip r:embed="rId6"/>
        <a:srcRect l="2200" t="15848" r="1650" b="16469"/>
        <a:stretch>
          <a:fillRect/>
        </a:stretch>
      </xdr:blipFill>
      <xdr:spPr>
        <a:xfrm>
          <a:off x="17485360" y="23323550"/>
          <a:ext cx="3821430" cy="478028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10</xdr:row>
      <xdr:rowOff>26670</xdr:rowOff>
    </xdr:from>
    <xdr:to>
      <xdr:col>9</xdr:col>
      <xdr:colOff>3853815</xdr:colOff>
      <xdr:row>10</xdr:row>
      <xdr:rowOff>4874260</xdr:rowOff>
    </xdr:to>
    <xdr:pic>
      <xdr:nvPicPr>
        <xdr:cNvPr id="8" name="ID_B0A7C0C8D26149268F93014B9939858E" descr="WhatsApp Image 2025-11-17 at 18.13.10_32575a90"/>
        <xdr:cNvPicPr>
          <a:picLocks noChangeAspect="1"/>
        </xdr:cNvPicPr>
      </xdr:nvPicPr>
      <xdr:blipFill>
        <a:blip r:embed="rId7"/>
        <a:srcRect l="2469" t="19804" r="1739" b="12184"/>
        <a:stretch>
          <a:fillRect/>
        </a:stretch>
      </xdr:blipFill>
      <xdr:spPr>
        <a:xfrm>
          <a:off x="17482820" y="28167965"/>
          <a:ext cx="3827145" cy="484759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11</xdr:row>
      <xdr:rowOff>33020</xdr:rowOff>
    </xdr:from>
    <xdr:to>
      <xdr:col>9</xdr:col>
      <xdr:colOff>3853815</xdr:colOff>
      <xdr:row>11</xdr:row>
      <xdr:rowOff>4834255</xdr:rowOff>
    </xdr:to>
    <xdr:pic>
      <xdr:nvPicPr>
        <xdr:cNvPr id="9" name="ID_36EBB5C6DD034EF6927BCA56C1A8FDD4"/>
        <xdr:cNvPicPr>
          <a:picLocks noChangeAspect="1"/>
        </xdr:cNvPicPr>
      </xdr:nvPicPr>
      <xdr:blipFill>
        <a:blip r:embed="rId8"/>
        <a:srcRect t="7445" b="21729"/>
        <a:stretch>
          <a:fillRect/>
        </a:stretch>
      </xdr:blipFill>
      <xdr:spPr>
        <a:xfrm>
          <a:off x="17482820" y="33080325"/>
          <a:ext cx="3827145" cy="4801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27940</xdr:colOff>
      <xdr:row>12</xdr:row>
      <xdr:rowOff>26670</xdr:rowOff>
    </xdr:from>
    <xdr:to>
      <xdr:col>9</xdr:col>
      <xdr:colOff>3851910</xdr:colOff>
      <xdr:row>12</xdr:row>
      <xdr:rowOff>4789170</xdr:rowOff>
    </xdr:to>
    <xdr:pic>
      <xdr:nvPicPr>
        <xdr:cNvPr id="10" name="ID_EF726D5A73D64275B5429A239895787E" descr="WhatsApp Image 2025-11-22 at 14.13.22_7d55724f"/>
        <xdr:cNvPicPr>
          <a:picLocks noChangeAspect="1"/>
        </xdr:cNvPicPr>
      </xdr:nvPicPr>
      <xdr:blipFill>
        <a:blip r:embed="rId9"/>
        <a:srcRect t="8968" r="1304" b="21787"/>
        <a:stretch>
          <a:fillRect/>
        </a:stretch>
      </xdr:blipFill>
      <xdr:spPr>
        <a:xfrm>
          <a:off x="17484090" y="37932995"/>
          <a:ext cx="3823970" cy="4762500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13</xdr:row>
      <xdr:rowOff>28575</xdr:rowOff>
    </xdr:from>
    <xdr:to>
      <xdr:col>9</xdr:col>
      <xdr:colOff>3853815</xdr:colOff>
      <xdr:row>13</xdr:row>
      <xdr:rowOff>5046980</xdr:rowOff>
    </xdr:to>
    <xdr:pic>
      <xdr:nvPicPr>
        <xdr:cNvPr id="11" name="ID_84AC018CC767493FAE64AA9DE740FA08" descr="WhatsApp Image 2025-11-26 at 12.22.00_6d95320d"/>
        <xdr:cNvPicPr>
          <a:picLocks noChangeAspect="1"/>
        </xdr:cNvPicPr>
      </xdr:nvPicPr>
      <xdr:blipFill>
        <a:blip r:embed="rId10"/>
        <a:srcRect l="1840" t="13086" r="1145" b="15637"/>
        <a:stretch>
          <a:fillRect/>
        </a:stretch>
      </xdr:blipFill>
      <xdr:spPr>
        <a:xfrm>
          <a:off x="17482820" y="42758360"/>
          <a:ext cx="3827145" cy="5018405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</xdr:colOff>
      <xdr:row>14</xdr:row>
      <xdr:rowOff>30480</xdr:rowOff>
    </xdr:from>
    <xdr:to>
      <xdr:col>9</xdr:col>
      <xdr:colOff>3853815</xdr:colOff>
      <xdr:row>14</xdr:row>
      <xdr:rowOff>4906010</xdr:rowOff>
    </xdr:to>
    <xdr:pic>
      <xdr:nvPicPr>
        <xdr:cNvPr id="12" name="ID_535F9473C03746E59D623D93066A5CCF" descr="WhatsApp Image 2025-12-01 at 20.51.43_e8c1d01d"/>
        <xdr:cNvPicPr>
          <a:picLocks noChangeAspect="1"/>
        </xdr:cNvPicPr>
      </xdr:nvPicPr>
      <xdr:blipFill>
        <a:blip r:embed="rId11"/>
        <a:srcRect t="16012" r="4208" b="15440"/>
        <a:stretch>
          <a:fillRect/>
        </a:stretch>
      </xdr:blipFill>
      <xdr:spPr>
        <a:xfrm>
          <a:off x="17482820" y="47837725"/>
          <a:ext cx="3827145" cy="487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="70" zoomScaleNormal="70" topLeftCell="A12" workbookViewId="0">
      <selection activeCell="C13" sqref="C13"/>
    </sheetView>
  </sheetViews>
  <sheetFormatPr defaultColWidth="9.14285714285714" defaultRowHeight="15"/>
  <cols>
    <col min="1" max="1" width="20.5142857142857" style="3" customWidth="1"/>
    <col min="2" max="2" width="36.5714285714286" style="3" customWidth="1"/>
    <col min="3" max="3" width="51.9428571428571" style="2" customWidth="1"/>
    <col min="4" max="4" width="16.1428571428571" style="2" customWidth="1"/>
    <col min="5" max="5" width="23.1428571428571" style="2" customWidth="1"/>
    <col min="6" max="6" width="33" style="2" customWidth="1"/>
    <col min="7" max="7" width="30.647619047619" style="2" customWidth="1"/>
    <col min="8" max="9" width="24.9238095238095" style="2" customWidth="1"/>
    <col min="10" max="10" width="58.1809523809524" style="2" customWidth="1"/>
    <col min="11" max="11" width="12.8571428571429" style="2"/>
    <col min="12" max="16384" width="9.14285714285714" style="2"/>
  </cols>
  <sheetData>
    <row r="1" s="1" customFormat="1" ht="34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2" customFormat="1" ht="160" customHeight="1" spans="1:10">
      <c r="A2" s="5">
        <v>45962</v>
      </c>
      <c r="B2" s="6" t="s">
        <v>10</v>
      </c>
      <c r="C2" s="7" t="s">
        <v>11</v>
      </c>
      <c r="D2" s="8">
        <v>4</v>
      </c>
      <c r="E2" s="9">
        <v>370000</v>
      </c>
      <c r="F2" s="9">
        <f t="shared" ref="F2:F12" si="0">E2*10%</f>
        <v>37000</v>
      </c>
      <c r="G2" s="9">
        <f t="shared" ref="G2:G15" si="1">E2-F2</f>
        <v>333000</v>
      </c>
      <c r="H2" s="9">
        <f t="shared" ref="H2:H8" si="2">D2*G2</f>
        <v>1332000</v>
      </c>
      <c r="I2" s="17">
        <f>SUM(H2:H3)</f>
        <v>2376000</v>
      </c>
      <c r="J2" s="29"/>
    </row>
    <row r="3" s="2" customFormat="1" ht="160" customHeight="1" spans="1:10">
      <c r="A3" s="10"/>
      <c r="B3" s="11"/>
      <c r="C3" s="7" t="s">
        <v>12</v>
      </c>
      <c r="D3" s="8">
        <v>4</v>
      </c>
      <c r="E3" s="9">
        <v>290000</v>
      </c>
      <c r="F3" s="9">
        <f t="shared" si="0"/>
        <v>29000</v>
      </c>
      <c r="G3" s="9">
        <f t="shared" si="1"/>
        <v>261000</v>
      </c>
      <c r="H3" s="9">
        <f t="shared" si="2"/>
        <v>1044000</v>
      </c>
      <c r="I3" s="30"/>
      <c r="J3" s="29"/>
    </row>
    <row r="4" s="2" customFormat="1" ht="313.4" customHeight="1" spans="1:10">
      <c r="A4" s="12">
        <v>45962</v>
      </c>
      <c r="B4" s="13" t="s">
        <v>13</v>
      </c>
      <c r="C4" s="14" t="s">
        <v>14</v>
      </c>
      <c r="D4" s="15">
        <v>3</v>
      </c>
      <c r="E4" s="16">
        <v>246000</v>
      </c>
      <c r="F4" s="17"/>
      <c r="G4" s="16">
        <f t="shared" si="1"/>
        <v>246000</v>
      </c>
      <c r="H4" s="16">
        <f t="shared" si="2"/>
        <v>738000</v>
      </c>
      <c r="I4" s="9">
        <f t="shared" ref="I4:I6" si="3">SUM(H4)</f>
        <v>738000</v>
      </c>
      <c r="J4" s="31"/>
    </row>
    <row r="5" s="2" customFormat="1" ht="383.5" customHeight="1" spans="1:10">
      <c r="A5" s="18">
        <v>45968</v>
      </c>
      <c r="B5" s="19" t="s">
        <v>15</v>
      </c>
      <c r="C5" s="7" t="s">
        <v>16</v>
      </c>
      <c r="D5" s="8">
        <v>1</v>
      </c>
      <c r="E5" s="9">
        <v>295000</v>
      </c>
      <c r="F5" s="9">
        <f t="shared" si="0"/>
        <v>29500</v>
      </c>
      <c r="G5" s="9">
        <f t="shared" si="1"/>
        <v>265500</v>
      </c>
      <c r="H5" s="9">
        <f t="shared" si="2"/>
        <v>265500</v>
      </c>
      <c r="I5" s="9">
        <f t="shared" si="3"/>
        <v>265500</v>
      </c>
      <c r="J5" s="31"/>
    </row>
    <row r="6" s="2" customFormat="1" ht="365" customHeight="1" spans="1:10">
      <c r="A6" s="18">
        <v>45969</v>
      </c>
      <c r="B6" s="19" t="s">
        <v>15</v>
      </c>
      <c r="C6" s="7" t="s">
        <v>17</v>
      </c>
      <c r="D6" s="8">
        <v>2</v>
      </c>
      <c r="E6" s="9">
        <v>385000</v>
      </c>
      <c r="F6" s="9">
        <f t="shared" si="0"/>
        <v>38500</v>
      </c>
      <c r="G6" s="9">
        <f t="shared" si="1"/>
        <v>346500</v>
      </c>
      <c r="H6" s="9">
        <f t="shared" si="2"/>
        <v>693000</v>
      </c>
      <c r="I6" s="9">
        <f t="shared" si="3"/>
        <v>693000</v>
      </c>
      <c r="J6" s="31"/>
    </row>
    <row r="7" s="2" customFormat="1" ht="139.5" customHeight="1" spans="1:10">
      <c r="A7" s="5">
        <v>45974</v>
      </c>
      <c r="B7" s="6" t="s">
        <v>18</v>
      </c>
      <c r="C7" s="7" t="s">
        <v>16</v>
      </c>
      <c r="D7" s="8">
        <v>3</v>
      </c>
      <c r="E7" s="9">
        <v>295000</v>
      </c>
      <c r="F7" s="9">
        <f t="shared" si="0"/>
        <v>29500</v>
      </c>
      <c r="G7" s="9">
        <f t="shared" si="1"/>
        <v>265500</v>
      </c>
      <c r="H7" s="9">
        <f t="shared" si="2"/>
        <v>796500</v>
      </c>
      <c r="I7" s="32">
        <f>SUM(H7:H9)</f>
        <v>2272500</v>
      </c>
      <c r="J7" s="33"/>
    </row>
    <row r="8" s="2" customFormat="1" ht="139.5" spans="1:10">
      <c r="A8" s="12"/>
      <c r="B8" s="13"/>
      <c r="C8" s="7" t="s">
        <v>12</v>
      </c>
      <c r="D8" s="8">
        <v>3</v>
      </c>
      <c r="E8" s="9">
        <v>290000</v>
      </c>
      <c r="F8" s="9">
        <f t="shared" si="0"/>
        <v>29000</v>
      </c>
      <c r="G8" s="9">
        <f t="shared" si="1"/>
        <v>261000</v>
      </c>
      <c r="H8" s="9">
        <f t="shared" si="2"/>
        <v>783000</v>
      </c>
      <c r="I8" s="34"/>
      <c r="J8" s="35"/>
    </row>
    <row r="9" s="2" customFormat="1" ht="139.5" spans="1:10">
      <c r="A9" s="10"/>
      <c r="B9" s="11"/>
      <c r="C9" s="7" t="s">
        <v>19</v>
      </c>
      <c r="D9" s="8">
        <v>2</v>
      </c>
      <c r="E9" s="9">
        <v>385000</v>
      </c>
      <c r="F9" s="9">
        <f t="shared" si="0"/>
        <v>38500</v>
      </c>
      <c r="G9" s="9">
        <f t="shared" si="1"/>
        <v>346500</v>
      </c>
      <c r="H9" s="20">
        <f t="shared" ref="H9:H15" si="4">SUM(D9*G9)</f>
        <v>693000</v>
      </c>
      <c r="I9" s="36"/>
      <c r="J9" s="37"/>
    </row>
    <row r="10" s="2" customFormat="1" ht="381.45" customHeight="1" spans="1:10">
      <c r="A10" s="19">
        <v>45976</v>
      </c>
      <c r="B10" s="21" t="s">
        <v>20</v>
      </c>
      <c r="C10" s="22" t="s">
        <v>16</v>
      </c>
      <c r="D10" s="8">
        <v>3</v>
      </c>
      <c r="E10" s="9">
        <v>295000</v>
      </c>
      <c r="F10" s="9">
        <f t="shared" si="0"/>
        <v>29500</v>
      </c>
      <c r="G10" s="9">
        <f t="shared" si="1"/>
        <v>265500</v>
      </c>
      <c r="H10" s="20">
        <f t="shared" si="4"/>
        <v>796500</v>
      </c>
      <c r="I10" s="38">
        <f t="shared" ref="I10:I15" si="5">SUM(H10)</f>
        <v>796500</v>
      </c>
      <c r="J10" s="37"/>
    </row>
    <row r="11" s="2" customFormat="1" ht="386.3" customHeight="1" spans="1:10">
      <c r="A11" s="19">
        <v>45978</v>
      </c>
      <c r="B11" s="21" t="s">
        <v>21</v>
      </c>
      <c r="C11" s="22" t="s">
        <v>17</v>
      </c>
      <c r="D11" s="8">
        <v>2</v>
      </c>
      <c r="E11" s="9">
        <v>385000</v>
      </c>
      <c r="F11" s="9">
        <f t="shared" si="0"/>
        <v>38500</v>
      </c>
      <c r="G11" s="9">
        <f t="shared" si="1"/>
        <v>346500</v>
      </c>
      <c r="H11" s="20">
        <f t="shared" si="4"/>
        <v>693000</v>
      </c>
      <c r="I11" s="38">
        <f t="shared" si="5"/>
        <v>693000</v>
      </c>
      <c r="J11" s="31"/>
    </row>
    <row r="12" s="2" customFormat="1" ht="382.6" customHeight="1" spans="1:10">
      <c r="A12" s="23">
        <v>45983</v>
      </c>
      <c r="B12" s="8" t="s">
        <v>22</v>
      </c>
      <c r="C12" s="8" t="s">
        <v>16</v>
      </c>
      <c r="D12" s="8">
        <v>4</v>
      </c>
      <c r="E12" s="24">
        <v>295000</v>
      </c>
      <c r="F12" s="24">
        <f t="shared" si="0"/>
        <v>29500</v>
      </c>
      <c r="G12" s="24">
        <f t="shared" si="1"/>
        <v>265500</v>
      </c>
      <c r="H12" s="24">
        <f t="shared" si="4"/>
        <v>1062000</v>
      </c>
      <c r="I12" s="24">
        <f t="shared" si="5"/>
        <v>1062000</v>
      </c>
      <c r="J12" s="39"/>
    </row>
    <row r="13" s="2" customFormat="1" ht="379.8" customHeight="1" spans="1:10">
      <c r="A13" s="23">
        <v>45983</v>
      </c>
      <c r="B13" s="8" t="s">
        <v>23</v>
      </c>
      <c r="C13" s="8" t="s">
        <v>24</v>
      </c>
      <c r="D13" s="8">
        <v>4</v>
      </c>
      <c r="E13" s="24">
        <v>334000</v>
      </c>
      <c r="F13" s="24"/>
      <c r="G13" s="24">
        <f t="shared" si="1"/>
        <v>334000</v>
      </c>
      <c r="H13" s="24">
        <f t="shared" si="4"/>
        <v>1336000</v>
      </c>
      <c r="I13" s="40">
        <f t="shared" si="5"/>
        <v>1336000</v>
      </c>
      <c r="J13" s="39"/>
    </row>
    <row r="14" s="2" customFormat="1" ht="399.8" customHeight="1" spans="1:10">
      <c r="A14" s="23">
        <v>45985</v>
      </c>
      <c r="B14" s="8" t="s">
        <v>25</v>
      </c>
      <c r="C14" s="8" t="s">
        <v>26</v>
      </c>
      <c r="D14" s="8">
        <v>3</v>
      </c>
      <c r="E14" s="24">
        <v>270000</v>
      </c>
      <c r="F14" s="24">
        <f>E14*10%</f>
        <v>27000</v>
      </c>
      <c r="G14" s="24">
        <f t="shared" si="1"/>
        <v>243000</v>
      </c>
      <c r="H14" s="24">
        <f t="shared" si="4"/>
        <v>729000</v>
      </c>
      <c r="I14" s="40">
        <f t="shared" si="5"/>
        <v>729000</v>
      </c>
      <c r="J14" s="39"/>
    </row>
    <row r="15" s="2" customFormat="1" ht="388.5" customHeight="1" spans="1:10">
      <c r="A15" s="23">
        <v>45989</v>
      </c>
      <c r="B15" s="8" t="s">
        <v>27</v>
      </c>
      <c r="C15" s="8" t="s">
        <v>16</v>
      </c>
      <c r="D15" s="8">
        <v>4</v>
      </c>
      <c r="E15" s="24">
        <v>295000</v>
      </c>
      <c r="F15" s="24">
        <f>E15*10%</f>
        <v>29500</v>
      </c>
      <c r="G15" s="24">
        <f t="shared" si="1"/>
        <v>265500</v>
      </c>
      <c r="H15" s="24">
        <f t="shared" si="4"/>
        <v>1062000</v>
      </c>
      <c r="I15" s="40">
        <f t="shared" si="5"/>
        <v>1062000</v>
      </c>
      <c r="J15" s="39"/>
    </row>
    <row r="16" s="2" customFormat="1" ht="139.5" spans="1:10">
      <c r="A16" s="25" t="s">
        <v>8</v>
      </c>
      <c r="B16" s="25"/>
      <c r="C16" s="25"/>
      <c r="D16" s="25"/>
      <c r="E16" s="25"/>
      <c r="F16" s="26">
        <f>SUM(I2:I15)</f>
        <v>12023500</v>
      </c>
      <c r="G16" s="27"/>
      <c r="H16" s="28"/>
      <c r="I16" s="28"/>
      <c r="J16" s="41"/>
    </row>
  </sheetData>
  <mergeCells count="9">
    <mergeCell ref="A16:E16"/>
    <mergeCell ref="A2:A3"/>
    <mergeCell ref="A7:A9"/>
    <mergeCell ref="B2:B3"/>
    <mergeCell ref="B7:B9"/>
    <mergeCell ref="I2:I3"/>
    <mergeCell ref="I7:I9"/>
    <mergeCell ref="J2:J3"/>
    <mergeCell ref="J7:J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DSP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2025-12-01T13:56:00Z</dcterms:created>
  <dcterms:modified xsi:type="dcterms:W3CDTF">2025-12-10T10:52:11Z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AE38AF75912241DBB59D9165556312B7_11</vt:lpwstr>
  </property>
  <property fmtid="{D5CDD505-2E9C-101B-9397-08002B2CF9AE}" pid="3" name="KSOProductBuildVer">
    <vt:lpwstr>1033-12.2.0.23155</vt:lpwstr>
  </property>
</Properties>
</file>