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180" windowHeight="17020" activeTab="2"/>
  </bookViews>
  <sheets>
    <sheet name="BUK BUNGA (Groceries)" sheetId="15" r:id="rId1"/>
    <sheet name="SEDANA JAYA (Groceries)" sheetId="17" r:id="rId2"/>
    <sheet name="AD supplier (Groceries)" sheetId="29" r:id="rId3"/>
    <sheet name="ABISEKA (FRESH MILK)" sheetId="30" r:id="rId4"/>
    <sheet name="RAFI SEAFOOD (Seafood)" sheetId="4" r:id="rId5"/>
    <sheet name="MAMA RADA PRODUCTION (Dumpling)" sheetId="6" r:id="rId6"/>
    <sheet name="KSP (Chicken)" sheetId="18" r:id="rId7"/>
    <sheet name="SURYA CIPTA NIAGA BALI (Beef)" sheetId="7" r:id="rId8"/>
    <sheet name="BAYU AGNI MERTA (Gas)" sheetId="11" r:id="rId9"/>
    <sheet name="Joy Green (Mix Berry)" sheetId="24" r:id="rId10"/>
    <sheet name="CELEBRITY BAKERY (Bakery)" sheetId="23" r:id="rId11"/>
    <sheet name="Krop (Edible flower)" sheetId="25" r:id="rId12"/>
    <sheet name="Boiler (Dumplings&amp;Syrniki)" sheetId="26" r:id="rId13"/>
    <sheet name="Abdi Jaya (TKW, Vacuum Bag)" sheetId="27" r:id="rId14"/>
    <sheet name="Dishy Soap (Chemicals)" sheetId="28" r:id="rId15"/>
    <sheet name="TOTAL" sheetId="16" r:id="rId16"/>
  </sheets>
  <definedNames>
    <definedName name="_xlnm._FilterDatabase" localSheetId="0" hidden="1">'BUK BUNGA (Groceries)'!$A$1:$F$469</definedName>
    <definedName name="_xlnm._FilterDatabase" localSheetId="1" hidden="1">'SEDANA JAYA (Groceries)'!$A$1:$G$784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<sst xmlns="http://schemas.openxmlformats.org/spreadsheetml/2006/main" count="1655" uniqueCount="348">
  <si>
    <t>DATE</t>
  </si>
  <si>
    <t>ITEM</t>
  </si>
  <si>
    <t>QYT</t>
  </si>
  <si>
    <t>PRICE</t>
  </si>
  <si>
    <t>SUBTOTAL</t>
  </si>
  <si>
    <t>TOTAL</t>
  </si>
  <si>
    <t>OUTSTANDING CHECK</t>
  </si>
  <si>
    <t>SPAGHETTI LA FONTE</t>
  </si>
  <si>
    <t>V</t>
  </si>
  <si>
    <t>BBQ SAUCE</t>
  </si>
  <si>
    <t>TOMATO KETCHUP</t>
  </si>
  <si>
    <t>CHILI SAUCE</t>
  </si>
  <si>
    <t>BLACK OLIVE</t>
  </si>
  <si>
    <t>SMALL KARA (200)</t>
  </si>
  <si>
    <t>OIL 18 L</t>
  </si>
  <si>
    <t>OAT MEAL S</t>
  </si>
  <si>
    <t>OAT MEAL M</t>
  </si>
  <si>
    <t>BACON (250)</t>
  </si>
  <si>
    <t>BABY CUCUMBER</t>
  </si>
  <si>
    <t>SPINACH</t>
  </si>
  <si>
    <t>CREAM CHEESE</t>
  </si>
  <si>
    <t>MILAC WHIPPING CREAM</t>
  </si>
  <si>
    <t>FRESH MILK (DIAMOND)</t>
  </si>
  <si>
    <t>RED LOLLO ROSSA</t>
  </si>
  <si>
    <t>BROWN SUGAR</t>
  </si>
  <si>
    <t>DOUBLE ZERO</t>
  </si>
  <si>
    <t>CANNED PEELED TOMATO</t>
  </si>
  <si>
    <t>SEMOLINA</t>
  </si>
  <si>
    <t>FRENCH FRIES</t>
  </si>
  <si>
    <t>MOZARELLA</t>
  </si>
  <si>
    <t>GORGONZOLA</t>
  </si>
  <si>
    <t>PARSLEY</t>
  </si>
  <si>
    <t>CHERRY RED TOMATO</t>
  </si>
  <si>
    <t>CHERRY YELLOW TOMATO</t>
  </si>
  <si>
    <t>EGGPLANT</t>
  </si>
  <si>
    <t>TOMATO</t>
  </si>
  <si>
    <t>ICEBERG</t>
  </si>
  <si>
    <t>LEMON</t>
  </si>
  <si>
    <t>BIG RED CHILI</t>
  </si>
  <si>
    <t>SMALL RED CHILI</t>
  </si>
  <si>
    <t>IMPORTED LEMON</t>
  </si>
  <si>
    <t>LADY FINGER</t>
  </si>
  <si>
    <t>POTATO</t>
  </si>
  <si>
    <t>BANANA</t>
  </si>
  <si>
    <t>CELERY</t>
  </si>
  <si>
    <t>ANCHOVY</t>
  </si>
  <si>
    <t>DRAGON FRUIT</t>
  </si>
  <si>
    <t>GREEN PEAS</t>
  </si>
  <si>
    <t>KEWPIE MAYONNAISE</t>
  </si>
  <si>
    <t>SAUSAGE</t>
  </si>
  <si>
    <t>COCONUT CREAM KARA (200)</t>
  </si>
  <si>
    <t>PARMESAN BLOCK</t>
  </si>
  <si>
    <t>FETA CHEESE</t>
  </si>
  <si>
    <t>SOUR CREAM</t>
  </si>
  <si>
    <t>PORTABLE GAS</t>
  </si>
  <si>
    <t>VINEGAR (DIXI)</t>
  </si>
  <si>
    <t>TABASCO</t>
  </si>
  <si>
    <t>CURRY POWDER</t>
  </si>
  <si>
    <t>OREGANO</t>
  </si>
  <si>
    <t>CAUSTIC SODA</t>
  </si>
  <si>
    <t>CAKRA FLOUR</t>
  </si>
  <si>
    <t>SALAD OIL</t>
  </si>
  <si>
    <t>WHOLE WHEAT FLOUR</t>
  </si>
  <si>
    <t>SUGAR</t>
  </si>
  <si>
    <t>OLIVE OIL</t>
  </si>
  <si>
    <t>HAM</t>
  </si>
  <si>
    <t>ROMA KELAPA</t>
  </si>
  <si>
    <t>CHOCO CHIP</t>
  </si>
  <si>
    <t>CHOCOLATE POWDER</t>
  </si>
  <si>
    <t>DARK CHOCOLATE</t>
  </si>
  <si>
    <t>PEELED PEANUT</t>
  </si>
  <si>
    <t>EGG</t>
  </si>
  <si>
    <t>CHILI FLAKES</t>
  </si>
  <si>
    <t>OIL PALMELO 5L</t>
  </si>
  <si>
    <t>KEWPIE SESAME SAUCE 1L</t>
  </si>
  <si>
    <t>BANGKOK SAUCE INDOFOOD 335ML</t>
  </si>
  <si>
    <t>SAUSAGE (250)</t>
  </si>
  <si>
    <t>PARMESAN GRATED</t>
  </si>
  <si>
    <t>TRASH BAG</t>
  </si>
  <si>
    <t>DISHWASHING WIRE</t>
  </si>
  <si>
    <t>DISHWASHING SPONGE</t>
  </si>
  <si>
    <t>AMANDA BUTTER</t>
  </si>
  <si>
    <t>CITRIC ACID</t>
  </si>
  <si>
    <t>VANILLA (KOEPOE-KOEPOE) 60ML</t>
  </si>
  <si>
    <t>KG PLASTIC</t>
  </si>
  <si>
    <t>AVOCADO</t>
  </si>
  <si>
    <t>MUSHROOM BUTTON</t>
  </si>
  <si>
    <t>GREEN PEPPER</t>
  </si>
  <si>
    <t>RED PEPPER</t>
  </si>
  <si>
    <t>YELLOW PEPPER</t>
  </si>
  <si>
    <t>CUCUMBER</t>
  </si>
  <si>
    <t>CHILI</t>
  </si>
  <si>
    <t>SHALLOT</t>
  </si>
  <si>
    <t>GARLIC</t>
  </si>
  <si>
    <t>COCONUT FLAKES</t>
  </si>
  <si>
    <t>SWEET POTATO</t>
  </si>
  <si>
    <t>BABY ROMAINE</t>
  </si>
  <si>
    <t>ROCKET ARAGULA</t>
  </si>
  <si>
    <t>GREEN LETTUCE</t>
  </si>
  <si>
    <t>STRAWBERRY</t>
  </si>
  <si>
    <t>MANGO</t>
  </si>
  <si>
    <t>PINEAPPLE</t>
  </si>
  <si>
    <t>SUNKIST</t>
  </si>
  <si>
    <t>CASHEW NUT</t>
  </si>
  <si>
    <t>BAKED BEAN</t>
  </si>
  <si>
    <t>HONEY</t>
  </si>
  <si>
    <t>PENNE</t>
  </si>
  <si>
    <t>BAKING PAPER</t>
  </si>
  <si>
    <t>ZUCCHINI</t>
  </si>
  <si>
    <t>SHIMEJI</t>
  </si>
  <si>
    <t>CORIANDER</t>
  </si>
  <si>
    <t>YELLOW CHEDDAR</t>
  </si>
  <si>
    <t>MAIZENA FLOUR</t>
  </si>
  <si>
    <t>LIME</t>
  </si>
  <si>
    <t>MIX BERRY</t>
  </si>
  <si>
    <t>WATERMELON</t>
  </si>
  <si>
    <t>EDAMAME</t>
  </si>
  <si>
    <t>MINT</t>
  </si>
  <si>
    <t>BRIE CHEESE</t>
  </si>
  <si>
    <t>BALSAMIC VINEGAR</t>
  </si>
  <si>
    <t>ROMAINE LETTUCE</t>
  </si>
  <si>
    <t>BASIL</t>
  </si>
  <si>
    <t>GREEN APPLE</t>
  </si>
  <si>
    <t>ONION</t>
  </si>
  <si>
    <t>QUAKER OATMEAL</t>
  </si>
  <si>
    <t>TOTOLE</t>
  </si>
  <si>
    <t>CARROT</t>
  </si>
  <si>
    <t>ASPARAGUS</t>
  </si>
  <si>
    <t>QUAIL EGG</t>
  </si>
  <si>
    <t>ARAGULA</t>
  </si>
  <si>
    <t>PIPPING BAG</t>
  </si>
  <si>
    <t>CAPERS</t>
  </si>
  <si>
    <t>JALAPENO</t>
  </si>
  <si>
    <t>MOZARELLA CHEESE</t>
  </si>
  <si>
    <t>ROMAINE</t>
  </si>
  <si>
    <t>TOTOLE (400)</t>
  </si>
  <si>
    <t>DOLPIN SALT</t>
  </si>
  <si>
    <t>YELLOW MUSTARD</t>
  </si>
  <si>
    <t>COCOA POWDER (165)</t>
  </si>
  <si>
    <t>BACON (1KG)</t>
  </si>
  <si>
    <t>BLACK PEPPER WHOLE</t>
  </si>
  <si>
    <t>SESAME DRESSING</t>
  </si>
  <si>
    <t>LOCAL LEMON</t>
  </si>
  <si>
    <t>BLACK SESAME</t>
  </si>
  <si>
    <t>OIL 18 L (SOVIA)</t>
  </si>
  <si>
    <t>BACON</t>
  </si>
  <si>
    <t>MOZARELLA BLOCK</t>
  </si>
  <si>
    <t>CHEDDAR CHEESE SLICE</t>
  </si>
  <si>
    <t>PUMPKIN SEED</t>
  </si>
  <si>
    <t>WHITE PEAR</t>
  </si>
  <si>
    <t>ENGLLISH SPINACH</t>
  </si>
  <si>
    <t>NUTELLA</t>
  </si>
  <si>
    <t>GREEN LOLLO ROSSO</t>
  </si>
  <si>
    <t>AGAR-AGAR</t>
  </si>
  <si>
    <t>OIL</t>
  </si>
  <si>
    <t>OAT MEAL 800 GR</t>
  </si>
  <si>
    <t>CASHEW NUT 1 KG</t>
  </si>
  <si>
    <t>COCONUT FLAKES 500 GR</t>
  </si>
  <si>
    <t>OIL BIMOLI 5 L</t>
  </si>
  <si>
    <t>BAKING POWDER</t>
  </si>
  <si>
    <t>RED RICE</t>
  </si>
  <si>
    <t>LOLLO ROSSO</t>
  </si>
  <si>
    <t>PAPING BAG</t>
  </si>
  <si>
    <t>YEAST</t>
  </si>
  <si>
    <t>FISH KETCHUP</t>
  </si>
  <si>
    <t>GREEN BEAN</t>
  </si>
  <si>
    <t>ACID CITRUN</t>
  </si>
  <si>
    <t>BACON 1KG</t>
  </si>
  <si>
    <t>HAM 1KG</t>
  </si>
  <si>
    <t>SESAME WHITE SEED</t>
  </si>
  <si>
    <t>OIL (KITA 5L)</t>
  </si>
  <si>
    <t>SEGITIGA FLOUR</t>
  </si>
  <si>
    <t>LEEK</t>
  </si>
  <si>
    <t>MAESTRO MAYONNAISE</t>
  </si>
  <si>
    <t>BEANS</t>
  </si>
  <si>
    <t>INVOICE NO.</t>
  </si>
  <si>
    <t>029144</t>
  </si>
  <si>
    <t>HONEY BLOSSOM</t>
  </si>
  <si>
    <t>DILL</t>
  </si>
  <si>
    <t>MUSHROOM SHIMEJI</t>
  </si>
  <si>
    <t>BASIL LEAVES</t>
  </si>
  <si>
    <t>MINT LEAVES</t>
  </si>
  <si>
    <t>029145</t>
  </si>
  <si>
    <t>029158</t>
  </si>
  <si>
    <t>SPAGHETTI DEL MONTE</t>
  </si>
  <si>
    <t>BLACK SESAME SEED</t>
  </si>
  <si>
    <t>WHITE SESAME SEED</t>
  </si>
  <si>
    <t>BASMATI RICE SHUKRIYA</t>
  </si>
  <si>
    <t>SPRING ONION</t>
  </si>
  <si>
    <t>029159</t>
  </si>
  <si>
    <t>029151</t>
  </si>
  <si>
    <t>029175</t>
  </si>
  <si>
    <t>029174</t>
  </si>
  <si>
    <t>ENGLISH SPINACH</t>
  </si>
  <si>
    <t>029182</t>
  </si>
  <si>
    <t>SEGITIGA BIRU FLOUR</t>
  </si>
  <si>
    <t>WILD ROCKET</t>
  </si>
  <si>
    <t>029183</t>
  </si>
  <si>
    <t>029203</t>
  </si>
  <si>
    <t>COCONUT POWDER</t>
  </si>
  <si>
    <t>CANNED PEELED TOMATO (CIRIO)</t>
  </si>
  <si>
    <t>SPAGHETTI</t>
  </si>
  <si>
    <t>FETTUCINNE</t>
  </si>
  <si>
    <t>PUMPKIN</t>
  </si>
  <si>
    <t>029204</t>
  </si>
  <si>
    <t>GREEN LOLLO ROSSA</t>
  </si>
  <si>
    <t>029224</t>
  </si>
  <si>
    <t>ROSEMARY</t>
  </si>
  <si>
    <t>029225</t>
  </si>
  <si>
    <t>029287</t>
  </si>
  <si>
    <t>029288</t>
  </si>
  <si>
    <t>FROZEN MIX BERRY</t>
  </si>
  <si>
    <t>029299</t>
  </si>
  <si>
    <t>LOLLO ROSSA</t>
  </si>
  <si>
    <t>029300</t>
  </si>
  <si>
    <t>ONIION</t>
  </si>
  <si>
    <t>BBQ SAUCE DELMONTE</t>
  </si>
  <si>
    <t>COCOA POWDER</t>
  </si>
  <si>
    <t>CHOCO CHIPS</t>
  </si>
  <si>
    <t>ROMA SAUSAGE</t>
  </si>
  <si>
    <t>ROMA BACON</t>
  </si>
  <si>
    <t>029325</t>
  </si>
  <si>
    <t>029326</t>
  </si>
  <si>
    <t>029350</t>
  </si>
  <si>
    <t>BLACK SESAME WHOLE</t>
  </si>
  <si>
    <t>DIXI VINEGAR</t>
  </si>
  <si>
    <t>029351</t>
  </si>
  <si>
    <t>029364</t>
  </si>
  <si>
    <t>029365</t>
  </si>
  <si>
    <t>029391</t>
  </si>
  <si>
    <t>THYME</t>
  </si>
  <si>
    <t>029392</t>
  </si>
  <si>
    <t>029414</t>
  </si>
  <si>
    <t>BALSAMIC</t>
  </si>
  <si>
    <t>029415</t>
  </si>
  <si>
    <t>029431</t>
  </si>
  <si>
    <t>SESAME SEED BLACK</t>
  </si>
  <si>
    <t>029432</t>
  </si>
  <si>
    <t>029441</t>
  </si>
  <si>
    <t>COCONUT CREAM (200)</t>
  </si>
  <si>
    <t>029442</t>
  </si>
  <si>
    <t>029445</t>
  </si>
  <si>
    <t>029456</t>
  </si>
  <si>
    <t>029470</t>
  </si>
  <si>
    <t>029471</t>
  </si>
  <si>
    <t>029482</t>
  </si>
  <si>
    <t>029483</t>
  </si>
  <si>
    <t>029515</t>
  </si>
  <si>
    <t>ROCKET</t>
  </si>
  <si>
    <t>029516</t>
  </si>
  <si>
    <t>029555</t>
  </si>
  <si>
    <t>029556</t>
  </si>
  <si>
    <t>029579</t>
  </si>
  <si>
    <t>029580</t>
  </si>
  <si>
    <t>CHILI SAUCE DELMONTE</t>
  </si>
  <si>
    <t>TOMATO SAUCE DELMONTE</t>
  </si>
  <si>
    <t>029592</t>
  </si>
  <si>
    <t>029593</t>
  </si>
  <si>
    <t>029651</t>
  </si>
  <si>
    <t>029652</t>
  </si>
  <si>
    <t>ARUGULA</t>
  </si>
  <si>
    <t>029625</t>
  </si>
  <si>
    <t>029626</t>
  </si>
  <si>
    <t>029639</t>
  </si>
  <si>
    <t>WHOLE BLACK PEPPER</t>
  </si>
  <si>
    <t>029640</t>
  </si>
  <si>
    <t>029670</t>
  </si>
  <si>
    <t>COCONUT POWDER (SASA)</t>
  </si>
  <si>
    <t>GRAND TOTAL</t>
  </si>
  <si>
    <t>BILLS</t>
  </si>
  <si>
    <t>WHIP &amp; COOKING ARLA</t>
  </si>
  <si>
    <t>CHEESE SLICE YELLOW (ANCHOR)</t>
  </si>
  <si>
    <t>OIL RB JAR</t>
  </si>
  <si>
    <t>OLIVIA ETRA VIRGIN 1L</t>
  </si>
  <si>
    <t>FRIES CRINKLE CUT</t>
  </si>
  <si>
    <t>TOMATOES PEELED MERKO</t>
  </si>
  <si>
    <t>PARMESAN CHEESE GRATED</t>
  </si>
  <si>
    <t>LA FONTE PASTA FETTUCINE</t>
  </si>
  <si>
    <t>DESCRIPTION</t>
  </si>
  <si>
    <t>QUANTITY</t>
  </si>
  <si>
    <t>DUE DATE</t>
  </si>
  <si>
    <t>PAYMENT STATUS</t>
  </si>
  <si>
    <t>FRESH MILK</t>
  </si>
  <si>
    <t>PAID</t>
  </si>
  <si>
    <t>PRAWN 20</t>
  </si>
  <si>
    <t>SQUID TUBE</t>
  </si>
  <si>
    <t>CHICKEN BREAST</t>
  </si>
  <si>
    <t>CHICKEN LEG</t>
  </si>
  <si>
    <t>MINCE BEEF</t>
  </si>
  <si>
    <t>SALMON</t>
  </si>
  <si>
    <t>TUNA</t>
  </si>
  <si>
    <t>LEG FILLET</t>
  </si>
  <si>
    <t>BREAST FILLET</t>
  </si>
  <si>
    <t>CHICKEN WINGS</t>
  </si>
  <si>
    <t>PRAWN</t>
  </si>
  <si>
    <t>MAHI-MAHI</t>
  </si>
  <si>
    <t>CHEST FILLET</t>
  </si>
  <si>
    <t>INV NO.</t>
  </si>
  <si>
    <t>DESCRIPTIONS</t>
  </si>
  <si>
    <t>QTY</t>
  </si>
  <si>
    <t>BIILS</t>
  </si>
  <si>
    <t xml:space="preserve"> GRAND TOTAL</t>
  </si>
  <si>
    <t>SUB TOTAL</t>
  </si>
  <si>
    <t>B00026/PRN-R/2026</t>
  </si>
  <si>
    <t>BONELESS BREAST TK SP</t>
  </si>
  <si>
    <t>BONELESS LEG TK SP</t>
  </si>
  <si>
    <t>B00114/PRN-R/2026</t>
  </si>
  <si>
    <t>WINGS TD</t>
  </si>
  <si>
    <t>B00183/PRN-R/2026</t>
  </si>
  <si>
    <t>BO0224/PRN-R/2026</t>
  </si>
  <si>
    <t>BO0313/PRN-N/2026</t>
  </si>
  <si>
    <t>2601/FK-0567</t>
  </si>
  <si>
    <t>STRIPLOIN ICHI BROWN</t>
  </si>
  <si>
    <t>TOP SIDE BLACK ANGUS GF ONYX</t>
  </si>
  <si>
    <t>COW MEAT</t>
  </si>
  <si>
    <t>0163</t>
  </si>
  <si>
    <t>LPG 50 KG</t>
  </si>
  <si>
    <t>0172</t>
  </si>
  <si>
    <t>NO</t>
  </si>
  <si>
    <t>PC</t>
  </si>
  <si>
    <t>STATUS</t>
  </si>
  <si>
    <t xml:space="preserve">Total </t>
  </si>
  <si>
    <t>INV.NO</t>
  </si>
  <si>
    <t>001-2601290042</t>
  </si>
  <si>
    <t>BAQUETTE GLUTTENFREE 300GR</t>
  </si>
  <si>
    <t>SOUR BREAD 500GR GLUTENFREE</t>
  </si>
  <si>
    <t>TAX</t>
  </si>
  <si>
    <t>TOTAL AFTER TAX</t>
  </si>
  <si>
    <t>#37</t>
  </si>
  <si>
    <t>CHERRY DUMPLINGS, 1000 G</t>
  </si>
  <si>
    <t>UNPAID</t>
  </si>
  <si>
    <t>r</t>
  </si>
  <si>
    <t>SUPPLIER</t>
  </si>
  <si>
    <t>Total</t>
  </si>
  <si>
    <t>BU BUNGA</t>
  </si>
  <si>
    <t>SEDANA JAYA</t>
  </si>
  <si>
    <t>AD SUPPLIER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</si>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</sst>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[$-809]dd\ mmmm\ yyyy;@"/>
    <numFmt numFmtId="184" formatCode="_ [$IDR]\ * #,##0_ ;_ [$IDR]\ * \-#,##0_ ;_ [$IDR]\ * &quot;-&quot;_ ;_ @_ "/>
    <numFmt numFmtId="185" formatCode="[$Rp-421]#,##0.00;[Red][$Rp-421]#,##0.00"/>
  </numFmts>
  <fonts count="45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u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7" borderId="12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0" borderId="14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8" borderId="15" applyNumberFormat="0" applyAlignment="0" applyProtection="0">
      <alignment vertical="center"/>
    </xf>
    <xf numFmtId="0" fontId="35" fillId="9" borderId="16" applyNumberFormat="0" applyAlignment="0" applyProtection="0">
      <alignment vertical="center"/>
    </xf>
    <xf numFmtId="0" fontId="36" fillId="9" borderId="15" applyNumberFormat="0" applyAlignment="0" applyProtection="0">
      <alignment vertical="center"/>
    </xf>
    <xf numFmtId="0" fontId="37" fillId="10" borderId="17" applyNumberFormat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</cellStyleXfs>
  <cellXfs count="33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vertical="center"/>
    </xf>
    <xf numFmtId="181" fontId="3" fillId="4" borderId="3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81" fontId="3" fillId="4" borderId="4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81" fontId="3" fillId="4" borderId="5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81" fontId="3" fillId="4" borderId="1" xfId="0" applyNumberFormat="1" applyFont="1" applyFill="1" applyBorder="1" applyAlignment="1">
      <alignment vertical="center"/>
    </xf>
    <xf numFmtId="181" fontId="3" fillId="4" borderId="6" xfId="0" applyNumberFormat="1" applyFont="1" applyFill="1" applyBorder="1" applyAlignment="1">
      <alignment horizontal="center" vertical="center"/>
    </xf>
    <xf numFmtId="181" fontId="3" fillId="4" borderId="7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4" xfId="0" applyNumberFormat="1" applyFont="1" applyFill="1" applyBorder="1" applyAlignment="1">
      <alignment horizontal="center" vertical="center"/>
    </xf>
    <xf numFmtId="180" fontId="3" fillId="4" borderId="5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0" fontId="3" fillId="5" borderId="1" xfId="0" applyNumberFormat="1" applyFont="1" applyFill="1" applyBorder="1" applyAlignment="1">
      <alignment horizontal="center" vertical="center"/>
    </xf>
    <xf numFmtId="180" fontId="3" fillId="5" borderId="1" xfId="0" applyNumberFormat="1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 wrapText="1"/>
    </xf>
    <xf numFmtId="0" fontId="3" fillId="5" borderId="6" xfId="0" applyNumberFormat="1" applyFont="1" applyFill="1" applyBorder="1" applyAlignment="1">
      <alignment horizontal="center" vertical="center"/>
    </xf>
    <xf numFmtId="0" fontId="3" fillId="5" borderId="7" xfId="0" applyNumberFormat="1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>
      <alignment vertical="center"/>
    </xf>
    <xf numFmtId="180" fontId="3" fillId="0" borderId="6" xfId="0" applyNumberFormat="1" applyFont="1" applyFill="1" applyBorder="1" applyAlignment="1">
      <alignment horizontal="center" vertical="center"/>
    </xf>
    <xf numFmtId="180" fontId="3" fillId="0" borderId="7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183" fontId="0" fillId="0" borderId="0" xfId="0" applyNumberFormat="1">
      <alignment vertical="center"/>
    </xf>
    <xf numFmtId="183" fontId="1" fillId="5" borderId="1" xfId="0" applyNumberFormat="1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7" xfId="0" applyNumberFormat="1" applyFont="1" applyFill="1" applyBorder="1" applyAlignment="1">
      <alignment horizontal="center" vertical="center" wrapText="1"/>
    </xf>
    <xf numFmtId="183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4" fillId="4" borderId="6" xfId="0" applyNumberFormat="1" applyFont="1" applyFill="1" applyBorder="1" applyAlignment="1">
      <alignment vertical="center"/>
    </xf>
    <xf numFmtId="180" fontId="4" fillId="4" borderId="7" xfId="0" applyNumberFormat="1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80" fontId="4" fillId="4" borderId="2" xfId="0" applyNumberFormat="1" applyFont="1" applyFill="1" applyBorder="1" applyAlignment="1">
      <alignment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0" fontId="2" fillId="4" borderId="5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4" fillId="4" borderId="6" xfId="0" applyNumberFormat="1" applyFont="1" applyFill="1" applyBorder="1" applyAlignment="1">
      <alignment horizontal="center" vertical="center"/>
    </xf>
    <xf numFmtId="180" fontId="4" fillId="4" borderId="7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6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184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3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3" fontId="0" fillId="0" borderId="4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3" fontId="0" fillId="0" borderId="5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83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vertical="center"/>
    </xf>
    <xf numFmtId="183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horizontal="center" vertical="center"/>
    </xf>
    <xf numFmtId="181" fontId="3" fillId="6" borderId="6" xfId="0" applyNumberFormat="1" applyFont="1" applyFill="1" applyBorder="1" applyAlignment="1">
      <alignment horizontal="center" vertical="center"/>
    </xf>
    <xf numFmtId="181" fontId="3" fillId="6" borderId="7" xfId="0" applyNumberFormat="1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vertical="center"/>
    </xf>
    <xf numFmtId="180" fontId="4" fillId="6" borderId="6" xfId="0" applyNumberFormat="1" applyFont="1" applyFill="1" applyBorder="1" applyAlignment="1">
      <alignment horizontal="center" vertical="center"/>
    </xf>
    <xf numFmtId="180" fontId="4" fillId="6" borderId="7" xfId="0" applyNumberFormat="1" applyFont="1" applyFill="1" applyBorder="1" applyAlignment="1">
      <alignment horizontal="center" vertical="center"/>
    </xf>
    <xf numFmtId="183" fontId="9" fillId="5" borderId="1" xfId="0" applyNumberFormat="1" applyFont="1" applyFill="1" applyBorder="1" applyAlignment="1">
      <alignment horizontal="center" vertical="center"/>
    </xf>
    <xf numFmtId="183" fontId="0" fillId="6" borderId="3" xfId="0" applyNumberFormat="1" applyFill="1" applyBorder="1" applyAlignment="1">
      <alignment horizontal="center" vertical="center"/>
    </xf>
    <xf numFmtId="183" fontId="0" fillId="6" borderId="4" xfId="0" applyNumberFormat="1" applyFill="1" applyBorder="1" applyAlignment="1">
      <alignment horizontal="center" vertical="center"/>
    </xf>
    <xf numFmtId="183" fontId="0" fillId="6" borderId="5" xfId="0" applyNumberFormat="1" applyFill="1" applyBorder="1" applyAlignment="1">
      <alignment horizontal="center" vertical="center"/>
    </xf>
    <xf numFmtId="183" fontId="0" fillId="0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2" fontId="0" fillId="4" borderId="5" xfId="0" applyNumberFormat="1" applyFill="1" applyBorder="1" applyAlignment="1">
      <alignment horizontal="center" vertical="center"/>
    </xf>
    <xf numFmtId="182" fontId="0" fillId="4" borderId="4" xfId="0" applyNumberFormat="1" applyFill="1" applyBorder="1" applyAlignment="1">
      <alignment horizontal="center" vertical="center"/>
    </xf>
    <xf numFmtId="182" fontId="0" fillId="4" borderId="5" xfId="0" applyNumberFormat="1" applyFill="1" applyBorder="1" applyAlignment="1">
      <alignment vertical="center"/>
    </xf>
    <xf numFmtId="182" fontId="0" fillId="4" borderId="1" xfId="0" applyNumberFormat="1" applyFill="1" applyBorder="1" applyAlignment="1">
      <alignment vertical="center"/>
    </xf>
    <xf numFmtId="180" fontId="0" fillId="4" borderId="5" xfId="0" applyNumberFormat="1" applyFill="1" applyBorder="1" applyAlignment="1">
      <alignment horizontal="center" vertical="center" wrapText="1"/>
    </xf>
    <xf numFmtId="0" fontId="0" fillId="4" borderId="5" xfId="0" applyNumberForma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4" fontId="0" fillId="0" borderId="1" xfId="0" applyNumberFormat="1" applyBorder="1" applyAlignment="1">
      <alignment vertical="center"/>
    </xf>
    <xf numFmtId="184" fontId="0" fillId="0" borderId="3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184" fontId="0" fillId="0" borderId="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184" fontId="0" fillId="0" borderId="4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0" fontId="0" fillId="0" borderId="3" xfId="0" applyNumberFormat="1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0" fillId="0" borderId="5" xfId="0" applyNumberFormat="1" applyBorder="1" applyAlignment="1">
      <alignment vertical="center"/>
    </xf>
    <xf numFmtId="180" fontId="0" fillId="0" borderId="5" xfId="0" applyNumberFormat="1" applyBorder="1" applyAlignment="1">
      <alignment vertical="center"/>
    </xf>
    <xf numFmtId="0" fontId="0" fillId="0" borderId="1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4" fontId="12" fillId="4" borderId="1" xfId="0" applyNumberFormat="1" applyFont="1" applyFill="1" applyBorder="1" applyAlignment="1">
      <alignment vertical="center"/>
    </xf>
    <xf numFmtId="184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4" fontId="15" fillId="4" borderId="1" xfId="0" applyNumberFormat="1" applyFont="1" applyFill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/>
    </xf>
    <xf numFmtId="181" fontId="2" fillId="4" borderId="5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4" fontId="2" fillId="4" borderId="1" xfId="0" applyNumberFormat="1" applyFont="1" applyFill="1" applyBorder="1" applyAlignment="1">
      <alignment vertical="center"/>
    </xf>
    <xf numFmtId="18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84" fontId="2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4" fontId="2" fillId="4" borderId="5" xfId="0" applyNumberFormat="1" applyFont="1" applyFill="1" applyBorder="1" applyAlignment="1">
      <alignment horizontal="center" vertical="center"/>
    </xf>
    <xf numFmtId="0" fontId="13" fillId="4" borderId="3" xfId="0" applyNumberFormat="1" applyFont="1" applyFill="1" applyBorder="1" applyAlignment="1">
      <alignment horizontal="center" vertical="center" wrapText="1"/>
    </xf>
    <xf numFmtId="180" fontId="13" fillId="4" borderId="3" xfId="0" applyNumberFormat="1" applyFont="1" applyFill="1" applyBorder="1" applyAlignment="1">
      <alignment horizontal="center" vertical="center" wrapText="1"/>
    </xf>
    <xf numFmtId="0" fontId="13" fillId="4" borderId="5" xfId="0" applyNumberFormat="1" applyFont="1" applyFill="1" applyBorder="1" applyAlignment="1">
      <alignment horizontal="center" vertical="center" wrapText="1"/>
    </xf>
    <xf numFmtId="180" fontId="13" fillId="4" borderId="5" xfId="0" applyNumberFormat="1" applyFont="1" applyFill="1" applyBorder="1" applyAlignment="1">
      <alignment horizontal="center" vertical="center" wrapText="1"/>
    </xf>
    <xf numFmtId="0" fontId="13" fillId="4" borderId="4" xfId="0" applyNumberFormat="1" applyFont="1" applyFill="1" applyBorder="1" applyAlignment="1">
      <alignment horizontal="center" vertical="center" wrapText="1"/>
    </xf>
    <xf numFmtId="180" fontId="13" fillId="4" borderId="4" xfId="0" applyNumberFormat="1" applyFont="1" applyFill="1" applyBorder="1" applyAlignment="1">
      <alignment horizontal="center" vertical="center" wrapText="1"/>
    </xf>
    <xf numFmtId="184" fontId="2" fillId="4" borderId="5" xfId="0" applyNumberFormat="1" applyFont="1" applyFill="1" applyBorder="1" applyAlignment="1">
      <alignment vertical="center"/>
    </xf>
    <xf numFmtId="184" fontId="2" fillId="0" borderId="0" xfId="0" applyNumberFormat="1" applyFont="1">
      <alignment vertical="center"/>
    </xf>
    <xf numFmtId="0" fontId="2" fillId="4" borderId="4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16" fillId="6" borderId="8" xfId="0" applyNumberFormat="1" applyFont="1" applyFill="1" applyBorder="1" applyAlignment="1">
      <alignment horizontal="center" vertical="center"/>
    </xf>
    <xf numFmtId="0" fontId="16" fillId="6" borderId="9" xfId="0" applyNumberFormat="1" applyFont="1" applyFill="1" applyBorder="1" applyAlignment="1">
      <alignment horizontal="center" vertical="center"/>
    </xf>
    <xf numFmtId="180" fontId="17" fillId="6" borderId="5" xfId="0" applyNumberFormat="1" applyFont="1" applyFill="1" applyBorder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183" fontId="2" fillId="0" borderId="0" xfId="0" applyNumberFormat="1" applyFont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horizontal="center" vertical="center" wrapText="1"/>
    </xf>
    <xf numFmtId="0" fontId="2" fillId="6" borderId="9" xfId="0" applyNumberFormat="1" applyFont="1" applyFill="1" applyBorder="1" applyAlignment="1">
      <alignment horizontal="center" vertical="center"/>
    </xf>
    <xf numFmtId="0" fontId="2" fillId="6" borderId="9" xfId="0" applyNumberFormat="1" applyFont="1" applyFill="1" applyBorder="1" applyAlignment="1">
      <alignment vertical="center"/>
    </xf>
    <xf numFmtId="180" fontId="17" fillId="6" borderId="9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84" fontId="15" fillId="4" borderId="3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vertical="center"/>
    </xf>
    <xf numFmtId="184" fontId="2" fillId="4" borderId="3" xfId="0" applyNumberFormat="1" applyFont="1" applyFill="1" applyBorder="1" applyAlignment="1">
      <alignment vertical="center"/>
    </xf>
    <xf numFmtId="180" fontId="17" fillId="6" borderId="10" xfId="0" applyNumberFormat="1" applyFont="1" applyFill="1" applyBorder="1" applyAlignment="1">
      <alignment horizontal="center" vertical="center"/>
    </xf>
    <xf numFmtId="180" fontId="17" fillId="6" borderId="8" xfId="0" applyNumberFormat="1" applyFont="1" applyFill="1" applyBorder="1" applyAlignment="1">
      <alignment horizontal="center" vertical="center"/>
    </xf>
    <xf numFmtId="183" fontId="2" fillId="5" borderId="1" xfId="0" applyNumberFormat="1" applyFont="1" applyFill="1" applyBorder="1" applyAlignment="1">
      <alignment horizontal="center" vertical="center"/>
    </xf>
    <xf numFmtId="183" fontId="2" fillId="0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83" fontId="2" fillId="0" borderId="1" xfId="0" applyNumberFormat="1" applyFont="1" applyBorder="1" applyAlignment="1">
      <alignment horizontal="center" vertical="center"/>
    </xf>
    <xf numFmtId="183" fontId="2" fillId="0" borderId="3" xfId="0" applyNumberFormat="1" applyFont="1" applyBorder="1" applyAlignment="1">
      <alignment horizontal="center" vertical="center"/>
    </xf>
    <xf numFmtId="0" fontId="18" fillId="0" borderId="0" xfId="0" applyFont="1">
      <alignment vertical="center"/>
    </xf>
    <xf numFmtId="18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181" fontId="19" fillId="5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81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 applyAlignment="1">
      <alignment horizontal="center" vertical="center"/>
    </xf>
    <xf numFmtId="180" fontId="18" fillId="4" borderId="1" xfId="0" applyNumberFormat="1" applyFont="1" applyFill="1" applyBorder="1" applyAlignment="1">
      <alignment vertical="center"/>
    </xf>
    <xf numFmtId="181" fontId="18" fillId="0" borderId="3" xfId="0" applyNumberFormat="1" applyFont="1" applyBorder="1" applyAlignment="1">
      <alignment horizontal="center" vertical="center"/>
    </xf>
    <xf numFmtId="181" fontId="18" fillId="0" borderId="4" xfId="0" applyNumberFormat="1" applyFont="1" applyBorder="1" applyAlignment="1">
      <alignment horizontal="center" vertical="center"/>
    </xf>
    <xf numFmtId="181" fontId="18" fillId="0" borderId="5" xfId="0" applyNumberFormat="1" applyFont="1" applyBorder="1" applyAlignment="1">
      <alignment horizontal="center" vertical="center"/>
    </xf>
    <xf numFmtId="18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180" fontId="21" fillId="4" borderId="1" xfId="0" applyNumberFormat="1" applyFont="1" applyFill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>
      <alignment vertical="center"/>
    </xf>
    <xf numFmtId="180" fontId="18" fillId="0" borderId="1" xfId="0" applyNumberFormat="1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/>
    </xf>
    <xf numFmtId="180" fontId="18" fillId="0" borderId="0" xfId="0" applyNumberFormat="1" applyFont="1">
      <alignment vertical="center"/>
    </xf>
    <xf numFmtId="0" fontId="18" fillId="0" borderId="5" xfId="0" applyFont="1" applyFill="1" applyBorder="1" applyAlignment="1">
      <alignment horizontal="center" vertical="center"/>
    </xf>
    <xf numFmtId="180" fontId="18" fillId="0" borderId="3" xfId="0" applyNumberFormat="1" applyFont="1" applyFill="1" applyBorder="1" applyAlignment="1">
      <alignment horizontal="center" vertical="center"/>
    </xf>
    <xf numFmtId="180" fontId="18" fillId="0" borderId="4" xfId="0" applyNumberFormat="1" applyFont="1" applyFill="1" applyBorder="1" applyAlignment="1">
      <alignment horizontal="center" vertical="center"/>
    </xf>
    <xf numFmtId="180" fontId="18" fillId="0" borderId="5" xfId="0" applyNumberFormat="1" applyFont="1" applyFill="1" applyBorder="1" applyAlignment="1">
      <alignment horizontal="center" vertical="center"/>
    </xf>
    <xf numFmtId="180" fontId="18" fillId="0" borderId="1" xfId="0" applyNumberFormat="1" applyFont="1" applyFill="1" applyBorder="1" applyAlignment="1">
      <alignment vertical="center"/>
    </xf>
    <xf numFmtId="0" fontId="18" fillId="0" borderId="1" xfId="0" applyFont="1" applyFill="1" applyBorder="1" applyAlignment="1">
      <alignment vertical="center"/>
    </xf>
    <xf numFmtId="180" fontId="21" fillId="0" borderId="1" xfId="0" applyNumberFormat="1" applyFont="1" applyFill="1" applyBorder="1" applyAlignment="1">
      <alignment vertical="center"/>
    </xf>
    <xf numFmtId="0" fontId="21" fillId="0" borderId="1" xfId="0" applyFont="1" applyFill="1" applyBorder="1" applyAlignment="1">
      <alignment vertical="center"/>
    </xf>
    <xf numFmtId="180" fontId="18" fillId="0" borderId="1" xfId="0" applyNumberFormat="1" applyFont="1" applyBorder="1">
      <alignment vertical="center"/>
    </xf>
    <xf numFmtId="185" fontId="18" fillId="0" borderId="0" xfId="0" applyNumberFormat="1" applyFont="1" applyAlignment="1">
      <alignment vertical="center"/>
    </xf>
    <xf numFmtId="0" fontId="18" fillId="0" borderId="3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85" fontId="19" fillId="5" borderId="1" xfId="0" applyNumberFormat="1" applyFont="1" applyFill="1" applyBorder="1" applyAlignment="1">
      <alignment horizontal="center" vertical="center"/>
    </xf>
    <xf numFmtId="185" fontId="22" fillId="4" borderId="1" xfId="0" applyNumberFormat="1" applyFont="1" applyFill="1" applyBorder="1" applyAlignment="1">
      <alignment horizontal="center" vertical="center"/>
    </xf>
    <xf numFmtId="185" fontId="18" fillId="4" borderId="1" xfId="0" applyNumberFormat="1" applyFont="1" applyFill="1" applyBorder="1" applyAlignment="1">
      <alignment vertical="center"/>
    </xf>
    <xf numFmtId="0" fontId="18" fillId="6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1" fontId="23" fillId="0" borderId="3" xfId="0" applyNumberFormat="1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181" fontId="23" fillId="0" borderId="4" xfId="0" applyNumberFormat="1" applyFont="1" applyFill="1" applyBorder="1" applyAlignment="1">
      <alignment horizontal="center" vertical="center"/>
    </xf>
    <xf numFmtId="181" fontId="23" fillId="0" borderId="5" xfId="0" applyNumberFormat="1" applyFont="1" applyFill="1" applyBorder="1" applyAlignment="1">
      <alignment horizontal="center" vertical="center"/>
    </xf>
    <xf numFmtId="185" fontId="0" fillId="4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4" xfId="0" applyNumberFormat="1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0" fontId="18" fillId="0" borderId="0" xfId="0" applyFont="1" applyFill="1" applyAlignment="1">
      <alignment vertical="center"/>
    </xf>
    <xf numFmtId="0" fontId="18" fillId="0" borderId="3" xfId="0" applyFont="1" applyBorder="1" applyAlignment="1">
      <alignment vertical="center"/>
    </xf>
    <xf numFmtId="0" fontId="0" fillId="0" borderId="1" xfId="0" applyBorder="1" applyAlignment="1">
      <alignment vertical="center"/>
    </xf>
    <xf numFmtId="185" fontId="18" fillId="4" borderId="3" xfId="0" applyNumberFormat="1" applyFont="1" applyFill="1" applyBorder="1" applyAlignment="1">
      <alignment vertical="center"/>
    </xf>
    <xf numFmtId="180" fontId="18" fillId="4" borderId="3" xfId="0" applyNumberFormat="1" applyFont="1" applyFill="1" applyBorder="1" applyAlignment="1">
      <alignment vertical="center"/>
    </xf>
    <xf numFmtId="185" fontId="18" fillId="0" borderId="1" xfId="0" applyNumberFormat="1" applyFont="1" applyBorder="1" applyAlignment="1">
      <alignment vertical="center"/>
    </xf>
    <xf numFmtId="180" fontId="18" fillId="0" borderId="3" xfId="0" applyNumberFormat="1" applyFont="1" applyBorder="1" applyAlignment="1">
      <alignment horizontal="center" vertical="center"/>
    </xf>
    <xf numFmtId="180" fontId="18" fillId="0" borderId="4" xfId="0" applyNumberFormat="1" applyFont="1" applyBorder="1" applyAlignment="1">
      <alignment horizontal="center" vertical="center"/>
    </xf>
    <xf numFmtId="180" fontId="18" fillId="0" borderId="5" xfId="0" applyNumberFormat="1" applyFont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181" fontId="18" fillId="0" borderId="6" xfId="0" applyNumberFormat="1" applyFont="1" applyBorder="1" applyAlignment="1">
      <alignment vertical="center"/>
    </xf>
    <xf numFmtId="181" fontId="18" fillId="0" borderId="7" xfId="0" applyNumberFormat="1" applyFont="1" applyBorder="1" applyAlignment="1">
      <alignment vertical="center"/>
    </xf>
    <xf numFmtId="180" fontId="18" fillId="0" borderId="11" xfId="0" applyNumberFormat="1" applyFont="1" applyBorder="1" applyAlignment="1">
      <alignment horizontal="center" vertical="center"/>
    </xf>
    <xf numFmtId="180" fontId="18" fillId="0" borderId="0" xfId="0" applyNumberFormat="1" applyFont="1" applyAlignment="1">
      <alignment horizontal="center" vertical="center"/>
    </xf>
    <xf numFmtId="0" fontId="0" fillId="0" borderId="0" xfId="0" applyFill="1" applyAlignment="1">
      <alignment vertical="center"/>
    </xf>
    <xf numFmtId="181" fontId="23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Alignment="1">
      <alignment vertical="center" wrapText="1"/>
    </xf>
    <xf numFmtId="181" fontId="24" fillId="5" borderId="1" xfId="0" applyNumberFormat="1" applyFont="1" applyFill="1" applyBorder="1" applyAlignment="1">
      <alignment horizontal="center" vertical="center"/>
    </xf>
    <xf numFmtId="0" fontId="25" fillId="5" borderId="7" xfId="0" applyFont="1" applyFill="1" applyBorder="1" applyAlignment="1">
      <alignment horizontal="center" vertical="center"/>
    </xf>
    <xf numFmtId="0" fontId="25" fillId="5" borderId="1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vertical="center"/>
    </xf>
    <xf numFmtId="0" fontId="0" fillId="0" borderId="6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0" fontId="25" fillId="5" borderId="6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 wrapText="1"/>
    </xf>
    <xf numFmtId="180" fontId="0" fillId="0" borderId="3" xfId="0" applyNumberFormat="1" applyFill="1" applyBorder="1" applyAlignment="1">
      <alignment horizontal="center" vertical="center" wrapText="1"/>
    </xf>
    <xf numFmtId="180" fontId="0" fillId="0" borderId="4" xfId="0" applyNumberFormat="1" applyFill="1" applyBorder="1" applyAlignment="1">
      <alignment horizontal="center" vertical="center" wrapText="1"/>
    </xf>
    <xf numFmtId="180" fontId="0" fillId="0" borderId="0" xfId="0" applyNumberFormat="1" applyFill="1" applyAlignment="1">
      <alignment vertical="center"/>
    </xf>
    <xf numFmtId="180" fontId="0" fillId="0" borderId="5" xfId="0" applyNumberForma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left" vertical="center"/>
    </xf>
    <xf numFmtId="0" fontId="18" fillId="0" borderId="6" xfId="0" applyFont="1" applyBorder="1" applyAlignment="1">
      <alignment vertical="center"/>
    </xf>
    <xf numFmtId="180" fontId="18" fillId="4" borderId="2" xfId="0" applyNumberFormat="1" applyFont="1" applyFill="1" applyBorder="1" applyAlignment="1">
      <alignment vertical="center"/>
    </xf>
    <xf numFmtId="180" fontId="0" fillId="0" borderId="6" xfId="0" applyNumberFormat="1" applyFill="1" applyBorder="1" applyAlignment="1">
      <alignment vertical="center"/>
    </xf>
    <xf numFmtId="181" fontId="23" fillId="0" borderId="3" xfId="0" applyNumberFormat="1" applyFont="1" applyBorder="1" applyAlignment="1">
      <alignment horizontal="center" vertical="center"/>
    </xf>
    <xf numFmtId="181" fontId="23" fillId="0" borderId="4" xfId="0" applyNumberFormat="1" applyFont="1" applyBorder="1" applyAlignment="1">
      <alignment horizontal="center" vertical="center"/>
    </xf>
    <xf numFmtId="181" fontId="23" fillId="0" borderId="5" xfId="0" applyNumberFormat="1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6" xfId="0" applyBorder="1">
      <alignment vertical="center"/>
    </xf>
    <xf numFmtId="181" fontId="23" fillId="0" borderId="1" xfId="0" applyNumberFormat="1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 wrapText="1"/>
    </xf>
    <xf numFmtId="180" fontId="0" fillId="0" borderId="5" xfId="0" applyNumberFormat="1" applyFill="1" applyBorder="1" applyAlignment="1">
      <alignment vertical="center"/>
    </xf>
    <xf numFmtId="0" fontId="0" fillId="0" borderId="5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80" fontId="18" fillId="4" borderId="5" xfId="0" applyNumberFormat="1" applyFont="1" applyFill="1" applyBorder="1" applyAlignment="1">
      <alignment vertical="center"/>
    </xf>
    <xf numFmtId="0" fontId="18" fillId="0" borderId="3" xfId="0" applyFont="1" applyBorder="1" applyAlignment="1" quotePrefix="1">
      <alignment horizontal="center" vertical="center"/>
    </xf>
    <xf numFmtId="0" fontId="18" fillId="0" borderId="1" xfId="0" applyFont="1" applyBorder="1" applyAlignment="1" quotePrefix="1">
      <alignment horizontal="center" vertical="center"/>
    </xf>
    <xf numFmtId="0" fontId="0" fillId="0" borderId="3" xfId="0" applyFill="1" applyBorder="1" applyAlignment="1" quotePrefix="1">
      <alignment horizontal="center" vertical="center"/>
    </xf>
    <xf numFmtId="0" fontId="18" fillId="0" borderId="3" xfId="0" applyFont="1" applyFill="1" applyBorder="1" applyAlignment="1" quotePrefix="1">
      <alignment horizontal="center" vertical="center"/>
    </xf>
    <xf numFmtId="0" fontId="18" fillId="0" borderId="4" xfId="0" applyFont="1" applyBorder="1" applyAlignment="1" quotePrefix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6.jpeg"/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15.jpeg"/><Relationship Id="rId8" Type="http://schemas.openxmlformats.org/officeDocument/2006/relationships/image" Target="../media/image14.jpeg"/><Relationship Id="rId7" Type="http://schemas.openxmlformats.org/officeDocument/2006/relationships/image" Target="../media/image13.jpeg"/><Relationship Id="rId6" Type="http://schemas.openxmlformats.org/officeDocument/2006/relationships/image" Target="../media/image12.jpeg"/><Relationship Id="rId5" Type="http://schemas.openxmlformats.org/officeDocument/2006/relationships/image" Target="../media/image11.jpeg"/><Relationship Id="rId4" Type="http://schemas.openxmlformats.org/officeDocument/2006/relationships/image" Target="../media/image10.jpeg"/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7" Type="http://schemas.openxmlformats.org/officeDocument/2006/relationships/image" Target="../media/image23.jpeg"/><Relationship Id="rId16" Type="http://schemas.openxmlformats.org/officeDocument/2006/relationships/image" Target="../media/image22.jpeg"/><Relationship Id="rId15" Type="http://schemas.openxmlformats.org/officeDocument/2006/relationships/image" Target="../media/image21.jpeg"/><Relationship Id="rId14" Type="http://schemas.openxmlformats.org/officeDocument/2006/relationships/image" Target="../media/image20.jpeg"/><Relationship Id="rId13" Type="http://schemas.openxmlformats.org/officeDocument/2006/relationships/image" Target="../media/image19.jpeg"/><Relationship Id="rId12" Type="http://schemas.openxmlformats.org/officeDocument/2006/relationships/image" Target="../media/image18.jpeg"/><Relationship Id="rId11" Type="http://schemas.openxmlformats.org/officeDocument/2006/relationships/image" Target="../media/image17.jpeg"/><Relationship Id="rId10" Type="http://schemas.openxmlformats.org/officeDocument/2006/relationships/image" Target="../media/image16.jpeg"/><Relationship Id="rId1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5" Type="http://schemas.openxmlformats.org/officeDocument/2006/relationships/image" Target="../media/image28.jpeg"/><Relationship Id="rId4" Type="http://schemas.openxmlformats.org/officeDocument/2006/relationships/image" Target="../media/image27.jpeg"/><Relationship Id="rId3" Type="http://schemas.openxmlformats.org/officeDocument/2006/relationships/image" Target="../media/image26.jpeg"/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2.jpeg"/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63182</xdr:colOff>
      <xdr:row>1</xdr:row>
      <xdr:rowOff>23812</xdr:rowOff>
    </xdr:from>
    <xdr:to>
      <xdr:col>6</xdr:col>
      <xdr:colOff>2331402</xdr:colOff>
      <xdr:row>6</xdr:row>
      <xdr:rowOff>223837</xdr:rowOff>
    </xdr:to>
    <xdr:pic>
      <xdr:nvPicPr>
        <xdr:cNvPr id="3" name="ID_E7BB52E7501340ECB7C8EA988677B50D" descr="PHOTO-2026-01-30-08-40-1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8227695" y="-179705"/>
          <a:ext cx="1343025" cy="2267585"/>
        </a:xfrm>
        <a:prstGeom prst="rect">
          <a:avLst/>
        </a:prstGeom>
      </xdr:spPr>
    </xdr:pic>
    <xdr:clientData/>
  </xdr:twoCellAnchor>
  <xdr:twoCellAnchor editAs="oneCell">
    <xdr:from>
      <xdr:col>6</xdr:col>
      <xdr:colOff>75565</xdr:colOff>
      <xdr:row>7</xdr:row>
      <xdr:rowOff>23495</xdr:rowOff>
    </xdr:from>
    <xdr:to>
      <xdr:col>6</xdr:col>
      <xdr:colOff>2319020</xdr:colOff>
      <xdr:row>9</xdr:row>
      <xdr:rowOff>499110</xdr:rowOff>
    </xdr:to>
    <xdr:pic>
      <xdr:nvPicPr>
        <xdr:cNvPr id="4" name="ID_DFF53DE1F3FC4FA6A2E189E2D28272C0" descr="PHOTO-2026-01-30-08-36-05"/>
        <xdr:cNvPicPr>
          <a:picLocks noChangeAspect="1"/>
        </xdr:cNvPicPr>
      </xdr:nvPicPr>
      <xdr:blipFill>
        <a:blip r:embed="rId2"/>
        <a:srcRect b="10856"/>
        <a:stretch>
          <a:fillRect/>
        </a:stretch>
      </xdr:blipFill>
      <xdr:spPr>
        <a:xfrm rot="16200000">
          <a:off x="8154035" y="1278255"/>
          <a:ext cx="1491615" cy="22434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46355</xdr:colOff>
      <xdr:row>1</xdr:row>
      <xdr:rowOff>26035</xdr:rowOff>
    </xdr:from>
    <xdr:to>
      <xdr:col>5</xdr:col>
      <xdr:colOff>2974975</xdr:colOff>
      <xdr:row>1</xdr:row>
      <xdr:rowOff>1784985</xdr:rowOff>
    </xdr:to>
    <xdr:pic>
      <xdr:nvPicPr>
        <xdr:cNvPr id="18" name="ID_BFED13F847834C8682246C2B8F410B93" descr="PHOTO-2026-01-18-10-56-11"/>
        <xdr:cNvPicPr>
          <a:picLocks noChangeAspect="1"/>
        </xdr:cNvPicPr>
      </xdr:nvPicPr>
      <xdr:blipFill>
        <a:blip r:embed="rId1"/>
        <a:srcRect l="3759" t="3379" r="5665" b="10423"/>
        <a:stretch>
          <a:fillRect/>
        </a:stretch>
      </xdr:blipFill>
      <xdr:spPr>
        <a:xfrm rot="5400000">
          <a:off x="10312400" y="-264160"/>
          <a:ext cx="1758950" cy="2928620"/>
        </a:xfrm>
        <a:prstGeom prst="rect">
          <a:avLst/>
        </a:prstGeom>
      </xdr:spPr>
    </xdr:pic>
    <xdr:clientData/>
  </xdr:twoCellAnchor>
  <xdr:twoCellAnchor editAs="oneCell">
    <xdr:from>
      <xdr:col>5</xdr:col>
      <xdr:colOff>42545</xdr:colOff>
      <xdr:row>2</xdr:row>
      <xdr:rowOff>28575</xdr:rowOff>
    </xdr:from>
    <xdr:to>
      <xdr:col>5</xdr:col>
      <xdr:colOff>2963545</xdr:colOff>
      <xdr:row>2</xdr:row>
      <xdr:rowOff>1776095</xdr:rowOff>
    </xdr:to>
    <xdr:pic>
      <xdr:nvPicPr>
        <xdr:cNvPr id="23" name="ID_22883493BCB24FDB82A9DADEFDB9E512" descr="PHOTO-2026-01-25-18-09-49"/>
        <xdr:cNvPicPr>
          <a:picLocks noChangeAspect="1"/>
        </xdr:cNvPicPr>
      </xdr:nvPicPr>
      <xdr:blipFill>
        <a:blip r:embed="rId2"/>
        <a:srcRect t="5452"/>
        <a:stretch>
          <a:fillRect/>
        </a:stretch>
      </xdr:blipFill>
      <xdr:spPr>
        <a:xfrm rot="16200000">
          <a:off x="10310495" y="1546860"/>
          <a:ext cx="1747520" cy="2921000"/>
        </a:xfrm>
        <a:prstGeom prst="rect">
          <a:avLst/>
        </a:prstGeom>
      </xdr:spPr>
    </xdr:pic>
    <xdr:clientData/>
  </xdr:twoCellAnchor>
  <xdr:twoCellAnchor editAs="oneCell">
    <xdr:from>
      <xdr:col>5</xdr:col>
      <xdr:colOff>41910</xdr:colOff>
      <xdr:row>4</xdr:row>
      <xdr:rowOff>27940</xdr:rowOff>
    </xdr:from>
    <xdr:to>
      <xdr:col>5</xdr:col>
      <xdr:colOff>2965450</xdr:colOff>
      <xdr:row>4</xdr:row>
      <xdr:rowOff>1663700</xdr:rowOff>
    </xdr:to>
    <xdr:pic>
      <xdr:nvPicPr>
        <xdr:cNvPr id="24" name="ID_734F1C45C7704FCC8B58881A5A023A51" descr="PHOTO-2026-01-27-17-42-27"/>
        <xdr:cNvPicPr>
          <a:picLocks noChangeAspect="1"/>
        </xdr:cNvPicPr>
      </xdr:nvPicPr>
      <xdr:blipFill>
        <a:blip r:embed="rId3"/>
        <a:srcRect l="1118" t="17872" r="6402" b="14528"/>
        <a:stretch>
          <a:fillRect/>
        </a:stretch>
      </xdr:blipFill>
      <xdr:spPr>
        <a:xfrm>
          <a:off x="9723120" y="5843270"/>
          <a:ext cx="2923540" cy="1635760"/>
        </a:xfrm>
        <a:prstGeom prst="rect">
          <a:avLst/>
        </a:prstGeom>
      </xdr:spPr>
    </xdr:pic>
    <xdr:clientData/>
  </xdr:twoCellAnchor>
  <xdr:twoCellAnchor editAs="oneCell">
    <xdr:from>
      <xdr:col>5</xdr:col>
      <xdr:colOff>40640</xdr:colOff>
      <xdr:row>3</xdr:row>
      <xdr:rowOff>32385</xdr:rowOff>
    </xdr:from>
    <xdr:to>
      <xdr:col>5</xdr:col>
      <xdr:colOff>2966720</xdr:colOff>
      <xdr:row>3</xdr:row>
      <xdr:rowOff>1884045</xdr:rowOff>
    </xdr:to>
    <xdr:pic>
      <xdr:nvPicPr>
        <xdr:cNvPr id="2" name="ID_58A7BA9718DC43A99D60091A9082043F" descr="PHOTO-2026-01-24-14-56-00"/>
        <xdr:cNvPicPr>
          <a:picLocks noChangeAspect="1"/>
        </xdr:cNvPicPr>
      </xdr:nvPicPr>
      <xdr:blipFill>
        <a:blip r:embed="rId4"/>
        <a:srcRect t="4851"/>
        <a:stretch>
          <a:fillRect/>
        </a:stretch>
      </xdr:blipFill>
      <xdr:spPr>
        <a:xfrm rot="16200000">
          <a:off x="10259060" y="3403600"/>
          <a:ext cx="1851660" cy="29260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110490</xdr:colOff>
      <xdr:row>1</xdr:row>
      <xdr:rowOff>26670</xdr:rowOff>
    </xdr:from>
    <xdr:to>
      <xdr:col>4</xdr:col>
      <xdr:colOff>2905125</xdr:colOff>
      <xdr:row>4</xdr:row>
      <xdr:rowOff>873125</xdr:rowOff>
    </xdr:to>
    <xdr:pic>
      <xdr:nvPicPr>
        <xdr:cNvPr id="5" name="ID_4F12A570D97345129BA4AB38143E5809" descr="PHOTO-2026-01-03-19-35-18"/>
        <xdr:cNvPicPr>
          <a:picLocks noChangeAspect="1"/>
        </xdr:cNvPicPr>
      </xdr:nvPicPr>
      <xdr:blipFill>
        <a:blip r:embed="rId1"/>
        <a:srcRect t="15432" b="13418"/>
        <a:stretch>
          <a:fillRect/>
        </a:stretch>
      </xdr:blipFill>
      <xdr:spPr>
        <a:xfrm>
          <a:off x="8509000" y="321310"/>
          <a:ext cx="2794635" cy="35134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5</xdr:row>
      <xdr:rowOff>33655</xdr:rowOff>
    </xdr:from>
    <xdr:to>
      <xdr:col>4</xdr:col>
      <xdr:colOff>2989580</xdr:colOff>
      <xdr:row>10</xdr:row>
      <xdr:rowOff>612140</xdr:rowOff>
    </xdr:to>
    <xdr:pic>
      <xdr:nvPicPr>
        <xdr:cNvPr id="6" name="ID_9A9D6236178F4E6D946D1853D272DDA3" descr="PHOTO-2026-01-03-19-36-12"/>
        <xdr:cNvPicPr>
          <a:picLocks noChangeAspect="1"/>
        </xdr:cNvPicPr>
      </xdr:nvPicPr>
      <xdr:blipFill>
        <a:blip r:embed="rId2"/>
        <a:srcRect t="8000" b="20440"/>
        <a:stretch>
          <a:fillRect/>
        </a:stretch>
      </xdr:blipFill>
      <xdr:spPr>
        <a:xfrm>
          <a:off x="8424545" y="3884295"/>
          <a:ext cx="2963545" cy="3753485"/>
        </a:xfrm>
        <a:prstGeom prst="rect">
          <a:avLst/>
        </a:prstGeom>
      </xdr:spPr>
    </xdr:pic>
    <xdr:clientData/>
  </xdr:twoCellAnchor>
  <xdr:twoCellAnchor editAs="oneCell">
    <xdr:from>
      <xdr:col>4</xdr:col>
      <xdr:colOff>34925</xdr:colOff>
      <xdr:row>11</xdr:row>
      <xdr:rowOff>26670</xdr:rowOff>
    </xdr:from>
    <xdr:to>
      <xdr:col>4</xdr:col>
      <xdr:colOff>2980055</xdr:colOff>
      <xdr:row>15</xdr:row>
      <xdr:rowOff>746125</xdr:rowOff>
    </xdr:to>
    <xdr:pic>
      <xdr:nvPicPr>
        <xdr:cNvPr id="7" name="ID_48E2AFA3B90642AD9D61FEAE334ED4C4" descr="PHOTO-2026-01-07-15-04-13"/>
        <xdr:cNvPicPr>
          <a:picLocks noChangeAspect="1"/>
        </xdr:cNvPicPr>
      </xdr:nvPicPr>
      <xdr:blipFill>
        <a:blip r:embed="rId3"/>
        <a:srcRect l="4764" t="12067" b="19165"/>
        <a:stretch>
          <a:fillRect/>
        </a:stretch>
      </xdr:blipFill>
      <xdr:spPr>
        <a:xfrm>
          <a:off x="8433435" y="7687310"/>
          <a:ext cx="294513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56515</xdr:colOff>
      <xdr:row>16</xdr:row>
      <xdr:rowOff>26670</xdr:rowOff>
    </xdr:from>
    <xdr:to>
      <xdr:col>4</xdr:col>
      <xdr:colOff>2958465</xdr:colOff>
      <xdr:row>19</xdr:row>
      <xdr:rowOff>944245</xdr:rowOff>
    </xdr:to>
    <xdr:pic>
      <xdr:nvPicPr>
        <xdr:cNvPr id="8" name="ID_91EB4675E23748058C2673B0A02ACEBA" descr="PHOTO-2026-01-10-19-10-11"/>
        <xdr:cNvPicPr>
          <a:picLocks noChangeAspect="1"/>
        </xdr:cNvPicPr>
      </xdr:nvPicPr>
      <xdr:blipFill>
        <a:blip r:embed="rId4"/>
        <a:srcRect t="12079" b="14541"/>
        <a:stretch>
          <a:fillRect/>
        </a:stretch>
      </xdr:blipFill>
      <xdr:spPr>
        <a:xfrm>
          <a:off x="8455025" y="11497310"/>
          <a:ext cx="2901950" cy="377507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20</xdr:row>
      <xdr:rowOff>71755</xdr:rowOff>
    </xdr:from>
    <xdr:to>
      <xdr:col>4</xdr:col>
      <xdr:colOff>2989580</xdr:colOff>
      <xdr:row>23</xdr:row>
      <xdr:rowOff>897255</xdr:rowOff>
    </xdr:to>
    <xdr:pic>
      <xdr:nvPicPr>
        <xdr:cNvPr id="9" name="ID_07529D45CD544938A8EDD60047F51A15" descr="PHOTO-2026-01-11-16-19-48"/>
        <xdr:cNvPicPr>
          <a:picLocks noChangeAspect="1"/>
        </xdr:cNvPicPr>
      </xdr:nvPicPr>
      <xdr:blipFill>
        <a:blip r:embed="rId5"/>
        <a:srcRect t="13905" b="15900"/>
        <a:stretch>
          <a:fillRect/>
        </a:stretch>
      </xdr:blipFill>
      <xdr:spPr>
        <a:xfrm>
          <a:off x="8424545" y="15352395"/>
          <a:ext cx="2963545" cy="368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37465</xdr:colOff>
      <xdr:row>24</xdr:row>
      <xdr:rowOff>26670</xdr:rowOff>
    </xdr:from>
    <xdr:to>
      <xdr:col>4</xdr:col>
      <xdr:colOff>2977515</xdr:colOff>
      <xdr:row>28</xdr:row>
      <xdr:rowOff>746125</xdr:rowOff>
    </xdr:to>
    <xdr:pic>
      <xdr:nvPicPr>
        <xdr:cNvPr id="11" name="ID_6F50747EAA904526A6EF51F9844B3F77" descr="PHOTO-2026-01-13-11-18-58"/>
        <xdr:cNvPicPr>
          <a:picLocks noChangeAspect="1"/>
        </xdr:cNvPicPr>
      </xdr:nvPicPr>
      <xdr:blipFill>
        <a:blip r:embed="rId6"/>
        <a:srcRect t="12074" b="15613"/>
        <a:stretch>
          <a:fillRect/>
        </a:stretch>
      </xdr:blipFill>
      <xdr:spPr>
        <a:xfrm>
          <a:off x="8435975" y="19117310"/>
          <a:ext cx="294005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29</xdr:row>
      <xdr:rowOff>64770</xdr:rowOff>
    </xdr:from>
    <xdr:to>
      <xdr:col>4</xdr:col>
      <xdr:colOff>2989580</xdr:colOff>
      <xdr:row>30</xdr:row>
      <xdr:rowOff>1851025</xdr:rowOff>
    </xdr:to>
    <xdr:pic>
      <xdr:nvPicPr>
        <xdr:cNvPr id="4" name="ID_9E4C87E00EBC47F8B07F32E8BF1D98E0" descr="PHOTO-2026-01-15-15-48-02"/>
        <xdr:cNvPicPr>
          <a:picLocks noChangeAspect="1"/>
        </xdr:cNvPicPr>
      </xdr:nvPicPr>
      <xdr:blipFill>
        <a:blip r:embed="rId7"/>
        <a:srcRect t="12913" r="1706" b="17909"/>
        <a:stretch>
          <a:fillRect/>
        </a:stretch>
      </xdr:blipFill>
      <xdr:spPr>
        <a:xfrm>
          <a:off x="8424545" y="22965410"/>
          <a:ext cx="2963545" cy="36912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31</xdr:row>
      <xdr:rowOff>60325</xdr:rowOff>
    </xdr:from>
    <xdr:to>
      <xdr:col>4</xdr:col>
      <xdr:colOff>2989580</xdr:colOff>
      <xdr:row>34</xdr:row>
      <xdr:rowOff>966470</xdr:rowOff>
    </xdr:to>
    <xdr:pic>
      <xdr:nvPicPr>
        <xdr:cNvPr id="13" name="ID_BB119BCBA9DF4F30B35654C960A4512E" descr="PHOTO-2026-01-16-18-49-14"/>
        <xdr:cNvPicPr>
          <a:picLocks noChangeAspect="1"/>
        </xdr:cNvPicPr>
      </xdr:nvPicPr>
      <xdr:blipFill>
        <a:blip r:embed="rId8"/>
        <a:srcRect l="2031" t="9824" b="16656"/>
        <a:stretch>
          <a:fillRect/>
        </a:stretch>
      </xdr:blipFill>
      <xdr:spPr>
        <a:xfrm>
          <a:off x="8424545" y="26770965"/>
          <a:ext cx="2963545" cy="3954145"/>
        </a:xfrm>
        <a:prstGeom prst="rect">
          <a:avLst/>
        </a:prstGeom>
      </xdr:spPr>
    </xdr:pic>
    <xdr:clientData/>
  </xdr:twoCellAnchor>
  <xdr:twoCellAnchor editAs="oneCell">
    <xdr:from>
      <xdr:col>4</xdr:col>
      <xdr:colOff>67945</xdr:colOff>
      <xdr:row>35</xdr:row>
      <xdr:rowOff>26670</xdr:rowOff>
    </xdr:from>
    <xdr:to>
      <xdr:col>4</xdr:col>
      <xdr:colOff>2947035</xdr:colOff>
      <xdr:row>37</xdr:row>
      <xdr:rowOff>1254125</xdr:rowOff>
    </xdr:to>
    <xdr:pic>
      <xdr:nvPicPr>
        <xdr:cNvPr id="14" name="ID_36A6764627DB47CBA6A9181FE79D14EC" descr="PHOTO-2026-01-16-17-37-43"/>
        <xdr:cNvPicPr>
          <a:picLocks noChangeAspect="1"/>
        </xdr:cNvPicPr>
      </xdr:nvPicPr>
      <xdr:blipFill>
        <a:blip r:embed="rId9"/>
        <a:srcRect l="3524" t="13182" b="15549"/>
        <a:stretch>
          <a:fillRect/>
        </a:stretch>
      </xdr:blipFill>
      <xdr:spPr>
        <a:xfrm>
          <a:off x="8466455" y="30801310"/>
          <a:ext cx="287909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61595</xdr:colOff>
      <xdr:row>41</xdr:row>
      <xdr:rowOff>26670</xdr:rowOff>
    </xdr:from>
    <xdr:to>
      <xdr:col>4</xdr:col>
      <xdr:colOff>2954020</xdr:colOff>
      <xdr:row>42</xdr:row>
      <xdr:rowOff>1889125</xdr:rowOff>
    </xdr:to>
    <xdr:pic>
      <xdr:nvPicPr>
        <xdr:cNvPr id="3" name="ID_27512F0371704C7692B853F3E6AF182C" descr="PHOTO-2026-01-18-18-23-27"/>
        <xdr:cNvPicPr>
          <a:picLocks noChangeAspect="1"/>
        </xdr:cNvPicPr>
      </xdr:nvPicPr>
      <xdr:blipFill>
        <a:blip r:embed="rId10"/>
        <a:srcRect t="8561" b="17911"/>
        <a:stretch>
          <a:fillRect/>
        </a:stretch>
      </xdr:blipFill>
      <xdr:spPr>
        <a:xfrm>
          <a:off x="8460105" y="39564310"/>
          <a:ext cx="2892425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121920</xdr:colOff>
      <xdr:row>43</xdr:row>
      <xdr:rowOff>90170</xdr:rowOff>
    </xdr:from>
    <xdr:to>
      <xdr:col>4</xdr:col>
      <xdr:colOff>2893695</xdr:colOff>
      <xdr:row>47</xdr:row>
      <xdr:rowOff>936625</xdr:rowOff>
    </xdr:to>
    <xdr:pic>
      <xdr:nvPicPr>
        <xdr:cNvPr id="17" name="ID_33B050FC2A4F42839268E2FAD8E68A9C" descr="PHOTO-2026-01-20-12-48-0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8520430" y="43437810"/>
          <a:ext cx="2771775" cy="4910455"/>
        </a:xfrm>
        <a:prstGeom prst="rect">
          <a:avLst/>
        </a:prstGeom>
      </xdr:spPr>
    </xdr:pic>
    <xdr:clientData/>
  </xdr:twoCellAnchor>
  <xdr:twoCellAnchor editAs="oneCell">
    <xdr:from>
      <xdr:col>4</xdr:col>
      <xdr:colOff>120650</xdr:colOff>
      <xdr:row>38</xdr:row>
      <xdr:rowOff>26670</xdr:rowOff>
    </xdr:from>
    <xdr:to>
      <xdr:col>4</xdr:col>
      <xdr:colOff>2894330</xdr:colOff>
      <xdr:row>40</xdr:row>
      <xdr:rowOff>1635125</xdr:rowOff>
    </xdr:to>
    <xdr:pic>
      <xdr:nvPicPr>
        <xdr:cNvPr id="10" name="ID_1D67BA78A9B540C28CCEA8CFD5B47C76" descr="PHOTO-2026-01-20-12-49-48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8519160" y="34611310"/>
          <a:ext cx="2773680" cy="4910455"/>
        </a:xfrm>
        <a:prstGeom prst="rect">
          <a:avLst/>
        </a:prstGeom>
      </xdr:spPr>
    </xdr:pic>
    <xdr:clientData/>
  </xdr:twoCellAnchor>
  <xdr:twoCellAnchor editAs="oneCell">
    <xdr:from>
      <xdr:col>4</xdr:col>
      <xdr:colOff>46355</xdr:colOff>
      <xdr:row>48</xdr:row>
      <xdr:rowOff>26670</xdr:rowOff>
    </xdr:from>
    <xdr:to>
      <xdr:col>4</xdr:col>
      <xdr:colOff>2968625</xdr:colOff>
      <xdr:row>50</xdr:row>
      <xdr:rowOff>1254125</xdr:rowOff>
    </xdr:to>
    <xdr:pic>
      <xdr:nvPicPr>
        <xdr:cNvPr id="12" name="ID_B108F9ED896149E4B3ECAB67F19935B3" descr="PHOTO-2026-01-23-17-29-26"/>
        <xdr:cNvPicPr>
          <a:picLocks noChangeAspect="1"/>
        </xdr:cNvPicPr>
      </xdr:nvPicPr>
      <xdr:blipFill>
        <a:blip r:embed="rId13"/>
        <a:srcRect t="14600" b="12428"/>
        <a:stretch>
          <a:fillRect/>
        </a:stretch>
      </xdr:blipFill>
      <xdr:spPr>
        <a:xfrm>
          <a:off x="8444865" y="48454310"/>
          <a:ext cx="292227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</xdr:colOff>
      <xdr:row>51</xdr:row>
      <xdr:rowOff>26670</xdr:rowOff>
    </xdr:from>
    <xdr:to>
      <xdr:col>4</xdr:col>
      <xdr:colOff>2965450</xdr:colOff>
      <xdr:row>54</xdr:row>
      <xdr:rowOff>944245</xdr:rowOff>
    </xdr:to>
    <xdr:pic>
      <xdr:nvPicPr>
        <xdr:cNvPr id="16" name="ID_B056631C9468450FBDFF92F314D7FA8E" descr="PHOTO-2026-01-25-17-08-18"/>
        <xdr:cNvPicPr>
          <a:picLocks noChangeAspect="1"/>
        </xdr:cNvPicPr>
      </xdr:nvPicPr>
      <xdr:blipFill>
        <a:blip r:embed="rId14"/>
        <a:srcRect t="13612" b="13284"/>
        <a:stretch>
          <a:fillRect/>
        </a:stretch>
      </xdr:blipFill>
      <xdr:spPr>
        <a:xfrm>
          <a:off x="8448040" y="52264310"/>
          <a:ext cx="2915920" cy="3775075"/>
        </a:xfrm>
        <a:prstGeom prst="rect">
          <a:avLst/>
        </a:prstGeom>
      </xdr:spPr>
    </xdr:pic>
    <xdr:clientData/>
  </xdr:twoCellAnchor>
  <xdr:twoCellAnchor editAs="oneCell">
    <xdr:from>
      <xdr:col>4</xdr:col>
      <xdr:colOff>50165</xdr:colOff>
      <xdr:row>55</xdr:row>
      <xdr:rowOff>26670</xdr:rowOff>
    </xdr:from>
    <xdr:to>
      <xdr:col>4</xdr:col>
      <xdr:colOff>2964815</xdr:colOff>
      <xdr:row>57</xdr:row>
      <xdr:rowOff>1254760</xdr:rowOff>
    </xdr:to>
    <xdr:pic>
      <xdr:nvPicPr>
        <xdr:cNvPr id="19" name="ID_DF55815AD4294A839411B50B82D117AB" descr="PHOTO-2026-01-27-13-16-32"/>
        <xdr:cNvPicPr>
          <a:picLocks noChangeAspect="1"/>
        </xdr:cNvPicPr>
      </xdr:nvPicPr>
      <xdr:blipFill>
        <a:blip r:embed="rId15"/>
        <a:srcRect b="27043"/>
        <a:stretch>
          <a:fillRect/>
        </a:stretch>
      </xdr:blipFill>
      <xdr:spPr>
        <a:xfrm>
          <a:off x="8448675" y="56074310"/>
          <a:ext cx="291465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62230</xdr:colOff>
      <xdr:row>58</xdr:row>
      <xdr:rowOff>26670</xdr:rowOff>
    </xdr:from>
    <xdr:to>
      <xdr:col>4</xdr:col>
      <xdr:colOff>2952750</xdr:colOff>
      <xdr:row>62</xdr:row>
      <xdr:rowOff>746760</xdr:rowOff>
    </xdr:to>
    <xdr:pic>
      <xdr:nvPicPr>
        <xdr:cNvPr id="15" name="ID_C38869524F02440EABE0E27C7EC2520A" descr="PHOTO-2026-01-28-15-27-23"/>
        <xdr:cNvPicPr>
          <a:picLocks noChangeAspect="1"/>
        </xdr:cNvPicPr>
      </xdr:nvPicPr>
      <xdr:blipFill>
        <a:blip r:embed="rId16"/>
        <a:srcRect b="26062"/>
        <a:stretch>
          <a:fillRect/>
        </a:stretch>
      </xdr:blipFill>
      <xdr:spPr>
        <a:xfrm>
          <a:off x="8460740" y="59884310"/>
          <a:ext cx="289052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51435</xdr:colOff>
      <xdr:row>63</xdr:row>
      <xdr:rowOff>30480</xdr:rowOff>
    </xdr:from>
    <xdr:to>
      <xdr:col>4</xdr:col>
      <xdr:colOff>2962275</xdr:colOff>
      <xdr:row>64</xdr:row>
      <xdr:rowOff>1887855</xdr:rowOff>
    </xdr:to>
    <xdr:pic>
      <xdr:nvPicPr>
        <xdr:cNvPr id="20" name="ID_36D794FE3B9142B385D45ADCC6F4694E" descr="PHOTO-2026-01-31-15-31-16"/>
        <xdr:cNvPicPr>
          <a:picLocks noChangeAspect="1"/>
        </xdr:cNvPicPr>
      </xdr:nvPicPr>
      <xdr:blipFill>
        <a:blip r:embed="rId17"/>
        <a:srcRect b="26891"/>
        <a:stretch>
          <a:fillRect/>
        </a:stretch>
      </xdr:blipFill>
      <xdr:spPr>
        <a:xfrm>
          <a:off x="8449945" y="63698120"/>
          <a:ext cx="2910840" cy="37623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93027</xdr:colOff>
      <xdr:row>1</xdr:row>
      <xdr:rowOff>25082</xdr:rowOff>
    </xdr:from>
    <xdr:to>
      <xdr:col>4</xdr:col>
      <xdr:colOff>2770187</xdr:colOff>
      <xdr:row>2</xdr:row>
      <xdr:rowOff>809307</xdr:rowOff>
    </xdr:to>
    <xdr:pic>
      <xdr:nvPicPr>
        <xdr:cNvPr id="2" name="ID_E806AFC912C64647B993492A2712506F" descr="PHOTO-2026-01-06-16-53-0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225540" y="-305435"/>
          <a:ext cx="1609725" cy="2676525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3</xdr:row>
      <xdr:rowOff>44450</xdr:rowOff>
    </xdr:from>
    <xdr:to>
      <xdr:col>4</xdr:col>
      <xdr:colOff>2831465</xdr:colOff>
      <xdr:row>5</xdr:row>
      <xdr:rowOff>603885</xdr:rowOff>
    </xdr:to>
    <xdr:pic>
      <xdr:nvPicPr>
        <xdr:cNvPr id="11" name="ID_DFA83C72BD3B4AC3A29ACE2C63BC0A1F" descr="PHOTO-2026-01-13-11-18-35"/>
        <xdr:cNvPicPr>
          <a:picLocks noChangeAspect="1"/>
        </xdr:cNvPicPr>
      </xdr:nvPicPr>
      <xdr:blipFill>
        <a:blip r:embed="rId2"/>
        <a:srcRect t="8049"/>
        <a:stretch>
          <a:fillRect/>
        </a:stretch>
      </xdr:blipFill>
      <xdr:spPr>
        <a:xfrm rot="16200000">
          <a:off x="6116955" y="1414145"/>
          <a:ext cx="1829435" cy="279844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6</xdr:row>
      <xdr:rowOff>25082</xdr:rowOff>
    </xdr:from>
    <xdr:to>
      <xdr:col>4</xdr:col>
      <xdr:colOff>2828607</xdr:colOff>
      <xdr:row>8</xdr:row>
      <xdr:rowOff>559752</xdr:rowOff>
    </xdr:to>
    <xdr:pic>
      <xdr:nvPicPr>
        <xdr:cNvPr id="4" name="ID_0169FD9FA6344DBCBB91C391017F2227" descr="PHOTO-2026-01-20-12-48-3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6191885" y="3225800"/>
          <a:ext cx="1677670" cy="2793365"/>
        </a:xfrm>
        <a:prstGeom prst="rect">
          <a:avLst/>
        </a:prstGeom>
      </xdr:spPr>
    </xdr:pic>
    <xdr:clientData/>
  </xdr:twoCellAnchor>
  <xdr:twoCellAnchor editAs="oneCell">
    <xdr:from>
      <xdr:col>4</xdr:col>
      <xdr:colOff>87947</xdr:colOff>
      <xdr:row>9</xdr:row>
      <xdr:rowOff>20637</xdr:rowOff>
    </xdr:from>
    <xdr:to>
      <xdr:col>4</xdr:col>
      <xdr:colOff>2780982</xdr:colOff>
      <xdr:row>10</xdr:row>
      <xdr:rowOff>818197</xdr:rowOff>
    </xdr:to>
    <xdr:pic>
      <xdr:nvPicPr>
        <xdr:cNvPr id="6" name="ID_C5C97C2757E94DE793819BC945245CD3" descr="PHOTO-2026-01-23-17-29-5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6221730" y="4958715"/>
          <a:ext cx="1623060" cy="269303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</xdr:colOff>
      <xdr:row>11</xdr:row>
      <xdr:rowOff>20955</xdr:rowOff>
    </xdr:from>
    <xdr:to>
      <xdr:col>4</xdr:col>
      <xdr:colOff>2838450</xdr:colOff>
      <xdr:row>13</xdr:row>
      <xdr:rowOff>567055</xdr:rowOff>
    </xdr:to>
    <xdr:pic>
      <xdr:nvPicPr>
        <xdr:cNvPr id="5" name="ID_08CC5F6BB55D4B81AFD3494C84754981" descr="PHOTO-2026-01-31-12-46-4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 rot="16200000">
          <a:off x="6189345" y="6586220"/>
          <a:ext cx="1689100" cy="280797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25082</xdr:colOff>
      <xdr:row>1</xdr:row>
      <xdr:rowOff>25717</xdr:rowOff>
    </xdr:from>
    <xdr:to>
      <xdr:col>4</xdr:col>
      <xdr:colOff>2961957</xdr:colOff>
      <xdr:row>3</xdr:row>
      <xdr:rowOff>622617</xdr:rowOff>
    </xdr:to>
    <xdr:pic>
      <xdr:nvPicPr>
        <xdr:cNvPr id="7" name="ID_92240340DDD741158166F0F0DCA2DC80" descr="PHOTO-2026-01-16-18-54-39"/>
        <xdr:cNvPicPr>
          <a:picLocks noChangeAspect="1"/>
        </xdr:cNvPicPr>
      </xdr:nvPicPr>
      <xdr:blipFill>
        <a:blip r:embed="rId1"/>
        <a:srcRect l="2033" t="6316" r="2179" b="4889"/>
        <a:stretch>
          <a:fillRect/>
        </a:stretch>
      </xdr:blipFill>
      <xdr:spPr>
        <a:xfrm rot="16200000">
          <a:off x="7630795" y="-306070"/>
          <a:ext cx="1866900" cy="29362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25400</xdr:colOff>
      <xdr:row>2</xdr:row>
      <xdr:rowOff>26670</xdr:rowOff>
    </xdr:from>
    <xdr:to>
      <xdr:col>4</xdr:col>
      <xdr:colOff>2813050</xdr:colOff>
      <xdr:row>2</xdr:row>
      <xdr:rowOff>4036060</xdr:rowOff>
    </xdr:to>
    <xdr:pic>
      <xdr:nvPicPr>
        <xdr:cNvPr id="6" name="ID_4D715F5CBB15407483DC2F0EA28BD72E" descr="PHOTO-2026-01-16-17-38-35"/>
        <xdr:cNvPicPr>
          <a:picLocks noChangeAspect="1"/>
        </xdr:cNvPicPr>
      </xdr:nvPicPr>
      <xdr:blipFill>
        <a:blip r:embed="rId1"/>
        <a:srcRect t="15658" r="6251" b="10551"/>
        <a:stretch>
          <a:fillRect/>
        </a:stretch>
      </xdr:blipFill>
      <xdr:spPr>
        <a:xfrm>
          <a:off x="6003925" y="3448685"/>
          <a:ext cx="2787650" cy="400939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3</xdr:row>
      <xdr:rowOff>25400</xdr:rowOff>
    </xdr:from>
    <xdr:to>
      <xdr:col>4</xdr:col>
      <xdr:colOff>2812415</xdr:colOff>
      <xdr:row>3</xdr:row>
      <xdr:rowOff>3909695</xdr:rowOff>
    </xdr:to>
    <xdr:pic>
      <xdr:nvPicPr>
        <xdr:cNvPr id="4" name="ID_0095982BE26D444987A216756ACC088A" descr="PHOTO-2026-01-27-13-17-03"/>
        <xdr:cNvPicPr>
          <a:picLocks noChangeAspect="1"/>
        </xdr:cNvPicPr>
      </xdr:nvPicPr>
      <xdr:blipFill>
        <a:blip r:embed="rId2"/>
        <a:srcRect b="22245"/>
        <a:stretch>
          <a:fillRect/>
        </a:stretch>
      </xdr:blipFill>
      <xdr:spPr>
        <a:xfrm>
          <a:off x="6003925" y="7500620"/>
          <a:ext cx="2787015" cy="3884295"/>
        </a:xfrm>
        <a:prstGeom prst="rect">
          <a:avLst/>
        </a:prstGeom>
      </xdr:spPr>
    </xdr:pic>
    <xdr:clientData/>
  </xdr:twoCellAnchor>
  <xdr:twoCellAnchor editAs="oneCell">
    <xdr:from>
      <xdr:col>4</xdr:col>
      <xdr:colOff>34290</xdr:colOff>
      <xdr:row>1</xdr:row>
      <xdr:rowOff>27305</xdr:rowOff>
    </xdr:from>
    <xdr:to>
      <xdr:col>4</xdr:col>
      <xdr:colOff>2802890</xdr:colOff>
      <xdr:row>1</xdr:row>
      <xdr:rowOff>3112135</xdr:rowOff>
    </xdr:to>
    <xdr:pic>
      <xdr:nvPicPr>
        <xdr:cNvPr id="9" name="ID_4CBDC5ECDAD847A19AC3F8FB8ABE743A" descr="PHOTO-2026-01-31-19-16-32"/>
        <xdr:cNvPicPr>
          <a:picLocks noChangeAspect="1"/>
        </xdr:cNvPicPr>
      </xdr:nvPicPr>
      <xdr:blipFill>
        <a:blip r:embed="rId3"/>
        <a:srcRect t="9476" b="28101"/>
        <a:stretch>
          <a:fillRect/>
        </a:stretch>
      </xdr:blipFill>
      <xdr:spPr>
        <a:xfrm>
          <a:off x="6012815" y="306705"/>
          <a:ext cx="2768600" cy="308483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51117</xdr:colOff>
      <xdr:row>1</xdr:row>
      <xdr:rowOff>32702</xdr:rowOff>
    </xdr:from>
    <xdr:to>
      <xdr:col>4</xdr:col>
      <xdr:colOff>5427027</xdr:colOff>
      <xdr:row>2</xdr:row>
      <xdr:rowOff>1884997</xdr:rowOff>
    </xdr:to>
    <xdr:pic>
      <xdr:nvPicPr>
        <xdr:cNvPr id="5" name="ID_1323E28B37F241158B0B20849409C414" descr="PHOTO-2026-01-30-08-57-4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8510905" y="-332105"/>
          <a:ext cx="3757295" cy="53752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27940</xdr:rowOff>
    </xdr:from>
    <xdr:to>
      <xdr:col>4</xdr:col>
      <xdr:colOff>3007360</xdr:colOff>
      <xdr:row>1</xdr:row>
      <xdr:rowOff>4092575</xdr:rowOff>
    </xdr:to>
    <xdr:pic>
      <xdr:nvPicPr>
        <xdr:cNvPr id="8" name="ID_FE288057DBB241388B92E3609CD0D6E6" descr="Screenshot 2026-01-31 at 18.45.1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281035" y="472440"/>
          <a:ext cx="2984500" cy="40646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2"/>
  <sheetViews>
    <sheetView zoomScale="82" zoomScaleNormal="82" topLeftCell="B1" workbookViewId="0">
      <pane ySplit="1" topLeftCell="A458" activePane="bottomLeft" state="frozen"/>
      <selection/>
      <selection pane="bottomLeft" activeCell="B346" sqref="B346"/>
    </sheetView>
  </sheetViews>
  <sheetFormatPr defaultColWidth="9.140625" defaultRowHeight="17.6" outlineLevelCol="7"/>
  <cols>
    <col min="1" max="1" width="24.765625" style="302" customWidth="1"/>
    <col min="2" max="2" width="26.609375" style="303" customWidth="1"/>
    <col min="3" max="3" width="10.7890625" style="304" customWidth="1"/>
    <col min="4" max="4" width="12.140625" style="301" customWidth="1"/>
    <col min="5" max="5" width="15.5703125" style="301" customWidth="1"/>
    <col min="6" max="6" width="15.796875" style="305" customWidth="1"/>
    <col min="7" max="7" width="21.40625" style="306" customWidth="1"/>
    <col min="8" max="8" width="22.59375" style="301" customWidth="1"/>
    <col min="9" max="9" width="12.6875" style="301"/>
    <col min="10" max="16384" width="9.140625" style="301"/>
  </cols>
  <sheetData>
    <row r="1" s="301" customFormat="1" ht="22" customHeight="1" spans="1:7">
      <c r="A1" s="307" t="s">
        <v>0</v>
      </c>
      <c r="B1" s="308" t="s">
        <v>1</v>
      </c>
      <c r="C1" s="309" t="s">
        <v>2</v>
      </c>
      <c r="D1" s="310" t="s">
        <v>3</v>
      </c>
      <c r="E1" s="313" t="s">
        <v>4</v>
      </c>
      <c r="F1" s="314" t="s">
        <v>5</v>
      </c>
      <c r="G1" s="315" t="s">
        <v>6</v>
      </c>
    </row>
    <row r="2" s="301" customFormat="1" ht="16.8" spans="1:7">
      <c r="A2" s="276">
        <v>46025</v>
      </c>
      <c r="B2" s="311" t="s">
        <v>7</v>
      </c>
      <c r="C2" s="275">
        <v>5</v>
      </c>
      <c r="D2" s="312">
        <v>25000</v>
      </c>
      <c r="E2" s="121">
        <f>D2*C2</f>
        <v>125000</v>
      </c>
      <c r="F2" s="281">
        <f>SUM(E2:E24)</f>
        <v>4776000</v>
      </c>
      <c r="G2" s="316" t="s">
        <v>8</v>
      </c>
    </row>
    <row r="3" s="301" customFormat="1" ht="16.8" spans="1:7">
      <c r="A3" s="278"/>
      <c r="B3" s="311" t="s">
        <v>9</v>
      </c>
      <c r="C3" s="275">
        <v>7</v>
      </c>
      <c r="D3" s="312">
        <v>40000</v>
      </c>
      <c r="E3" s="121">
        <f>D3*C3</f>
        <v>280000</v>
      </c>
      <c r="F3" s="282"/>
      <c r="G3" s="317"/>
    </row>
    <row r="4" s="301" customFormat="1" ht="16.8" spans="1:7">
      <c r="A4" s="278"/>
      <c r="B4" s="311" t="s">
        <v>10</v>
      </c>
      <c r="C4" s="275">
        <v>3</v>
      </c>
      <c r="D4" s="312">
        <v>25000</v>
      </c>
      <c r="E4" s="121">
        <f t="shared" ref="E4:E9" si="0">D4*C4</f>
        <v>75000</v>
      </c>
      <c r="F4" s="282"/>
      <c r="G4" s="317"/>
    </row>
    <row r="5" s="301" customFormat="1" ht="16.8" spans="1:7">
      <c r="A5" s="278"/>
      <c r="B5" s="311" t="s">
        <v>11</v>
      </c>
      <c r="C5" s="275">
        <v>3</v>
      </c>
      <c r="D5" s="312">
        <v>30000</v>
      </c>
      <c r="E5" s="121">
        <f t="shared" si="0"/>
        <v>90000</v>
      </c>
      <c r="F5" s="282"/>
      <c r="G5" s="317"/>
    </row>
    <row r="6" s="301" customFormat="1" ht="16.8" spans="1:7">
      <c r="A6" s="278"/>
      <c r="B6" s="311" t="s">
        <v>12</v>
      </c>
      <c r="C6" s="275">
        <v>1</v>
      </c>
      <c r="D6" s="312">
        <v>75000</v>
      </c>
      <c r="E6" s="121">
        <f t="shared" si="0"/>
        <v>75000</v>
      </c>
      <c r="F6" s="282"/>
      <c r="G6" s="317"/>
    </row>
    <row r="7" s="301" customFormat="1" ht="16.8" spans="1:7">
      <c r="A7" s="278"/>
      <c r="B7" s="311" t="s">
        <v>13</v>
      </c>
      <c r="C7" s="275">
        <v>1</v>
      </c>
      <c r="D7" s="312">
        <v>230000</v>
      </c>
      <c r="E7" s="121">
        <f t="shared" si="0"/>
        <v>230000</v>
      </c>
      <c r="F7" s="282"/>
      <c r="G7" s="317"/>
    </row>
    <row r="8" s="301" customFormat="1" ht="16.8" spans="1:7">
      <c r="A8" s="278"/>
      <c r="B8" s="311" t="s">
        <v>14</v>
      </c>
      <c r="C8" s="275">
        <v>1</v>
      </c>
      <c r="D8" s="312">
        <v>395000</v>
      </c>
      <c r="E8" s="121">
        <f t="shared" si="0"/>
        <v>395000</v>
      </c>
      <c r="F8" s="282"/>
      <c r="G8" s="317"/>
    </row>
    <row r="9" s="301" customFormat="1" ht="16.8" spans="1:7">
      <c r="A9" s="278"/>
      <c r="B9" s="311" t="s">
        <v>15</v>
      </c>
      <c r="C9" s="275">
        <v>2</v>
      </c>
      <c r="D9" s="312">
        <v>60000</v>
      </c>
      <c r="E9" s="121">
        <f t="shared" si="0"/>
        <v>120000</v>
      </c>
      <c r="F9" s="282"/>
      <c r="G9" s="317"/>
    </row>
    <row r="10" s="301" customFormat="1" ht="16.8" spans="1:7">
      <c r="A10" s="278"/>
      <c r="B10" s="311" t="s">
        <v>16</v>
      </c>
      <c r="C10" s="275">
        <v>1</v>
      </c>
      <c r="D10" s="312">
        <v>70000</v>
      </c>
      <c r="E10" s="121">
        <f t="shared" ref="E10:E19" si="1">D10*C10</f>
        <v>70000</v>
      </c>
      <c r="F10" s="282"/>
      <c r="G10" s="317"/>
    </row>
    <row r="11" s="301" customFormat="1" ht="16.8" spans="1:7">
      <c r="A11" s="278"/>
      <c r="B11" s="311" t="s">
        <v>17</v>
      </c>
      <c r="C11" s="275">
        <v>12</v>
      </c>
      <c r="D11" s="312">
        <v>45000</v>
      </c>
      <c r="E11" s="121">
        <f t="shared" si="1"/>
        <v>540000</v>
      </c>
      <c r="F11" s="282"/>
      <c r="G11" s="317"/>
    </row>
    <row r="12" s="301" customFormat="1" ht="16.8" spans="1:8">
      <c r="A12" s="278"/>
      <c r="B12" s="311" t="s">
        <v>18</v>
      </c>
      <c r="C12" s="275">
        <v>1.055</v>
      </c>
      <c r="D12" s="312">
        <v>65000</v>
      </c>
      <c r="E12" s="121">
        <v>69000</v>
      </c>
      <c r="F12" s="282"/>
      <c r="G12" s="317"/>
      <c r="H12" s="318"/>
    </row>
    <row r="13" s="301" customFormat="1" ht="16.8" spans="1:7">
      <c r="A13" s="278"/>
      <c r="B13" s="311" t="s">
        <v>19</v>
      </c>
      <c r="C13" s="275">
        <v>0.5</v>
      </c>
      <c r="D13" s="312">
        <v>80000</v>
      </c>
      <c r="E13" s="121">
        <f t="shared" si="1"/>
        <v>40000</v>
      </c>
      <c r="F13" s="282"/>
      <c r="G13" s="317"/>
    </row>
    <row r="14" s="301" customFormat="1" ht="16.8" spans="1:7">
      <c r="A14" s="278"/>
      <c r="B14" s="311" t="s">
        <v>20</v>
      </c>
      <c r="C14" s="275">
        <v>2</v>
      </c>
      <c r="D14" s="312">
        <v>170000</v>
      </c>
      <c r="E14" s="121">
        <f t="shared" si="1"/>
        <v>340000</v>
      </c>
      <c r="F14" s="282"/>
      <c r="G14" s="317"/>
    </row>
    <row r="15" s="301" customFormat="1" ht="16.8" spans="1:7">
      <c r="A15" s="278"/>
      <c r="B15" s="311" t="s">
        <v>21</v>
      </c>
      <c r="C15" s="275">
        <v>4</v>
      </c>
      <c r="D15" s="312">
        <v>90000</v>
      </c>
      <c r="E15" s="121">
        <f t="shared" si="1"/>
        <v>360000</v>
      </c>
      <c r="F15" s="282"/>
      <c r="G15" s="317"/>
    </row>
    <row r="16" s="301" customFormat="1" ht="16.8" spans="1:7">
      <c r="A16" s="278"/>
      <c r="B16" s="311" t="s">
        <v>22</v>
      </c>
      <c r="C16" s="275">
        <v>4</v>
      </c>
      <c r="D16" s="312">
        <v>22000</v>
      </c>
      <c r="E16" s="121">
        <f t="shared" si="1"/>
        <v>88000</v>
      </c>
      <c r="F16" s="282"/>
      <c r="G16" s="317"/>
    </row>
    <row r="17" s="301" customFormat="1" ht="16.8" spans="1:7">
      <c r="A17" s="278"/>
      <c r="B17" s="311" t="s">
        <v>23</v>
      </c>
      <c r="C17" s="275">
        <v>0.3</v>
      </c>
      <c r="D17" s="312">
        <v>80000</v>
      </c>
      <c r="E17" s="121">
        <f t="shared" si="1"/>
        <v>24000</v>
      </c>
      <c r="F17" s="282"/>
      <c r="G17" s="317"/>
    </row>
    <row r="18" s="301" customFormat="1" ht="16.8" spans="1:7">
      <c r="A18" s="278"/>
      <c r="B18" s="311" t="s">
        <v>24</v>
      </c>
      <c r="C18" s="275">
        <v>1</v>
      </c>
      <c r="D18" s="312">
        <v>30000</v>
      </c>
      <c r="E18" s="121">
        <f t="shared" si="1"/>
        <v>30000</v>
      </c>
      <c r="F18" s="282"/>
      <c r="G18" s="317"/>
    </row>
    <row r="19" s="301" customFormat="1" ht="16.8" spans="1:7">
      <c r="A19" s="278"/>
      <c r="B19" s="311" t="s">
        <v>25</v>
      </c>
      <c r="C19" s="275">
        <v>2</v>
      </c>
      <c r="D19" s="312">
        <v>220000</v>
      </c>
      <c r="E19" s="121">
        <f t="shared" ref="E19:E24" si="2">D19*C19</f>
        <v>440000</v>
      </c>
      <c r="F19" s="282"/>
      <c r="G19" s="317"/>
    </row>
    <row r="20" s="301" customFormat="1" ht="16.8" spans="1:7">
      <c r="A20" s="278"/>
      <c r="B20" s="311" t="s">
        <v>26</v>
      </c>
      <c r="C20" s="275">
        <v>2</v>
      </c>
      <c r="D20" s="312">
        <v>120000</v>
      </c>
      <c r="E20" s="121">
        <f t="shared" si="2"/>
        <v>240000</v>
      </c>
      <c r="F20" s="282"/>
      <c r="G20" s="317"/>
    </row>
    <row r="21" s="301" customFormat="1" ht="16.8" spans="1:7">
      <c r="A21" s="278"/>
      <c r="B21" s="311" t="s">
        <v>27</v>
      </c>
      <c r="C21" s="275">
        <v>2</v>
      </c>
      <c r="D21" s="312">
        <v>55000</v>
      </c>
      <c r="E21" s="121">
        <f t="shared" si="2"/>
        <v>110000</v>
      </c>
      <c r="F21" s="282"/>
      <c r="G21" s="317"/>
    </row>
    <row r="22" s="301" customFormat="1" ht="16.8" spans="1:7">
      <c r="A22" s="278"/>
      <c r="B22" s="311" t="s">
        <v>28</v>
      </c>
      <c r="C22" s="275">
        <v>2</v>
      </c>
      <c r="D22" s="312">
        <v>90000</v>
      </c>
      <c r="E22" s="121">
        <f t="shared" si="2"/>
        <v>180000</v>
      </c>
      <c r="F22" s="282"/>
      <c r="G22" s="317"/>
    </row>
    <row r="23" s="301" customFormat="1" ht="16.8" spans="1:7">
      <c r="A23" s="278"/>
      <c r="B23" s="311" t="s">
        <v>29</v>
      </c>
      <c r="C23" s="275">
        <v>2</v>
      </c>
      <c r="D23" s="312">
        <v>330000</v>
      </c>
      <c r="E23" s="121">
        <f t="shared" si="2"/>
        <v>660000</v>
      </c>
      <c r="F23" s="282"/>
      <c r="G23" s="317"/>
    </row>
    <row r="24" s="301" customFormat="1" ht="16.8" spans="1:7">
      <c r="A24" s="279"/>
      <c r="B24" s="311" t="s">
        <v>30</v>
      </c>
      <c r="C24" s="275">
        <v>1</v>
      </c>
      <c r="D24" s="312">
        <v>195000</v>
      </c>
      <c r="E24" s="121">
        <f t="shared" si="2"/>
        <v>195000</v>
      </c>
      <c r="F24" s="283"/>
      <c r="G24" s="319"/>
    </row>
    <row r="25" s="301" customFormat="1" ht="16.8" spans="1:7">
      <c r="A25" s="276">
        <v>46025</v>
      </c>
      <c r="B25" s="311" t="s">
        <v>31</v>
      </c>
      <c r="C25" s="275">
        <v>1</v>
      </c>
      <c r="D25" s="312">
        <v>80000</v>
      </c>
      <c r="E25" s="121">
        <f t="shared" ref="E25:E38" si="3">D25*C25</f>
        <v>80000</v>
      </c>
      <c r="F25" s="281">
        <f>SUM(E25:E35)</f>
        <v>1221000</v>
      </c>
      <c r="G25" s="316" t="s">
        <v>8</v>
      </c>
    </row>
    <row r="26" s="301" customFormat="1" ht="16.8" spans="1:7">
      <c r="A26" s="278"/>
      <c r="B26" s="311" t="s">
        <v>32</v>
      </c>
      <c r="C26" s="275">
        <v>0.5</v>
      </c>
      <c r="D26" s="312">
        <v>70000</v>
      </c>
      <c r="E26" s="121">
        <f t="shared" si="3"/>
        <v>35000</v>
      </c>
      <c r="F26" s="282"/>
      <c r="G26" s="317"/>
    </row>
    <row r="27" s="301" customFormat="1" ht="16.8" spans="1:7">
      <c r="A27" s="278"/>
      <c r="B27" s="311" t="s">
        <v>33</v>
      </c>
      <c r="C27" s="275">
        <v>0.5</v>
      </c>
      <c r="D27" s="312">
        <v>80000</v>
      </c>
      <c r="E27" s="121">
        <f t="shared" si="3"/>
        <v>40000</v>
      </c>
      <c r="F27" s="282"/>
      <c r="G27" s="317"/>
    </row>
    <row r="28" s="301" customFormat="1" ht="16.8" spans="1:7">
      <c r="A28" s="278"/>
      <c r="B28" s="311" t="s">
        <v>34</v>
      </c>
      <c r="C28" s="275">
        <v>1</v>
      </c>
      <c r="D28" s="312">
        <v>15000</v>
      </c>
      <c r="E28" s="121">
        <f t="shared" si="3"/>
        <v>15000</v>
      </c>
      <c r="F28" s="282"/>
      <c r="G28" s="317"/>
    </row>
    <row r="29" s="301" customFormat="1" ht="16.8" spans="1:7">
      <c r="A29" s="278"/>
      <c r="B29" s="311" t="s">
        <v>35</v>
      </c>
      <c r="C29" s="275">
        <v>1</v>
      </c>
      <c r="D29" s="312">
        <v>15000</v>
      </c>
      <c r="E29" s="121">
        <f t="shared" si="3"/>
        <v>15000</v>
      </c>
      <c r="F29" s="282"/>
      <c r="G29" s="317"/>
    </row>
    <row r="30" s="301" customFormat="1" ht="16.8" spans="1:7">
      <c r="A30" s="278"/>
      <c r="B30" s="311" t="s">
        <v>17</v>
      </c>
      <c r="C30" s="275">
        <v>1</v>
      </c>
      <c r="D30" s="312">
        <v>170000</v>
      </c>
      <c r="E30" s="121">
        <f t="shared" si="3"/>
        <v>170000</v>
      </c>
      <c r="F30" s="282"/>
      <c r="G30" s="317"/>
    </row>
    <row r="31" s="301" customFormat="1" ht="16.8" spans="1:7">
      <c r="A31" s="278"/>
      <c r="B31" s="311" t="s">
        <v>36</v>
      </c>
      <c r="C31" s="275">
        <v>1</v>
      </c>
      <c r="D31" s="312">
        <v>60000</v>
      </c>
      <c r="E31" s="121">
        <f t="shared" si="3"/>
        <v>60000</v>
      </c>
      <c r="F31" s="282"/>
      <c r="G31" s="317"/>
    </row>
    <row r="32" s="301" customFormat="1" ht="16.8" spans="1:7">
      <c r="A32" s="278"/>
      <c r="B32" s="311" t="s">
        <v>37</v>
      </c>
      <c r="C32" s="275">
        <v>1</v>
      </c>
      <c r="D32" s="312">
        <v>70000</v>
      </c>
      <c r="E32" s="121">
        <f t="shared" si="3"/>
        <v>70000</v>
      </c>
      <c r="F32" s="282"/>
      <c r="G32" s="317"/>
    </row>
    <row r="33" s="301" customFormat="1" ht="16.8" spans="1:7">
      <c r="A33" s="278"/>
      <c r="B33" s="311" t="s">
        <v>21</v>
      </c>
      <c r="C33" s="275">
        <v>6</v>
      </c>
      <c r="D33" s="312">
        <v>90000</v>
      </c>
      <c r="E33" s="121">
        <f t="shared" si="3"/>
        <v>540000</v>
      </c>
      <c r="F33" s="282"/>
      <c r="G33" s="317"/>
    </row>
    <row r="34" s="301" customFormat="1" ht="16.8" spans="1:7">
      <c r="A34" s="278"/>
      <c r="B34" s="311" t="s">
        <v>34</v>
      </c>
      <c r="C34" s="275">
        <v>2</v>
      </c>
      <c r="D34" s="312">
        <v>58000</v>
      </c>
      <c r="E34" s="121">
        <f t="shared" si="3"/>
        <v>116000</v>
      </c>
      <c r="F34" s="282"/>
      <c r="G34" s="317"/>
    </row>
    <row r="35" s="301" customFormat="1" ht="16.8" spans="1:7">
      <c r="A35" s="279"/>
      <c r="B35" s="311" t="s">
        <v>9</v>
      </c>
      <c r="C35" s="275">
        <v>2</v>
      </c>
      <c r="D35" s="312">
        <v>40000</v>
      </c>
      <c r="E35" s="121">
        <f t="shared" si="3"/>
        <v>80000</v>
      </c>
      <c r="F35" s="283"/>
      <c r="G35" s="319"/>
    </row>
    <row r="36" s="301" customFormat="1" ht="16.8" spans="1:7">
      <c r="A36" s="276">
        <v>46025</v>
      </c>
      <c r="B36" s="311" t="s">
        <v>38</v>
      </c>
      <c r="C36" s="275">
        <v>0.3</v>
      </c>
      <c r="D36" s="312">
        <v>50000</v>
      </c>
      <c r="E36" s="121">
        <f t="shared" si="3"/>
        <v>15000</v>
      </c>
      <c r="F36" s="281">
        <f>SUM(E36:E38)</f>
        <v>62000</v>
      </c>
      <c r="G36" s="316" t="s">
        <v>8</v>
      </c>
    </row>
    <row r="37" s="301" customFormat="1" ht="16.8" spans="1:7">
      <c r="A37" s="278"/>
      <c r="B37" s="311" t="s">
        <v>39</v>
      </c>
      <c r="C37" s="275">
        <v>0.2</v>
      </c>
      <c r="D37" s="312">
        <v>60000</v>
      </c>
      <c r="E37" s="121">
        <f t="shared" si="3"/>
        <v>12000</v>
      </c>
      <c r="F37" s="282"/>
      <c r="G37" s="317"/>
    </row>
    <row r="38" s="301" customFormat="1" ht="16.8" spans="1:7">
      <c r="A38" s="279"/>
      <c r="B38" s="311" t="s">
        <v>40</v>
      </c>
      <c r="C38" s="275">
        <v>0.5</v>
      </c>
      <c r="D38" s="312">
        <v>70000</v>
      </c>
      <c r="E38" s="121">
        <f t="shared" si="3"/>
        <v>35000</v>
      </c>
      <c r="F38" s="283"/>
      <c r="G38" s="319"/>
    </row>
    <row r="39" s="301" customFormat="1" ht="16.8" spans="1:7">
      <c r="A39" s="276">
        <v>46026</v>
      </c>
      <c r="B39" s="311" t="s">
        <v>41</v>
      </c>
      <c r="C39" s="275">
        <v>2</v>
      </c>
      <c r="D39" s="312">
        <v>55000</v>
      </c>
      <c r="E39" s="121">
        <f t="shared" ref="E39:E57" si="4">D39*C39</f>
        <v>110000</v>
      </c>
      <c r="F39" s="281">
        <f>SUM(E39:E57)</f>
        <v>2304000</v>
      </c>
      <c r="G39" s="316" t="s">
        <v>8</v>
      </c>
    </row>
    <row r="40" s="301" customFormat="1" ht="16.8" spans="1:7">
      <c r="A40" s="278"/>
      <c r="B40" s="311" t="s">
        <v>42</v>
      </c>
      <c r="C40" s="275">
        <v>5</v>
      </c>
      <c r="D40" s="312">
        <v>25000</v>
      </c>
      <c r="E40" s="121">
        <f t="shared" si="4"/>
        <v>125000</v>
      </c>
      <c r="F40" s="282"/>
      <c r="G40" s="317"/>
    </row>
    <row r="41" s="301" customFormat="1" ht="16.8" spans="1:7">
      <c r="A41" s="278"/>
      <c r="B41" s="311" t="s">
        <v>43</v>
      </c>
      <c r="C41" s="275">
        <v>18</v>
      </c>
      <c r="D41" s="312">
        <v>2000</v>
      </c>
      <c r="E41" s="121">
        <f t="shared" si="4"/>
        <v>36000</v>
      </c>
      <c r="F41" s="282"/>
      <c r="G41" s="317"/>
    </row>
    <row r="42" s="301" customFormat="1" ht="16.8" spans="1:7">
      <c r="A42" s="278"/>
      <c r="B42" s="311" t="s">
        <v>44</v>
      </c>
      <c r="C42" s="275">
        <v>0.1</v>
      </c>
      <c r="D42" s="312">
        <v>70000</v>
      </c>
      <c r="E42" s="121">
        <f t="shared" si="4"/>
        <v>7000</v>
      </c>
      <c r="F42" s="282"/>
      <c r="G42" s="317"/>
    </row>
    <row r="43" s="301" customFormat="1" ht="16.8" spans="1:7">
      <c r="A43" s="278"/>
      <c r="B43" s="311" t="s">
        <v>45</v>
      </c>
      <c r="C43" s="275">
        <v>1</v>
      </c>
      <c r="D43" s="312">
        <v>220000</v>
      </c>
      <c r="E43" s="121">
        <f t="shared" si="4"/>
        <v>220000</v>
      </c>
      <c r="F43" s="282"/>
      <c r="G43" s="317"/>
    </row>
    <row r="44" s="301" customFormat="1" ht="16.8" spans="1:7">
      <c r="A44" s="278"/>
      <c r="B44" s="311" t="s">
        <v>46</v>
      </c>
      <c r="C44" s="275">
        <v>1.26</v>
      </c>
      <c r="D44" s="312">
        <v>25000</v>
      </c>
      <c r="E44" s="121">
        <v>32000</v>
      </c>
      <c r="F44" s="282"/>
      <c r="G44" s="317"/>
    </row>
    <row r="45" s="301" customFormat="1" ht="16.8" spans="1:7">
      <c r="A45" s="278"/>
      <c r="B45" s="311" t="s">
        <v>47</v>
      </c>
      <c r="C45" s="275">
        <v>1</v>
      </c>
      <c r="D45" s="312">
        <v>70000</v>
      </c>
      <c r="E45" s="121">
        <f t="shared" si="4"/>
        <v>70000</v>
      </c>
      <c r="F45" s="282"/>
      <c r="G45" s="317"/>
    </row>
    <row r="46" s="301" customFormat="1" ht="16.8" spans="1:7">
      <c r="A46" s="278"/>
      <c r="B46" s="311" t="s">
        <v>48</v>
      </c>
      <c r="C46" s="275">
        <v>1</v>
      </c>
      <c r="D46" s="312">
        <v>100000</v>
      </c>
      <c r="E46" s="121">
        <f t="shared" si="4"/>
        <v>100000</v>
      </c>
      <c r="F46" s="282"/>
      <c r="G46" s="317"/>
    </row>
    <row r="47" s="301" customFormat="1" ht="16.8" spans="1:7">
      <c r="A47" s="278"/>
      <c r="B47" s="311" t="s">
        <v>49</v>
      </c>
      <c r="C47" s="275">
        <v>3</v>
      </c>
      <c r="D47" s="312">
        <v>45000</v>
      </c>
      <c r="E47" s="121">
        <f t="shared" si="4"/>
        <v>135000</v>
      </c>
      <c r="F47" s="282"/>
      <c r="G47" s="317"/>
    </row>
    <row r="48" s="301" customFormat="1" ht="16.8" spans="1:7">
      <c r="A48" s="278"/>
      <c r="B48" s="311" t="s">
        <v>50</v>
      </c>
      <c r="C48" s="275">
        <v>1</v>
      </c>
      <c r="D48" s="312">
        <v>230000</v>
      </c>
      <c r="E48" s="121">
        <f t="shared" si="4"/>
        <v>230000</v>
      </c>
      <c r="F48" s="282"/>
      <c r="G48" s="317"/>
    </row>
    <row r="49" s="301" customFormat="1" ht="16.8" spans="1:7">
      <c r="A49" s="278"/>
      <c r="B49" s="311" t="s">
        <v>51</v>
      </c>
      <c r="C49" s="275">
        <v>1</v>
      </c>
      <c r="D49" s="312">
        <v>275000</v>
      </c>
      <c r="E49" s="121">
        <f t="shared" si="4"/>
        <v>275000</v>
      </c>
      <c r="F49" s="282"/>
      <c r="G49" s="317"/>
    </row>
    <row r="50" s="301" customFormat="1" ht="16.8" spans="1:7">
      <c r="A50" s="278"/>
      <c r="B50" s="311" t="s">
        <v>52</v>
      </c>
      <c r="C50" s="275">
        <v>2</v>
      </c>
      <c r="D50" s="312">
        <v>90000</v>
      </c>
      <c r="E50" s="121">
        <f t="shared" si="4"/>
        <v>180000</v>
      </c>
      <c r="F50" s="282"/>
      <c r="G50" s="317"/>
    </row>
    <row r="51" s="301" customFormat="1" ht="16.8" spans="1:7">
      <c r="A51" s="278"/>
      <c r="B51" s="311" t="s">
        <v>22</v>
      </c>
      <c r="C51" s="275">
        <v>2</v>
      </c>
      <c r="D51" s="312">
        <v>22000</v>
      </c>
      <c r="E51" s="121">
        <f t="shared" si="4"/>
        <v>44000</v>
      </c>
      <c r="F51" s="282"/>
      <c r="G51" s="317"/>
    </row>
    <row r="52" s="301" customFormat="1" ht="16.8" spans="1:7">
      <c r="A52" s="278"/>
      <c r="B52" s="311" t="s">
        <v>53</v>
      </c>
      <c r="C52" s="275">
        <v>2</v>
      </c>
      <c r="D52" s="312">
        <v>170000</v>
      </c>
      <c r="E52" s="121">
        <f t="shared" si="4"/>
        <v>340000</v>
      </c>
      <c r="F52" s="282"/>
      <c r="G52" s="317"/>
    </row>
    <row r="53" s="301" customFormat="1" ht="16.8" spans="1:7">
      <c r="A53" s="278"/>
      <c r="B53" s="311" t="s">
        <v>54</v>
      </c>
      <c r="C53" s="275">
        <v>2</v>
      </c>
      <c r="D53" s="312">
        <v>30000</v>
      </c>
      <c r="E53" s="121">
        <f t="shared" si="4"/>
        <v>60000</v>
      </c>
      <c r="F53" s="282"/>
      <c r="G53" s="317"/>
    </row>
    <row r="54" s="301" customFormat="1" ht="16.8" spans="1:7">
      <c r="A54" s="278"/>
      <c r="B54" s="311" t="s">
        <v>55</v>
      </c>
      <c r="C54" s="275">
        <v>2</v>
      </c>
      <c r="D54" s="312">
        <v>20000</v>
      </c>
      <c r="E54" s="121">
        <f t="shared" si="4"/>
        <v>40000</v>
      </c>
      <c r="F54" s="282"/>
      <c r="G54" s="317"/>
    </row>
    <row r="55" s="301" customFormat="1" ht="16.8" spans="1:7">
      <c r="A55" s="278"/>
      <c r="B55" s="311" t="s">
        <v>56</v>
      </c>
      <c r="C55" s="275">
        <v>2</v>
      </c>
      <c r="D55" s="312">
        <v>75000</v>
      </c>
      <c r="E55" s="121">
        <f t="shared" si="4"/>
        <v>150000</v>
      </c>
      <c r="F55" s="282"/>
      <c r="G55" s="317"/>
    </row>
    <row r="56" s="301" customFormat="1" ht="16.8" spans="1:7">
      <c r="A56" s="278"/>
      <c r="B56" s="311" t="s">
        <v>57</v>
      </c>
      <c r="C56" s="275">
        <v>2</v>
      </c>
      <c r="D56" s="312">
        <v>30000</v>
      </c>
      <c r="E56" s="121">
        <f t="shared" si="4"/>
        <v>60000</v>
      </c>
      <c r="F56" s="282"/>
      <c r="G56" s="317"/>
    </row>
    <row r="57" s="301" customFormat="1" ht="16.8" spans="1:7">
      <c r="A57" s="279"/>
      <c r="B57" s="311" t="s">
        <v>58</v>
      </c>
      <c r="C57" s="275">
        <v>3</v>
      </c>
      <c r="D57" s="312">
        <v>30000</v>
      </c>
      <c r="E57" s="121">
        <f t="shared" si="4"/>
        <v>90000</v>
      </c>
      <c r="F57" s="283"/>
      <c r="G57" s="319"/>
    </row>
    <row r="58" s="301" customFormat="1" ht="16.8" spans="1:7">
      <c r="A58" s="276">
        <v>46027</v>
      </c>
      <c r="B58" s="311" t="s">
        <v>59</v>
      </c>
      <c r="C58" s="275">
        <v>1</v>
      </c>
      <c r="D58" s="312">
        <v>30000</v>
      </c>
      <c r="E58" s="121">
        <f t="shared" ref="E58:E76" si="5">D58*C58</f>
        <v>30000</v>
      </c>
      <c r="F58" s="281">
        <f>SUM(E58:E76)</f>
        <v>2521000</v>
      </c>
      <c r="G58" s="316" t="s">
        <v>8</v>
      </c>
    </row>
    <row r="59" s="301" customFormat="1" ht="16.8" spans="1:7">
      <c r="A59" s="278"/>
      <c r="B59" s="311" t="s">
        <v>60</v>
      </c>
      <c r="C59" s="275">
        <v>5</v>
      </c>
      <c r="D59" s="312">
        <v>15000</v>
      </c>
      <c r="E59" s="121">
        <f t="shared" si="5"/>
        <v>75000</v>
      </c>
      <c r="F59" s="282"/>
      <c r="G59" s="317"/>
    </row>
    <row r="60" s="301" customFormat="1" ht="16.8" spans="1:7">
      <c r="A60" s="278"/>
      <c r="B60" s="311" t="s">
        <v>61</v>
      </c>
      <c r="C60" s="275">
        <v>1</v>
      </c>
      <c r="D60" s="312">
        <v>210000</v>
      </c>
      <c r="E60" s="121">
        <f t="shared" si="5"/>
        <v>210000</v>
      </c>
      <c r="F60" s="282"/>
      <c r="G60" s="317"/>
    </row>
    <row r="61" s="301" customFormat="1" ht="16.8" spans="1:7">
      <c r="A61" s="278"/>
      <c r="B61" s="311" t="s">
        <v>62</v>
      </c>
      <c r="C61" s="275">
        <v>2</v>
      </c>
      <c r="D61" s="312">
        <v>70000</v>
      </c>
      <c r="E61" s="121">
        <f t="shared" si="5"/>
        <v>140000</v>
      </c>
      <c r="F61" s="282"/>
      <c r="G61" s="317"/>
    </row>
    <row r="62" s="301" customFormat="1" ht="16.8" spans="1:7">
      <c r="A62" s="278"/>
      <c r="B62" s="311" t="s">
        <v>63</v>
      </c>
      <c r="C62" s="275">
        <v>2</v>
      </c>
      <c r="D62" s="312">
        <v>20000</v>
      </c>
      <c r="E62" s="121">
        <f t="shared" si="5"/>
        <v>40000</v>
      </c>
      <c r="F62" s="282"/>
      <c r="G62" s="317"/>
    </row>
    <row r="63" s="301" customFormat="1" ht="16.8" spans="1:7">
      <c r="A63" s="278"/>
      <c r="B63" s="311" t="s">
        <v>9</v>
      </c>
      <c r="C63" s="275">
        <v>3</v>
      </c>
      <c r="D63" s="312">
        <v>40000</v>
      </c>
      <c r="E63" s="121">
        <f t="shared" si="5"/>
        <v>120000</v>
      </c>
      <c r="F63" s="282"/>
      <c r="G63" s="317"/>
    </row>
    <row r="64" s="301" customFormat="1" ht="16.8" spans="1:7">
      <c r="A64" s="278"/>
      <c r="B64" s="311" t="s">
        <v>64</v>
      </c>
      <c r="C64" s="275">
        <v>1</v>
      </c>
      <c r="D64" s="312">
        <v>360000</v>
      </c>
      <c r="E64" s="121">
        <f t="shared" si="5"/>
        <v>360000</v>
      </c>
      <c r="F64" s="282"/>
      <c r="G64" s="317"/>
    </row>
    <row r="65" s="301" customFormat="1" ht="16.8" spans="1:7">
      <c r="A65" s="278"/>
      <c r="B65" s="311" t="s">
        <v>65</v>
      </c>
      <c r="C65" s="275">
        <v>2</v>
      </c>
      <c r="D65" s="312">
        <v>170000</v>
      </c>
      <c r="E65" s="121">
        <f t="shared" si="5"/>
        <v>340000</v>
      </c>
      <c r="F65" s="282"/>
      <c r="G65" s="317"/>
    </row>
    <row r="66" s="301" customFormat="1" ht="16.8" spans="1:7">
      <c r="A66" s="278"/>
      <c r="B66" s="311" t="s">
        <v>21</v>
      </c>
      <c r="C66" s="275">
        <v>3</v>
      </c>
      <c r="D66" s="312">
        <v>90000</v>
      </c>
      <c r="E66" s="121">
        <f t="shared" si="5"/>
        <v>270000</v>
      </c>
      <c r="F66" s="282"/>
      <c r="G66" s="317"/>
    </row>
    <row r="67" s="301" customFormat="1" ht="16.8" spans="1:7">
      <c r="A67" s="278"/>
      <c r="B67" s="311" t="s">
        <v>22</v>
      </c>
      <c r="C67" s="275">
        <v>3</v>
      </c>
      <c r="D67" s="312">
        <v>22000</v>
      </c>
      <c r="E67" s="121">
        <f t="shared" si="5"/>
        <v>66000</v>
      </c>
      <c r="F67" s="282"/>
      <c r="G67" s="317"/>
    </row>
    <row r="68" s="301" customFormat="1" ht="16.8" spans="1:7">
      <c r="A68" s="278"/>
      <c r="B68" s="311" t="s">
        <v>19</v>
      </c>
      <c r="C68" s="275">
        <v>0.5</v>
      </c>
      <c r="D68" s="312">
        <v>60000</v>
      </c>
      <c r="E68" s="121">
        <f t="shared" si="5"/>
        <v>30000</v>
      </c>
      <c r="F68" s="282"/>
      <c r="G68" s="317"/>
    </row>
    <row r="69" s="301" customFormat="1" ht="16.8" spans="1:7">
      <c r="A69" s="278"/>
      <c r="B69" s="311" t="s">
        <v>66</v>
      </c>
      <c r="C69" s="275">
        <v>2</v>
      </c>
      <c r="D69" s="312">
        <v>15000</v>
      </c>
      <c r="E69" s="121">
        <f t="shared" si="5"/>
        <v>30000</v>
      </c>
      <c r="F69" s="282"/>
      <c r="G69" s="317"/>
    </row>
    <row r="70" s="301" customFormat="1" ht="16.8" spans="1:7">
      <c r="A70" s="278"/>
      <c r="B70" s="311" t="s">
        <v>67</v>
      </c>
      <c r="C70" s="275">
        <v>2</v>
      </c>
      <c r="D70" s="312">
        <v>30000</v>
      </c>
      <c r="E70" s="121">
        <f t="shared" si="5"/>
        <v>60000</v>
      </c>
      <c r="F70" s="282"/>
      <c r="G70" s="317"/>
    </row>
    <row r="71" s="301" customFormat="1" ht="16.8" spans="1:7">
      <c r="A71" s="278"/>
      <c r="B71" s="311" t="s">
        <v>68</v>
      </c>
      <c r="C71" s="275">
        <v>1</v>
      </c>
      <c r="D71" s="312">
        <v>50000</v>
      </c>
      <c r="E71" s="121">
        <f t="shared" si="5"/>
        <v>50000</v>
      </c>
      <c r="F71" s="282"/>
      <c r="G71" s="317"/>
    </row>
    <row r="72" s="301" customFormat="1" ht="16.8" spans="1:7">
      <c r="A72" s="278"/>
      <c r="B72" s="311" t="s">
        <v>26</v>
      </c>
      <c r="C72" s="275">
        <v>4</v>
      </c>
      <c r="D72" s="312">
        <v>35000</v>
      </c>
      <c r="E72" s="121">
        <f t="shared" si="5"/>
        <v>140000</v>
      </c>
      <c r="F72" s="282"/>
      <c r="G72" s="317"/>
    </row>
    <row r="73" s="301" customFormat="1" ht="16.8" spans="1:7">
      <c r="A73" s="278"/>
      <c r="B73" s="311" t="s">
        <v>69</v>
      </c>
      <c r="C73" s="275">
        <v>2</v>
      </c>
      <c r="D73" s="312">
        <v>70000</v>
      </c>
      <c r="E73" s="121">
        <f t="shared" si="5"/>
        <v>140000</v>
      </c>
      <c r="F73" s="282"/>
      <c r="G73" s="317"/>
    </row>
    <row r="74" s="301" customFormat="1" ht="16.8" spans="1:7">
      <c r="A74" s="278"/>
      <c r="B74" s="311" t="s">
        <v>20</v>
      </c>
      <c r="C74" s="275">
        <v>2</v>
      </c>
      <c r="D74" s="312">
        <v>170000</v>
      </c>
      <c r="E74" s="121">
        <f t="shared" si="5"/>
        <v>340000</v>
      </c>
      <c r="F74" s="282"/>
      <c r="G74" s="317"/>
    </row>
    <row r="75" s="301" customFormat="1" ht="16.8" spans="1:7">
      <c r="A75" s="278"/>
      <c r="B75" s="311" t="s">
        <v>70</v>
      </c>
      <c r="C75" s="275">
        <v>1</v>
      </c>
      <c r="D75" s="312">
        <v>50000</v>
      </c>
      <c r="E75" s="121">
        <f t="shared" si="5"/>
        <v>50000</v>
      </c>
      <c r="F75" s="282"/>
      <c r="G75" s="317"/>
    </row>
    <row r="76" s="301" customFormat="1" ht="16.8" spans="1:7">
      <c r="A76" s="279"/>
      <c r="B76" s="311" t="s">
        <v>35</v>
      </c>
      <c r="C76" s="275">
        <v>2</v>
      </c>
      <c r="D76" s="312">
        <v>15000</v>
      </c>
      <c r="E76" s="121">
        <f t="shared" si="5"/>
        <v>30000</v>
      </c>
      <c r="F76" s="283"/>
      <c r="G76" s="319"/>
    </row>
    <row r="77" s="301" customFormat="1" ht="16.8" spans="1:7">
      <c r="A77" s="276">
        <v>46028</v>
      </c>
      <c r="B77" s="311" t="s">
        <v>71</v>
      </c>
      <c r="C77" s="275">
        <v>5</v>
      </c>
      <c r="D77" s="312">
        <v>58000</v>
      </c>
      <c r="E77" s="121">
        <f t="shared" ref="E77:E94" si="6">D77*C77</f>
        <v>290000</v>
      </c>
      <c r="F77" s="281">
        <f>SUM(E77:E94)</f>
        <v>2498000</v>
      </c>
      <c r="G77" s="316" t="s">
        <v>8</v>
      </c>
    </row>
    <row r="78" s="301" customFormat="1" ht="16.8" spans="1:7">
      <c r="A78" s="278"/>
      <c r="B78" s="311" t="s">
        <v>72</v>
      </c>
      <c r="C78" s="275">
        <v>2</v>
      </c>
      <c r="D78" s="312">
        <v>30000</v>
      </c>
      <c r="E78" s="121">
        <f t="shared" si="6"/>
        <v>60000</v>
      </c>
      <c r="F78" s="282"/>
      <c r="G78" s="317"/>
    </row>
    <row r="79" s="301" customFormat="1" ht="16.8" spans="1:7">
      <c r="A79" s="278"/>
      <c r="B79" s="311" t="s">
        <v>73</v>
      </c>
      <c r="C79" s="275">
        <v>1</v>
      </c>
      <c r="D79" s="312">
        <v>100000</v>
      </c>
      <c r="E79" s="121">
        <f t="shared" si="6"/>
        <v>100000</v>
      </c>
      <c r="F79" s="282"/>
      <c r="G79" s="317"/>
    </row>
    <row r="80" s="301" customFormat="1" ht="16.8" spans="1:7">
      <c r="A80" s="278"/>
      <c r="B80" s="311" t="s">
        <v>26</v>
      </c>
      <c r="C80" s="275">
        <v>10</v>
      </c>
      <c r="D80" s="312">
        <v>35000</v>
      </c>
      <c r="E80" s="121">
        <f t="shared" si="6"/>
        <v>350000</v>
      </c>
      <c r="F80" s="282"/>
      <c r="G80" s="317"/>
    </row>
    <row r="81" s="301" customFormat="1" ht="16.8" spans="1:7">
      <c r="A81" s="278"/>
      <c r="B81" s="311" t="s">
        <v>74</v>
      </c>
      <c r="C81" s="275">
        <v>2</v>
      </c>
      <c r="D81" s="312">
        <v>120000</v>
      </c>
      <c r="E81" s="121">
        <f t="shared" si="6"/>
        <v>240000</v>
      </c>
      <c r="F81" s="282"/>
      <c r="G81" s="317"/>
    </row>
    <row r="82" s="301" customFormat="1" ht="16.8" spans="1:7">
      <c r="A82" s="278"/>
      <c r="B82" s="311" t="s">
        <v>75</v>
      </c>
      <c r="C82" s="275">
        <v>2</v>
      </c>
      <c r="D82" s="312">
        <v>20000</v>
      </c>
      <c r="E82" s="121">
        <f t="shared" si="6"/>
        <v>40000</v>
      </c>
      <c r="F82" s="282"/>
      <c r="G82" s="317"/>
    </row>
    <row r="83" s="301" customFormat="1" ht="16.8" spans="1:7">
      <c r="A83" s="278"/>
      <c r="B83" s="311" t="s">
        <v>76</v>
      </c>
      <c r="C83" s="275">
        <v>3</v>
      </c>
      <c r="D83" s="312">
        <v>45000</v>
      </c>
      <c r="E83" s="121">
        <f t="shared" si="6"/>
        <v>135000</v>
      </c>
      <c r="F83" s="282"/>
      <c r="G83" s="317"/>
    </row>
    <row r="84" s="301" customFormat="1" ht="16.8" spans="1:7">
      <c r="A84" s="278"/>
      <c r="B84" s="311" t="s">
        <v>19</v>
      </c>
      <c r="C84" s="275">
        <v>0.3</v>
      </c>
      <c r="D84" s="312">
        <v>80000</v>
      </c>
      <c r="E84" s="121">
        <f t="shared" si="6"/>
        <v>24000</v>
      </c>
      <c r="F84" s="282"/>
      <c r="G84" s="317"/>
    </row>
    <row r="85" s="301" customFormat="1" ht="16.8" spans="1:7">
      <c r="A85" s="278"/>
      <c r="B85" s="311" t="s">
        <v>25</v>
      </c>
      <c r="C85" s="275">
        <v>1</v>
      </c>
      <c r="D85" s="312">
        <v>220000</v>
      </c>
      <c r="E85" s="121">
        <f t="shared" si="6"/>
        <v>220000</v>
      </c>
      <c r="F85" s="282"/>
      <c r="G85" s="317"/>
    </row>
    <row r="86" s="301" customFormat="1" ht="16.8" spans="1:7">
      <c r="A86" s="278"/>
      <c r="B86" s="311" t="s">
        <v>29</v>
      </c>
      <c r="C86" s="275">
        <v>1</v>
      </c>
      <c r="D86" s="312">
        <v>330000</v>
      </c>
      <c r="E86" s="121">
        <f t="shared" si="6"/>
        <v>330000</v>
      </c>
      <c r="F86" s="282"/>
      <c r="G86" s="317"/>
    </row>
    <row r="87" s="301" customFormat="1" ht="16.8" spans="1:7">
      <c r="A87" s="278"/>
      <c r="B87" s="311" t="s">
        <v>22</v>
      </c>
      <c r="C87" s="275">
        <v>2</v>
      </c>
      <c r="D87" s="312">
        <v>22000</v>
      </c>
      <c r="E87" s="121">
        <f t="shared" si="6"/>
        <v>44000</v>
      </c>
      <c r="F87" s="282"/>
      <c r="G87" s="317"/>
    </row>
    <row r="88" s="301" customFormat="1" ht="16.8" spans="1:7">
      <c r="A88" s="278"/>
      <c r="B88" s="311" t="s">
        <v>21</v>
      </c>
      <c r="C88" s="275">
        <v>2</v>
      </c>
      <c r="D88" s="312">
        <v>90000</v>
      </c>
      <c r="E88" s="121">
        <f t="shared" si="6"/>
        <v>180000</v>
      </c>
      <c r="F88" s="282"/>
      <c r="G88" s="317"/>
    </row>
    <row r="89" s="301" customFormat="1" ht="16.8" spans="1:7">
      <c r="A89" s="278"/>
      <c r="B89" s="311" t="s">
        <v>77</v>
      </c>
      <c r="C89" s="275">
        <v>1</v>
      </c>
      <c r="D89" s="312">
        <v>270000</v>
      </c>
      <c r="E89" s="121">
        <f t="shared" si="6"/>
        <v>270000</v>
      </c>
      <c r="F89" s="282"/>
      <c r="G89" s="317"/>
    </row>
    <row r="90" s="301" customFormat="1" ht="16.8" spans="1:7">
      <c r="A90" s="278"/>
      <c r="B90" s="311" t="s">
        <v>78</v>
      </c>
      <c r="C90" s="275">
        <v>5</v>
      </c>
      <c r="D90" s="312">
        <v>20000</v>
      </c>
      <c r="E90" s="121">
        <f t="shared" si="6"/>
        <v>100000</v>
      </c>
      <c r="F90" s="282"/>
      <c r="G90" s="317"/>
    </row>
    <row r="91" s="301" customFormat="1" ht="16.8" spans="1:7">
      <c r="A91" s="278"/>
      <c r="B91" s="311" t="s">
        <v>79</v>
      </c>
      <c r="C91" s="275">
        <v>5</v>
      </c>
      <c r="D91" s="312">
        <v>5000</v>
      </c>
      <c r="E91" s="121">
        <f t="shared" si="6"/>
        <v>25000</v>
      </c>
      <c r="F91" s="282"/>
      <c r="G91" s="317"/>
    </row>
    <row r="92" s="301" customFormat="1" ht="16.8" spans="1:7">
      <c r="A92" s="278"/>
      <c r="B92" s="311" t="s">
        <v>80</v>
      </c>
      <c r="C92" s="275">
        <v>5</v>
      </c>
      <c r="D92" s="312">
        <v>5000</v>
      </c>
      <c r="E92" s="121">
        <f t="shared" si="6"/>
        <v>25000</v>
      </c>
      <c r="F92" s="282"/>
      <c r="G92" s="317"/>
    </row>
    <row r="93" s="301" customFormat="1" ht="16.8" spans="1:7">
      <c r="A93" s="278"/>
      <c r="B93" s="311" t="s">
        <v>81</v>
      </c>
      <c r="C93" s="275">
        <v>2</v>
      </c>
      <c r="D93" s="312">
        <v>25000</v>
      </c>
      <c r="E93" s="121">
        <f t="shared" si="6"/>
        <v>50000</v>
      </c>
      <c r="F93" s="282"/>
      <c r="G93" s="317"/>
    </row>
    <row r="94" s="301" customFormat="1" ht="16.8" spans="1:7">
      <c r="A94" s="279"/>
      <c r="B94" s="311" t="s">
        <v>82</v>
      </c>
      <c r="C94" s="275">
        <v>3</v>
      </c>
      <c r="D94" s="312">
        <v>5000</v>
      </c>
      <c r="E94" s="121">
        <f t="shared" si="6"/>
        <v>15000</v>
      </c>
      <c r="F94" s="283"/>
      <c r="G94" s="319"/>
    </row>
    <row r="95" s="301" customFormat="1" ht="16.8" spans="1:7">
      <c r="A95" s="276">
        <v>46029</v>
      </c>
      <c r="B95" s="311" t="s">
        <v>51</v>
      </c>
      <c r="C95" s="275">
        <v>1</v>
      </c>
      <c r="D95" s="312">
        <v>275000</v>
      </c>
      <c r="E95" s="121">
        <f t="shared" ref="E95:E106" si="7">D95*C95</f>
        <v>275000</v>
      </c>
      <c r="F95" s="281">
        <f>SUM(E95:E106)</f>
        <v>1765000</v>
      </c>
      <c r="G95" s="316" t="s">
        <v>8</v>
      </c>
    </row>
    <row r="96" s="301" customFormat="1" ht="16.8" spans="1:7">
      <c r="A96" s="278"/>
      <c r="B96" s="311" t="s">
        <v>22</v>
      </c>
      <c r="C96" s="275">
        <v>2</v>
      </c>
      <c r="D96" s="312">
        <v>22000</v>
      </c>
      <c r="E96" s="121">
        <f t="shared" si="7"/>
        <v>44000</v>
      </c>
      <c r="F96" s="282"/>
      <c r="G96" s="317"/>
    </row>
    <row r="97" s="301" customFormat="1" ht="16.8" spans="1:7">
      <c r="A97" s="278"/>
      <c r="B97" s="311" t="s">
        <v>40</v>
      </c>
      <c r="C97" s="275">
        <v>1</v>
      </c>
      <c r="D97" s="312">
        <v>70000</v>
      </c>
      <c r="E97" s="121">
        <f t="shared" si="7"/>
        <v>70000</v>
      </c>
      <c r="F97" s="282"/>
      <c r="G97" s="317"/>
    </row>
    <row r="98" s="301" customFormat="1" ht="16.8" spans="1:7">
      <c r="A98" s="278"/>
      <c r="B98" s="311" t="s">
        <v>81</v>
      </c>
      <c r="C98" s="275">
        <v>2</v>
      </c>
      <c r="D98" s="312">
        <v>25000</v>
      </c>
      <c r="E98" s="121">
        <f t="shared" si="7"/>
        <v>50000</v>
      </c>
      <c r="F98" s="282"/>
      <c r="G98" s="317"/>
    </row>
    <row r="99" s="301" customFormat="1" ht="16.8" spans="1:7">
      <c r="A99" s="278"/>
      <c r="B99" s="311" t="s">
        <v>29</v>
      </c>
      <c r="C99" s="275">
        <v>1</v>
      </c>
      <c r="D99" s="312">
        <v>330000</v>
      </c>
      <c r="E99" s="121">
        <f t="shared" si="7"/>
        <v>330000</v>
      </c>
      <c r="F99" s="282"/>
      <c r="G99" s="317"/>
    </row>
    <row r="100" s="301" customFormat="1" ht="16.8" spans="1:7">
      <c r="A100" s="278"/>
      <c r="B100" s="311" t="s">
        <v>13</v>
      </c>
      <c r="C100" s="275">
        <v>1</v>
      </c>
      <c r="D100" s="312">
        <v>230000</v>
      </c>
      <c r="E100" s="121">
        <f t="shared" si="7"/>
        <v>230000</v>
      </c>
      <c r="F100" s="282"/>
      <c r="G100" s="317"/>
    </row>
    <row r="101" s="301" customFormat="1" ht="16.8" spans="1:7">
      <c r="A101" s="278"/>
      <c r="B101" s="311" t="s">
        <v>83</v>
      </c>
      <c r="C101" s="275">
        <v>2</v>
      </c>
      <c r="D101" s="312">
        <v>15000</v>
      </c>
      <c r="E101" s="121">
        <f t="shared" si="7"/>
        <v>30000</v>
      </c>
      <c r="F101" s="282"/>
      <c r="G101" s="317"/>
    </row>
    <row r="102" s="301" customFormat="1" ht="16.8" spans="1:7">
      <c r="A102" s="278"/>
      <c r="B102" s="311" t="s">
        <v>26</v>
      </c>
      <c r="C102" s="275">
        <v>2</v>
      </c>
      <c r="D102" s="312">
        <v>120000</v>
      </c>
      <c r="E102" s="121">
        <f t="shared" si="7"/>
        <v>240000</v>
      </c>
      <c r="F102" s="282"/>
      <c r="G102" s="317"/>
    </row>
    <row r="103" s="301" customFormat="1" ht="16.8" spans="1:7">
      <c r="A103" s="278"/>
      <c r="B103" s="311" t="s">
        <v>64</v>
      </c>
      <c r="C103" s="275">
        <v>1</v>
      </c>
      <c r="D103" s="312">
        <v>360000</v>
      </c>
      <c r="E103" s="121">
        <f t="shared" si="7"/>
        <v>360000</v>
      </c>
      <c r="F103" s="282"/>
      <c r="G103" s="317"/>
    </row>
    <row r="104" s="301" customFormat="1" ht="16.8" spans="1:7">
      <c r="A104" s="278"/>
      <c r="B104" s="311" t="s">
        <v>84</v>
      </c>
      <c r="C104" s="275">
        <v>2</v>
      </c>
      <c r="D104" s="312">
        <v>20000</v>
      </c>
      <c r="E104" s="121">
        <f t="shared" si="7"/>
        <v>40000</v>
      </c>
      <c r="F104" s="282"/>
      <c r="G104" s="317"/>
    </row>
    <row r="105" s="301" customFormat="1" ht="16.8" spans="1:7">
      <c r="A105" s="278"/>
      <c r="B105" s="311" t="s">
        <v>85</v>
      </c>
      <c r="C105" s="275">
        <v>1.2</v>
      </c>
      <c r="D105" s="312">
        <v>40000</v>
      </c>
      <c r="E105" s="121">
        <f t="shared" si="7"/>
        <v>48000</v>
      </c>
      <c r="F105" s="282"/>
      <c r="G105" s="317"/>
    </row>
    <row r="106" s="301" customFormat="1" ht="16.8" spans="1:7">
      <c r="A106" s="279"/>
      <c r="B106" s="311" t="s">
        <v>86</v>
      </c>
      <c r="C106" s="275">
        <v>1</v>
      </c>
      <c r="D106" s="312">
        <v>48000</v>
      </c>
      <c r="E106" s="121">
        <f t="shared" si="7"/>
        <v>48000</v>
      </c>
      <c r="F106" s="283"/>
      <c r="G106" s="319"/>
    </row>
    <row r="107" s="301" customFormat="1" ht="16.8" spans="1:7">
      <c r="A107" s="276">
        <v>46030</v>
      </c>
      <c r="B107" s="311" t="s">
        <v>21</v>
      </c>
      <c r="C107" s="275">
        <v>7</v>
      </c>
      <c r="D107" s="312">
        <v>90000</v>
      </c>
      <c r="E107" s="121">
        <f t="shared" ref="E107:E127" si="8">D107*C107</f>
        <v>630000</v>
      </c>
      <c r="F107" s="281">
        <f>SUM(E107:E127)</f>
        <v>1783000</v>
      </c>
      <c r="G107" s="316" t="s">
        <v>8</v>
      </c>
    </row>
    <row r="108" s="301" customFormat="1" ht="16.8" spans="1:7">
      <c r="A108" s="278"/>
      <c r="B108" s="311" t="s">
        <v>22</v>
      </c>
      <c r="C108" s="275">
        <v>2</v>
      </c>
      <c r="D108" s="312">
        <v>22000</v>
      </c>
      <c r="E108" s="121">
        <f t="shared" si="8"/>
        <v>44000</v>
      </c>
      <c r="F108" s="282"/>
      <c r="G108" s="317"/>
    </row>
    <row r="109" s="301" customFormat="1" ht="16.8" spans="1:7">
      <c r="A109" s="278"/>
      <c r="B109" s="311" t="s">
        <v>17</v>
      </c>
      <c r="C109" s="275">
        <v>2</v>
      </c>
      <c r="D109" s="312">
        <v>170000</v>
      </c>
      <c r="E109" s="121">
        <f t="shared" si="8"/>
        <v>340000</v>
      </c>
      <c r="F109" s="282"/>
      <c r="G109" s="317"/>
    </row>
    <row r="110" s="301" customFormat="1" ht="16.8" spans="1:7">
      <c r="A110" s="278"/>
      <c r="B110" s="311" t="s">
        <v>44</v>
      </c>
      <c r="C110" s="275">
        <v>0.05</v>
      </c>
      <c r="D110" s="312">
        <v>70000</v>
      </c>
      <c r="E110" s="121">
        <v>4000</v>
      </c>
      <c r="F110" s="282"/>
      <c r="G110" s="317"/>
    </row>
    <row r="111" s="301" customFormat="1" ht="16.8" spans="1:7">
      <c r="A111" s="278"/>
      <c r="B111" s="311" t="s">
        <v>31</v>
      </c>
      <c r="C111" s="275">
        <v>0.1</v>
      </c>
      <c r="D111" s="312">
        <v>60000</v>
      </c>
      <c r="E111" s="121">
        <f t="shared" si="8"/>
        <v>6000</v>
      </c>
      <c r="F111" s="282"/>
      <c r="G111" s="317"/>
    </row>
    <row r="112" s="301" customFormat="1" ht="16.8" spans="1:7">
      <c r="A112" s="278"/>
      <c r="B112" s="311" t="s">
        <v>87</v>
      </c>
      <c r="C112" s="275">
        <v>1</v>
      </c>
      <c r="D112" s="312">
        <v>60000</v>
      </c>
      <c r="E112" s="121">
        <f t="shared" si="8"/>
        <v>60000</v>
      </c>
      <c r="F112" s="282"/>
      <c r="G112" s="317"/>
    </row>
    <row r="113" s="301" customFormat="1" ht="16.8" spans="1:7">
      <c r="A113" s="278"/>
      <c r="B113" s="311" t="s">
        <v>88</v>
      </c>
      <c r="C113" s="275">
        <v>0.5</v>
      </c>
      <c r="D113" s="312">
        <v>60000</v>
      </c>
      <c r="E113" s="121">
        <f t="shared" si="8"/>
        <v>30000</v>
      </c>
      <c r="F113" s="282"/>
      <c r="G113" s="317"/>
    </row>
    <row r="114" s="301" customFormat="1" ht="16.8" spans="1:7">
      <c r="A114" s="278"/>
      <c r="B114" s="311" t="s">
        <v>89</v>
      </c>
      <c r="C114" s="275">
        <v>0.5</v>
      </c>
      <c r="D114" s="312">
        <v>70000</v>
      </c>
      <c r="E114" s="121">
        <f t="shared" si="8"/>
        <v>35000</v>
      </c>
      <c r="F114" s="282"/>
      <c r="G114" s="317"/>
    </row>
    <row r="115" s="301" customFormat="1" ht="16.8" spans="1:7">
      <c r="A115" s="278"/>
      <c r="B115" s="311" t="s">
        <v>90</v>
      </c>
      <c r="C115" s="275">
        <v>1</v>
      </c>
      <c r="D115" s="312">
        <v>15000</v>
      </c>
      <c r="E115" s="121">
        <f t="shared" si="8"/>
        <v>15000</v>
      </c>
      <c r="F115" s="282"/>
      <c r="G115" s="317"/>
    </row>
    <row r="116" s="301" customFormat="1" ht="16.8" spans="1:7">
      <c r="A116" s="278"/>
      <c r="B116" s="311" t="s">
        <v>46</v>
      </c>
      <c r="C116" s="275">
        <v>1.24</v>
      </c>
      <c r="D116" s="312">
        <v>25000</v>
      </c>
      <c r="E116" s="121">
        <f t="shared" si="8"/>
        <v>31000</v>
      </c>
      <c r="F116" s="282"/>
      <c r="G116" s="317"/>
    </row>
    <row r="117" s="301" customFormat="1" ht="16.8" spans="1:7">
      <c r="A117" s="278"/>
      <c r="B117" s="311" t="s">
        <v>91</v>
      </c>
      <c r="C117" s="275">
        <v>0.2</v>
      </c>
      <c r="D117" s="312">
        <v>50000</v>
      </c>
      <c r="E117" s="121">
        <f t="shared" si="8"/>
        <v>10000</v>
      </c>
      <c r="F117" s="282"/>
      <c r="G117" s="317"/>
    </row>
    <row r="118" s="301" customFormat="1" ht="16.8" spans="1:7">
      <c r="A118" s="278"/>
      <c r="B118" s="311" t="s">
        <v>92</v>
      </c>
      <c r="C118" s="275">
        <v>0.2</v>
      </c>
      <c r="D118" s="312">
        <v>70000</v>
      </c>
      <c r="E118" s="121">
        <f t="shared" si="8"/>
        <v>14000</v>
      </c>
      <c r="F118" s="282"/>
      <c r="G118" s="317"/>
    </row>
    <row r="119" s="301" customFormat="1" ht="16.8" spans="1:7">
      <c r="A119" s="278"/>
      <c r="B119" s="311" t="s">
        <v>93</v>
      </c>
      <c r="C119" s="275">
        <v>0.2</v>
      </c>
      <c r="D119" s="312">
        <v>55000</v>
      </c>
      <c r="E119" s="121">
        <f t="shared" si="8"/>
        <v>11000</v>
      </c>
      <c r="F119" s="282"/>
      <c r="G119" s="317"/>
    </row>
    <row r="120" s="301" customFormat="1" ht="16.8" spans="1:7">
      <c r="A120" s="278"/>
      <c r="B120" s="311" t="s">
        <v>35</v>
      </c>
      <c r="C120" s="275">
        <v>1.5</v>
      </c>
      <c r="D120" s="312">
        <v>15000</v>
      </c>
      <c r="E120" s="121">
        <v>23000</v>
      </c>
      <c r="F120" s="282"/>
      <c r="G120" s="317"/>
    </row>
    <row r="121" s="301" customFormat="1" ht="16.8" spans="1:7">
      <c r="A121" s="278"/>
      <c r="B121" s="311" t="s">
        <v>94</v>
      </c>
      <c r="C121" s="275">
        <v>1</v>
      </c>
      <c r="D121" s="312">
        <v>70000</v>
      </c>
      <c r="E121" s="121">
        <f t="shared" si="8"/>
        <v>70000</v>
      </c>
      <c r="F121" s="282"/>
      <c r="G121" s="317"/>
    </row>
    <row r="122" s="301" customFormat="1" ht="16.8" spans="1:7">
      <c r="A122" s="278"/>
      <c r="B122" s="311" t="s">
        <v>42</v>
      </c>
      <c r="C122" s="275">
        <v>5</v>
      </c>
      <c r="D122" s="312">
        <v>25000</v>
      </c>
      <c r="E122" s="121">
        <f t="shared" si="8"/>
        <v>125000</v>
      </c>
      <c r="F122" s="282"/>
      <c r="G122" s="317"/>
    </row>
    <row r="123" s="301" customFormat="1" ht="16.8" spans="1:7">
      <c r="A123" s="278"/>
      <c r="B123" s="311" t="s">
        <v>95</v>
      </c>
      <c r="C123" s="275">
        <v>5</v>
      </c>
      <c r="D123" s="312">
        <v>12000</v>
      </c>
      <c r="E123" s="121">
        <f t="shared" si="8"/>
        <v>60000</v>
      </c>
      <c r="F123" s="282"/>
      <c r="G123" s="317"/>
    </row>
    <row r="124" s="301" customFormat="1" ht="16.8" spans="1:7">
      <c r="A124" s="278"/>
      <c r="B124" s="311" t="s">
        <v>43</v>
      </c>
      <c r="C124" s="275">
        <v>15</v>
      </c>
      <c r="D124" s="312">
        <v>2000</v>
      </c>
      <c r="E124" s="121">
        <f t="shared" si="8"/>
        <v>30000</v>
      </c>
      <c r="F124" s="282"/>
      <c r="G124" s="317"/>
    </row>
    <row r="125" s="301" customFormat="1" ht="16.8" spans="1:7">
      <c r="A125" s="278"/>
      <c r="B125" s="311" t="s">
        <v>53</v>
      </c>
      <c r="C125" s="275">
        <v>1</v>
      </c>
      <c r="D125" s="312">
        <v>170000</v>
      </c>
      <c r="E125" s="121">
        <f t="shared" si="8"/>
        <v>170000</v>
      </c>
      <c r="F125" s="282"/>
      <c r="G125" s="317"/>
    </row>
    <row r="126" s="301" customFormat="1" ht="16.8" spans="1:7">
      <c r="A126" s="278"/>
      <c r="B126" s="311" t="s">
        <v>32</v>
      </c>
      <c r="C126" s="275">
        <v>0.5</v>
      </c>
      <c r="D126" s="312">
        <v>70000</v>
      </c>
      <c r="E126" s="121">
        <f t="shared" si="8"/>
        <v>35000</v>
      </c>
      <c r="F126" s="282"/>
      <c r="G126" s="317"/>
    </row>
    <row r="127" s="301" customFormat="1" ht="16.8" spans="1:7">
      <c r="A127" s="279"/>
      <c r="B127" s="311" t="s">
        <v>33</v>
      </c>
      <c r="C127" s="275">
        <v>0.5</v>
      </c>
      <c r="D127" s="312">
        <v>80000</v>
      </c>
      <c r="E127" s="121">
        <f t="shared" si="8"/>
        <v>40000</v>
      </c>
      <c r="F127" s="283"/>
      <c r="G127" s="319"/>
    </row>
    <row r="128" s="301" customFormat="1" ht="16.8" spans="1:7">
      <c r="A128" s="276">
        <v>46030</v>
      </c>
      <c r="B128" s="311" t="s">
        <v>36</v>
      </c>
      <c r="C128" s="275">
        <v>0.5</v>
      </c>
      <c r="D128" s="312">
        <v>60000</v>
      </c>
      <c r="E128" s="121">
        <f t="shared" ref="E128:E139" si="9">D128*C128</f>
        <v>30000</v>
      </c>
      <c r="F128" s="281">
        <f>SUM(E128:E139)</f>
        <v>429000</v>
      </c>
      <c r="G128" s="316" t="s">
        <v>8</v>
      </c>
    </row>
    <row r="129" s="301" customFormat="1" ht="16.8" spans="1:7">
      <c r="A129" s="278"/>
      <c r="B129" s="311" t="s">
        <v>96</v>
      </c>
      <c r="C129" s="275">
        <v>0.5</v>
      </c>
      <c r="D129" s="312">
        <v>60000</v>
      </c>
      <c r="E129" s="121">
        <f t="shared" si="9"/>
        <v>30000</v>
      </c>
      <c r="F129" s="282"/>
      <c r="G129" s="317"/>
    </row>
    <row r="130" s="301" customFormat="1" ht="16.8" spans="1:7">
      <c r="A130" s="278"/>
      <c r="B130" s="311" t="s">
        <v>97</v>
      </c>
      <c r="C130" s="275">
        <v>0.2</v>
      </c>
      <c r="D130" s="312">
        <v>80000</v>
      </c>
      <c r="E130" s="121">
        <f t="shared" si="9"/>
        <v>16000</v>
      </c>
      <c r="F130" s="282"/>
      <c r="G130" s="317"/>
    </row>
    <row r="131" s="301" customFormat="1" ht="16.8" spans="1:7">
      <c r="A131" s="278"/>
      <c r="B131" s="311" t="s">
        <v>23</v>
      </c>
      <c r="C131" s="275">
        <v>0.3</v>
      </c>
      <c r="D131" s="312">
        <v>80000</v>
      </c>
      <c r="E131" s="121">
        <f t="shared" si="9"/>
        <v>24000</v>
      </c>
      <c r="F131" s="282"/>
      <c r="G131" s="317"/>
    </row>
    <row r="132" s="301" customFormat="1" ht="16.8" spans="1:7">
      <c r="A132" s="278"/>
      <c r="B132" s="311" t="s">
        <v>98</v>
      </c>
      <c r="C132" s="275">
        <v>0.4</v>
      </c>
      <c r="D132" s="312">
        <v>40000</v>
      </c>
      <c r="E132" s="121">
        <f t="shared" si="9"/>
        <v>16000</v>
      </c>
      <c r="F132" s="282"/>
      <c r="G132" s="317"/>
    </row>
    <row r="133" s="301" customFormat="1" ht="16.8" spans="1:7">
      <c r="A133" s="278"/>
      <c r="B133" s="311" t="s">
        <v>99</v>
      </c>
      <c r="C133" s="275">
        <v>0.3</v>
      </c>
      <c r="D133" s="312">
        <v>95000</v>
      </c>
      <c r="E133" s="121">
        <v>29000</v>
      </c>
      <c r="F133" s="282"/>
      <c r="G133" s="317"/>
    </row>
    <row r="134" s="301" customFormat="1" ht="16.8" spans="1:7">
      <c r="A134" s="278"/>
      <c r="B134" s="311" t="s">
        <v>100</v>
      </c>
      <c r="C134" s="275">
        <v>1.12</v>
      </c>
      <c r="D134" s="312">
        <v>40000</v>
      </c>
      <c r="E134" s="121">
        <v>45000</v>
      </c>
      <c r="F134" s="282"/>
      <c r="G134" s="317"/>
    </row>
    <row r="135" s="301" customFormat="1" ht="16.8" spans="1:7">
      <c r="A135" s="278"/>
      <c r="B135" s="311" t="s">
        <v>85</v>
      </c>
      <c r="C135" s="275">
        <v>1.08</v>
      </c>
      <c r="D135" s="312">
        <v>40000</v>
      </c>
      <c r="E135" s="121">
        <v>43000</v>
      </c>
      <c r="F135" s="282"/>
      <c r="G135" s="317"/>
    </row>
    <row r="136" s="301" customFormat="1" ht="16.8" spans="1:7">
      <c r="A136" s="278"/>
      <c r="B136" s="311" t="s">
        <v>101</v>
      </c>
      <c r="C136" s="275">
        <v>4</v>
      </c>
      <c r="D136" s="312">
        <v>10000</v>
      </c>
      <c r="E136" s="121">
        <f t="shared" si="9"/>
        <v>40000</v>
      </c>
      <c r="F136" s="282"/>
      <c r="G136" s="317"/>
    </row>
    <row r="137" s="301" customFormat="1" ht="16.8" spans="1:7">
      <c r="A137" s="278"/>
      <c r="B137" s="311" t="s">
        <v>37</v>
      </c>
      <c r="C137" s="275">
        <v>1</v>
      </c>
      <c r="D137" s="312">
        <v>70000</v>
      </c>
      <c r="E137" s="121">
        <f t="shared" si="9"/>
        <v>70000</v>
      </c>
      <c r="F137" s="282"/>
      <c r="G137" s="317"/>
    </row>
    <row r="138" s="301" customFormat="1" ht="16.8" spans="1:7">
      <c r="A138" s="278"/>
      <c r="B138" s="311" t="s">
        <v>102</v>
      </c>
      <c r="C138" s="275">
        <v>1</v>
      </c>
      <c r="D138" s="312">
        <v>38000</v>
      </c>
      <c r="E138" s="121">
        <f t="shared" si="9"/>
        <v>38000</v>
      </c>
      <c r="F138" s="282"/>
      <c r="G138" s="317"/>
    </row>
    <row r="139" s="301" customFormat="1" ht="16.8" spans="1:7">
      <c r="A139" s="279"/>
      <c r="B139" s="311" t="s">
        <v>86</v>
      </c>
      <c r="C139" s="275">
        <v>1</v>
      </c>
      <c r="D139" s="312">
        <v>48000</v>
      </c>
      <c r="E139" s="121">
        <f t="shared" si="9"/>
        <v>48000</v>
      </c>
      <c r="F139" s="283"/>
      <c r="G139" s="319"/>
    </row>
    <row r="140" s="301" customFormat="1" ht="16.8" spans="1:7">
      <c r="A140" s="276">
        <v>46031</v>
      </c>
      <c r="B140" s="311" t="s">
        <v>42</v>
      </c>
      <c r="C140" s="275">
        <v>10</v>
      </c>
      <c r="D140" s="312">
        <v>25000</v>
      </c>
      <c r="E140" s="121">
        <f t="shared" ref="E140:E161" si="10">D140*C140</f>
        <v>250000</v>
      </c>
      <c r="F140" s="281">
        <f>SUM(E140:E161)</f>
        <v>2078000</v>
      </c>
      <c r="G140" s="316" t="s">
        <v>8</v>
      </c>
    </row>
    <row r="141" s="301" customFormat="1" ht="16.8" spans="1:7">
      <c r="A141" s="278"/>
      <c r="B141" s="311" t="s">
        <v>63</v>
      </c>
      <c r="C141" s="275">
        <v>2</v>
      </c>
      <c r="D141" s="312">
        <v>20000</v>
      </c>
      <c r="E141" s="121">
        <f t="shared" si="10"/>
        <v>40000</v>
      </c>
      <c r="F141" s="282"/>
      <c r="G141" s="317"/>
    </row>
    <row r="142" s="301" customFormat="1" ht="16.8" spans="1:7">
      <c r="A142" s="278"/>
      <c r="B142" s="311" t="s">
        <v>103</v>
      </c>
      <c r="C142" s="275">
        <v>1</v>
      </c>
      <c r="D142" s="312">
        <v>160000</v>
      </c>
      <c r="E142" s="121">
        <f t="shared" si="10"/>
        <v>160000</v>
      </c>
      <c r="F142" s="282"/>
      <c r="G142" s="317"/>
    </row>
    <row r="143" s="301" customFormat="1" ht="16.8" spans="1:7">
      <c r="A143" s="278"/>
      <c r="B143" s="311" t="s">
        <v>24</v>
      </c>
      <c r="C143" s="275">
        <v>1</v>
      </c>
      <c r="D143" s="312">
        <v>30000</v>
      </c>
      <c r="E143" s="121">
        <f t="shared" si="10"/>
        <v>30000</v>
      </c>
      <c r="F143" s="282"/>
      <c r="G143" s="317"/>
    </row>
    <row r="144" s="301" customFormat="1" ht="16.8" spans="1:7">
      <c r="A144" s="278"/>
      <c r="B144" s="311" t="s">
        <v>14</v>
      </c>
      <c r="C144" s="275">
        <v>1</v>
      </c>
      <c r="D144" s="312">
        <v>400000</v>
      </c>
      <c r="E144" s="121">
        <f t="shared" si="10"/>
        <v>400000</v>
      </c>
      <c r="F144" s="282"/>
      <c r="G144" s="317"/>
    </row>
    <row r="145" s="301" customFormat="1" ht="16.8" spans="1:7">
      <c r="A145" s="278"/>
      <c r="B145" s="311" t="s">
        <v>55</v>
      </c>
      <c r="C145" s="275">
        <v>2</v>
      </c>
      <c r="D145" s="312">
        <v>20000</v>
      </c>
      <c r="E145" s="121">
        <f t="shared" si="10"/>
        <v>40000</v>
      </c>
      <c r="F145" s="282"/>
      <c r="G145" s="317"/>
    </row>
    <row r="146" s="301" customFormat="1" ht="16.8" spans="1:7">
      <c r="A146" s="278"/>
      <c r="B146" s="311" t="s">
        <v>104</v>
      </c>
      <c r="C146" s="275">
        <v>3</v>
      </c>
      <c r="D146" s="312">
        <v>30000</v>
      </c>
      <c r="E146" s="121">
        <f t="shared" si="10"/>
        <v>90000</v>
      </c>
      <c r="F146" s="282"/>
      <c r="G146" s="317"/>
    </row>
    <row r="147" s="301" customFormat="1" ht="16.8" spans="1:7">
      <c r="A147" s="278"/>
      <c r="B147" s="311" t="s">
        <v>64</v>
      </c>
      <c r="C147" s="275">
        <v>1</v>
      </c>
      <c r="D147" s="312">
        <v>360000</v>
      </c>
      <c r="E147" s="121">
        <f t="shared" si="10"/>
        <v>360000</v>
      </c>
      <c r="F147" s="282"/>
      <c r="G147" s="317"/>
    </row>
    <row r="148" s="301" customFormat="1" ht="16.8" spans="1:7">
      <c r="A148" s="278"/>
      <c r="B148" s="311" t="s">
        <v>105</v>
      </c>
      <c r="C148" s="275">
        <v>2</v>
      </c>
      <c r="D148" s="312">
        <v>35000</v>
      </c>
      <c r="E148" s="121">
        <f t="shared" si="10"/>
        <v>70000</v>
      </c>
      <c r="F148" s="282"/>
      <c r="G148" s="317"/>
    </row>
    <row r="149" s="301" customFormat="1" ht="16.8" spans="1:7">
      <c r="A149" s="278"/>
      <c r="B149" s="311" t="s">
        <v>106</v>
      </c>
      <c r="C149" s="275">
        <v>3</v>
      </c>
      <c r="D149" s="312">
        <v>25000</v>
      </c>
      <c r="E149" s="121">
        <f t="shared" si="10"/>
        <v>75000</v>
      </c>
      <c r="F149" s="282"/>
      <c r="G149" s="317"/>
    </row>
    <row r="150" s="301" customFormat="1" ht="16.8" spans="1:7">
      <c r="A150" s="278"/>
      <c r="B150" s="311" t="s">
        <v>107</v>
      </c>
      <c r="C150" s="275">
        <v>2</v>
      </c>
      <c r="D150" s="312">
        <v>40000</v>
      </c>
      <c r="E150" s="121">
        <f t="shared" si="10"/>
        <v>80000</v>
      </c>
      <c r="F150" s="282"/>
      <c r="G150" s="317"/>
    </row>
    <row r="151" s="301" customFormat="1" ht="16.8" spans="1:7">
      <c r="A151" s="278"/>
      <c r="B151" s="311" t="s">
        <v>43</v>
      </c>
      <c r="C151" s="275">
        <v>30</v>
      </c>
      <c r="D151" s="312">
        <v>2000</v>
      </c>
      <c r="E151" s="121">
        <f t="shared" si="10"/>
        <v>60000</v>
      </c>
      <c r="F151" s="282"/>
      <c r="G151" s="317"/>
    </row>
    <row r="152" s="301" customFormat="1" ht="16.8" spans="1:7">
      <c r="A152" s="278"/>
      <c r="B152" s="311" t="s">
        <v>65</v>
      </c>
      <c r="C152" s="275">
        <v>1</v>
      </c>
      <c r="D152" s="312">
        <v>170000</v>
      </c>
      <c r="E152" s="121">
        <f t="shared" si="10"/>
        <v>170000</v>
      </c>
      <c r="F152" s="282"/>
      <c r="G152" s="317"/>
    </row>
    <row r="153" s="301" customFormat="1" ht="16.8" spans="1:7">
      <c r="A153" s="278"/>
      <c r="B153" s="311" t="s">
        <v>108</v>
      </c>
      <c r="C153" s="275">
        <v>1</v>
      </c>
      <c r="D153" s="312">
        <v>40000</v>
      </c>
      <c r="E153" s="121">
        <f t="shared" si="10"/>
        <v>40000</v>
      </c>
      <c r="F153" s="282"/>
      <c r="G153" s="317"/>
    </row>
    <row r="154" s="301" customFormat="1" ht="16.8" spans="1:7">
      <c r="A154" s="278"/>
      <c r="B154" s="311" t="s">
        <v>109</v>
      </c>
      <c r="C154" s="275">
        <v>3</v>
      </c>
      <c r="D154" s="312">
        <v>20000</v>
      </c>
      <c r="E154" s="121">
        <f t="shared" si="10"/>
        <v>60000</v>
      </c>
      <c r="F154" s="282"/>
      <c r="G154" s="317"/>
    </row>
    <row r="155" s="301" customFormat="1" ht="16.8" spans="1:7">
      <c r="A155" s="278"/>
      <c r="B155" s="311" t="s">
        <v>34</v>
      </c>
      <c r="C155" s="275">
        <v>1</v>
      </c>
      <c r="D155" s="312">
        <v>15000</v>
      </c>
      <c r="E155" s="121">
        <f t="shared" si="10"/>
        <v>15000</v>
      </c>
      <c r="F155" s="282"/>
      <c r="G155" s="317"/>
    </row>
    <row r="156" s="301" customFormat="1" ht="16.8" spans="1:7">
      <c r="A156" s="278"/>
      <c r="B156" s="311" t="s">
        <v>110</v>
      </c>
      <c r="C156" s="275">
        <v>0.1</v>
      </c>
      <c r="D156" s="312">
        <v>80000</v>
      </c>
      <c r="E156" s="121">
        <f t="shared" si="10"/>
        <v>8000</v>
      </c>
      <c r="F156" s="282"/>
      <c r="G156" s="317"/>
    </row>
    <row r="157" s="301" customFormat="1" ht="16.8" spans="1:7">
      <c r="A157" s="278"/>
      <c r="B157" s="311" t="s">
        <v>31</v>
      </c>
      <c r="C157" s="275">
        <v>0.1</v>
      </c>
      <c r="D157" s="312">
        <v>60000</v>
      </c>
      <c r="E157" s="121">
        <f t="shared" si="10"/>
        <v>6000</v>
      </c>
      <c r="F157" s="282"/>
      <c r="G157" s="317"/>
    </row>
    <row r="158" s="301" customFormat="1" ht="16.8" spans="1:7">
      <c r="A158" s="278"/>
      <c r="B158" s="311" t="s">
        <v>38</v>
      </c>
      <c r="C158" s="275">
        <v>0.3</v>
      </c>
      <c r="D158" s="312">
        <v>50000</v>
      </c>
      <c r="E158" s="121">
        <f t="shared" si="10"/>
        <v>15000</v>
      </c>
      <c r="F158" s="282"/>
      <c r="G158" s="317"/>
    </row>
    <row r="159" s="301" customFormat="1" ht="16.8" spans="1:7">
      <c r="A159" s="278"/>
      <c r="B159" s="311" t="s">
        <v>92</v>
      </c>
      <c r="C159" s="275">
        <v>0.5</v>
      </c>
      <c r="D159" s="312">
        <v>70000</v>
      </c>
      <c r="E159" s="121">
        <f t="shared" si="10"/>
        <v>35000</v>
      </c>
      <c r="F159" s="282"/>
      <c r="G159" s="317"/>
    </row>
    <row r="160" s="301" customFormat="1" ht="16.8" spans="1:7">
      <c r="A160" s="278"/>
      <c r="B160" s="311" t="s">
        <v>35</v>
      </c>
      <c r="C160" s="275">
        <v>2</v>
      </c>
      <c r="D160" s="312">
        <v>15000</v>
      </c>
      <c r="E160" s="121">
        <f t="shared" si="10"/>
        <v>30000</v>
      </c>
      <c r="F160" s="282"/>
      <c r="G160" s="317"/>
    </row>
    <row r="161" s="301" customFormat="1" ht="16.8" spans="1:7">
      <c r="A161" s="279"/>
      <c r="B161" s="311" t="s">
        <v>22</v>
      </c>
      <c r="C161" s="275">
        <v>2</v>
      </c>
      <c r="D161" s="312">
        <v>22000</v>
      </c>
      <c r="E161" s="121">
        <f t="shared" si="10"/>
        <v>44000</v>
      </c>
      <c r="F161" s="283"/>
      <c r="G161" s="319"/>
    </row>
    <row r="162" s="301" customFormat="1" ht="16.8" spans="1:7">
      <c r="A162" s="276">
        <v>46031</v>
      </c>
      <c r="B162" s="311" t="s">
        <v>20</v>
      </c>
      <c r="C162" s="275">
        <v>1</v>
      </c>
      <c r="D162" s="312">
        <v>170000</v>
      </c>
      <c r="E162" s="121">
        <f t="shared" ref="E162:E184" si="11">D162*C162</f>
        <v>170000</v>
      </c>
      <c r="F162" s="281">
        <f>SUM(E162:E183)</f>
        <v>2339000</v>
      </c>
      <c r="G162" s="316" t="s">
        <v>8</v>
      </c>
    </row>
    <row r="163" s="301" customFormat="1" ht="16.8" spans="1:7">
      <c r="A163" s="278"/>
      <c r="B163" s="311" t="s">
        <v>52</v>
      </c>
      <c r="C163" s="275">
        <v>2</v>
      </c>
      <c r="D163" s="312">
        <v>90000</v>
      </c>
      <c r="E163" s="121">
        <f t="shared" si="11"/>
        <v>180000</v>
      </c>
      <c r="F163" s="282"/>
      <c r="G163" s="317"/>
    </row>
    <row r="164" s="301" customFormat="1" ht="16.8" spans="1:7">
      <c r="A164" s="278"/>
      <c r="B164" s="311" t="s">
        <v>111</v>
      </c>
      <c r="C164" s="275">
        <v>10</v>
      </c>
      <c r="D164" s="312">
        <v>15000</v>
      </c>
      <c r="E164" s="121">
        <f t="shared" si="11"/>
        <v>150000</v>
      </c>
      <c r="F164" s="282"/>
      <c r="G164" s="317"/>
    </row>
    <row r="165" s="301" customFormat="1" ht="16.8" spans="1:7">
      <c r="A165" s="278"/>
      <c r="B165" s="311" t="s">
        <v>77</v>
      </c>
      <c r="C165" s="275">
        <v>1</v>
      </c>
      <c r="D165" s="312">
        <v>270000</v>
      </c>
      <c r="E165" s="121">
        <f t="shared" si="11"/>
        <v>270000</v>
      </c>
      <c r="F165" s="282"/>
      <c r="G165" s="317"/>
    </row>
    <row r="166" s="301" customFormat="1" ht="16.8" spans="1:7">
      <c r="A166" s="278"/>
      <c r="B166" s="311" t="s">
        <v>60</v>
      </c>
      <c r="C166" s="275">
        <v>2</v>
      </c>
      <c r="D166" s="312">
        <v>15000</v>
      </c>
      <c r="E166" s="121">
        <f t="shared" si="11"/>
        <v>30000</v>
      </c>
      <c r="F166" s="282"/>
      <c r="G166" s="317"/>
    </row>
    <row r="167" s="301" customFormat="1" ht="16.8" spans="1:7">
      <c r="A167" s="278"/>
      <c r="B167" s="311" t="s">
        <v>25</v>
      </c>
      <c r="C167" s="275">
        <v>1</v>
      </c>
      <c r="D167" s="312">
        <v>220000</v>
      </c>
      <c r="E167" s="121">
        <f t="shared" si="11"/>
        <v>220000</v>
      </c>
      <c r="F167" s="282"/>
      <c r="G167" s="317"/>
    </row>
    <row r="168" s="301" customFormat="1" ht="16.8" spans="1:7">
      <c r="A168" s="278"/>
      <c r="B168" s="311" t="s">
        <v>112</v>
      </c>
      <c r="C168" s="275">
        <v>1</v>
      </c>
      <c r="D168" s="312">
        <v>30000</v>
      </c>
      <c r="E168" s="121">
        <f t="shared" si="11"/>
        <v>30000</v>
      </c>
      <c r="F168" s="282"/>
      <c r="G168" s="317"/>
    </row>
    <row r="169" s="301" customFormat="1" ht="16.8" spans="1:7">
      <c r="A169" s="278"/>
      <c r="B169" s="311" t="s">
        <v>29</v>
      </c>
      <c r="C169" s="275">
        <v>1</v>
      </c>
      <c r="D169" s="312">
        <v>330000</v>
      </c>
      <c r="E169" s="121">
        <f t="shared" si="11"/>
        <v>330000</v>
      </c>
      <c r="F169" s="282"/>
      <c r="G169" s="317"/>
    </row>
    <row r="170" s="301" customFormat="1" ht="16.8" spans="1:7">
      <c r="A170" s="278"/>
      <c r="B170" s="311" t="s">
        <v>99</v>
      </c>
      <c r="C170" s="275">
        <v>0.3</v>
      </c>
      <c r="D170" s="312">
        <v>95000</v>
      </c>
      <c r="E170" s="121">
        <v>29000</v>
      </c>
      <c r="F170" s="282"/>
      <c r="G170" s="317"/>
    </row>
    <row r="171" s="301" customFormat="1" ht="16.8" spans="1:7">
      <c r="A171" s="278"/>
      <c r="B171" s="311" t="s">
        <v>32</v>
      </c>
      <c r="C171" s="275">
        <v>1</v>
      </c>
      <c r="D171" s="312">
        <v>70000</v>
      </c>
      <c r="E171" s="121">
        <f t="shared" si="11"/>
        <v>70000</v>
      </c>
      <c r="F171" s="282"/>
      <c r="G171" s="317"/>
    </row>
    <row r="172" s="301" customFormat="1" ht="16.8" spans="1:7">
      <c r="A172" s="278"/>
      <c r="B172" s="311" t="s">
        <v>33</v>
      </c>
      <c r="C172" s="275">
        <v>1</v>
      </c>
      <c r="D172" s="312">
        <v>80000</v>
      </c>
      <c r="E172" s="121">
        <f t="shared" si="11"/>
        <v>80000</v>
      </c>
      <c r="F172" s="282"/>
      <c r="G172" s="317"/>
    </row>
    <row r="173" s="301" customFormat="1" ht="16.8" spans="1:7">
      <c r="A173" s="278"/>
      <c r="B173" s="311" t="s">
        <v>36</v>
      </c>
      <c r="C173" s="275">
        <v>0.7</v>
      </c>
      <c r="D173" s="312">
        <v>50000</v>
      </c>
      <c r="E173" s="121">
        <f t="shared" si="11"/>
        <v>35000</v>
      </c>
      <c r="F173" s="282"/>
      <c r="G173" s="317"/>
    </row>
    <row r="174" s="301" customFormat="1" ht="16.8" spans="1:7">
      <c r="A174" s="278"/>
      <c r="B174" s="311" t="s">
        <v>113</v>
      </c>
      <c r="C174" s="275">
        <v>0.3</v>
      </c>
      <c r="D174" s="312">
        <v>30000</v>
      </c>
      <c r="E174" s="121">
        <f t="shared" si="11"/>
        <v>9000</v>
      </c>
      <c r="F174" s="282"/>
      <c r="G174" s="317"/>
    </row>
    <row r="175" s="301" customFormat="1" ht="16.8" spans="1:7">
      <c r="A175" s="278"/>
      <c r="B175" s="311" t="s">
        <v>114</v>
      </c>
      <c r="C175" s="275">
        <v>1</v>
      </c>
      <c r="D175" s="312">
        <v>130000</v>
      </c>
      <c r="E175" s="121">
        <f t="shared" si="11"/>
        <v>130000</v>
      </c>
      <c r="F175" s="282"/>
      <c r="G175" s="317"/>
    </row>
    <row r="176" s="301" customFormat="1" ht="16.8" spans="1:7">
      <c r="A176" s="278"/>
      <c r="B176" s="311" t="s">
        <v>37</v>
      </c>
      <c r="C176" s="275">
        <v>1</v>
      </c>
      <c r="D176" s="312">
        <v>70000</v>
      </c>
      <c r="E176" s="121">
        <f t="shared" si="11"/>
        <v>70000</v>
      </c>
      <c r="F176" s="282"/>
      <c r="G176" s="317"/>
    </row>
    <row r="177" s="301" customFormat="1" ht="16.8" spans="1:7">
      <c r="A177" s="278"/>
      <c r="B177" s="311" t="s">
        <v>85</v>
      </c>
      <c r="C177" s="275">
        <v>2</v>
      </c>
      <c r="D177" s="312">
        <v>40000</v>
      </c>
      <c r="E177" s="121">
        <f t="shared" si="11"/>
        <v>80000</v>
      </c>
      <c r="F177" s="282"/>
      <c r="G177" s="317"/>
    </row>
    <row r="178" s="301" customFormat="1" ht="16.8" spans="1:7">
      <c r="A178" s="278"/>
      <c r="B178" s="311" t="s">
        <v>115</v>
      </c>
      <c r="C178" s="275">
        <v>8.34</v>
      </c>
      <c r="D178" s="312">
        <v>15000</v>
      </c>
      <c r="E178" s="121">
        <v>125000</v>
      </c>
      <c r="F178" s="282"/>
      <c r="G178" s="317"/>
    </row>
    <row r="179" s="301" customFormat="1" ht="16.8" spans="1:7">
      <c r="A179" s="278"/>
      <c r="B179" s="311" t="s">
        <v>100</v>
      </c>
      <c r="C179" s="275">
        <v>2.07</v>
      </c>
      <c r="D179" s="312">
        <v>40000</v>
      </c>
      <c r="E179" s="121">
        <v>83000</v>
      </c>
      <c r="F179" s="282"/>
      <c r="G179" s="317"/>
    </row>
    <row r="180" s="301" customFormat="1" ht="16.8" spans="1:7">
      <c r="A180" s="278"/>
      <c r="B180" s="311" t="s">
        <v>116</v>
      </c>
      <c r="C180" s="275">
        <v>1</v>
      </c>
      <c r="D180" s="312">
        <v>30000</v>
      </c>
      <c r="E180" s="121">
        <f t="shared" si="11"/>
        <v>30000</v>
      </c>
      <c r="F180" s="282"/>
      <c r="G180" s="317"/>
    </row>
    <row r="181" s="301" customFormat="1" ht="16.8" spans="1:7">
      <c r="A181" s="278"/>
      <c r="B181" s="311" t="s">
        <v>117</v>
      </c>
      <c r="C181" s="275">
        <v>0.1</v>
      </c>
      <c r="D181" s="312">
        <v>80000</v>
      </c>
      <c r="E181" s="121">
        <f t="shared" si="11"/>
        <v>8000</v>
      </c>
      <c r="F181" s="282"/>
      <c r="G181" s="317"/>
    </row>
    <row r="182" s="301" customFormat="1" ht="16.8" spans="1:7">
      <c r="A182" s="278"/>
      <c r="B182" s="311" t="s">
        <v>101</v>
      </c>
      <c r="C182" s="275">
        <v>2</v>
      </c>
      <c r="D182" s="312">
        <v>10000</v>
      </c>
      <c r="E182" s="121">
        <f t="shared" si="11"/>
        <v>20000</v>
      </c>
      <c r="F182" s="282"/>
      <c r="G182" s="317"/>
    </row>
    <row r="183" s="301" customFormat="1" ht="16.8" spans="1:7">
      <c r="A183" s="279"/>
      <c r="B183" s="311" t="s">
        <v>118</v>
      </c>
      <c r="C183" s="275">
        <v>2</v>
      </c>
      <c r="D183" s="312">
        <v>95000</v>
      </c>
      <c r="E183" s="121">
        <f t="shared" si="11"/>
        <v>190000</v>
      </c>
      <c r="F183" s="283"/>
      <c r="G183" s="319"/>
    </row>
    <row r="184" s="301" customFormat="1" ht="16.8" spans="1:7">
      <c r="A184" s="276">
        <v>46031</v>
      </c>
      <c r="B184" s="311" t="s">
        <v>30</v>
      </c>
      <c r="C184" s="275">
        <v>2</v>
      </c>
      <c r="D184" s="312">
        <v>195000</v>
      </c>
      <c r="E184" s="121">
        <f t="shared" si="11"/>
        <v>390000</v>
      </c>
      <c r="F184" s="281">
        <f>SUM(E184:E188)</f>
        <v>685000</v>
      </c>
      <c r="G184" s="316" t="s">
        <v>8</v>
      </c>
    </row>
    <row r="185" s="301" customFormat="1" ht="16.8" spans="1:7">
      <c r="A185" s="278"/>
      <c r="B185" s="311" t="s">
        <v>46</v>
      </c>
      <c r="C185" s="275">
        <v>3.18</v>
      </c>
      <c r="D185" s="312">
        <v>25000</v>
      </c>
      <c r="E185" s="121">
        <v>80000</v>
      </c>
      <c r="F185" s="282"/>
      <c r="G185" s="317"/>
    </row>
    <row r="186" s="301" customFormat="1" ht="16.8" spans="1:7">
      <c r="A186" s="278"/>
      <c r="B186" s="311" t="s">
        <v>28</v>
      </c>
      <c r="C186" s="275">
        <v>1</v>
      </c>
      <c r="D186" s="312">
        <v>90000</v>
      </c>
      <c r="E186" s="121">
        <f>D186*C186</f>
        <v>90000</v>
      </c>
      <c r="F186" s="282"/>
      <c r="G186" s="317"/>
    </row>
    <row r="187" s="301" customFormat="1" ht="16.8" spans="1:7">
      <c r="A187" s="278"/>
      <c r="B187" s="311" t="s">
        <v>119</v>
      </c>
      <c r="C187" s="275">
        <v>1</v>
      </c>
      <c r="D187" s="312">
        <v>85000</v>
      </c>
      <c r="E187" s="121">
        <f>D187*C187</f>
        <v>85000</v>
      </c>
      <c r="F187" s="282"/>
      <c r="G187" s="317"/>
    </row>
    <row r="188" s="301" customFormat="1" ht="16.8" spans="1:7">
      <c r="A188" s="279"/>
      <c r="B188" s="311" t="s">
        <v>120</v>
      </c>
      <c r="C188" s="275">
        <v>1</v>
      </c>
      <c r="D188" s="312">
        <v>40000</v>
      </c>
      <c r="E188" s="121">
        <f>D188*C188</f>
        <v>40000</v>
      </c>
      <c r="F188" s="283"/>
      <c r="G188" s="319"/>
    </row>
    <row r="189" s="301" customFormat="1" ht="16.8" spans="1:7">
      <c r="A189" s="276">
        <v>46032</v>
      </c>
      <c r="B189" s="311" t="s">
        <v>92</v>
      </c>
      <c r="C189" s="275">
        <v>0.3</v>
      </c>
      <c r="D189" s="312">
        <v>70000</v>
      </c>
      <c r="E189" s="121">
        <f t="shared" ref="E189:E208" si="12">D189*C189</f>
        <v>21000</v>
      </c>
      <c r="F189" s="281">
        <f>SUM(E189:E208)</f>
        <v>694000</v>
      </c>
      <c r="G189" s="316" t="s">
        <v>8</v>
      </c>
    </row>
    <row r="190" s="301" customFormat="1" ht="16.8" spans="1:7">
      <c r="A190" s="278"/>
      <c r="B190" s="311" t="s">
        <v>31</v>
      </c>
      <c r="C190" s="275">
        <v>0.2</v>
      </c>
      <c r="D190" s="312">
        <v>60000</v>
      </c>
      <c r="E190" s="121">
        <f t="shared" si="12"/>
        <v>12000</v>
      </c>
      <c r="F190" s="282"/>
      <c r="G190" s="317"/>
    </row>
    <row r="191" s="301" customFormat="1" ht="16.8" spans="1:7">
      <c r="A191" s="278"/>
      <c r="B191" s="311" t="s">
        <v>110</v>
      </c>
      <c r="C191" s="275">
        <v>0.07</v>
      </c>
      <c r="D191" s="312">
        <v>70000</v>
      </c>
      <c r="E191" s="121">
        <v>5000</v>
      </c>
      <c r="F191" s="282"/>
      <c r="G191" s="317"/>
    </row>
    <row r="192" s="301" customFormat="1" ht="16.8" spans="1:7">
      <c r="A192" s="278"/>
      <c r="B192" s="311" t="s">
        <v>60</v>
      </c>
      <c r="C192" s="275">
        <v>3</v>
      </c>
      <c r="D192" s="312">
        <v>15000</v>
      </c>
      <c r="E192" s="121">
        <f t="shared" si="12"/>
        <v>45000</v>
      </c>
      <c r="F192" s="282"/>
      <c r="G192" s="317"/>
    </row>
    <row r="193" s="301" customFormat="1" ht="16.8" spans="1:7">
      <c r="A193" s="278"/>
      <c r="B193" s="311" t="s">
        <v>112</v>
      </c>
      <c r="C193" s="275">
        <v>1</v>
      </c>
      <c r="D193" s="312">
        <v>30000</v>
      </c>
      <c r="E193" s="121">
        <f t="shared" si="12"/>
        <v>30000</v>
      </c>
      <c r="F193" s="282"/>
      <c r="G193" s="317"/>
    </row>
    <row r="194" s="301" customFormat="1" ht="16.8" spans="1:7">
      <c r="A194" s="278"/>
      <c r="B194" s="311" t="s">
        <v>121</v>
      </c>
      <c r="C194" s="275">
        <v>0.1</v>
      </c>
      <c r="D194" s="312">
        <v>80000</v>
      </c>
      <c r="E194" s="121">
        <f t="shared" si="12"/>
        <v>8000</v>
      </c>
      <c r="F194" s="282"/>
      <c r="G194" s="317"/>
    </row>
    <row r="195" s="301" customFormat="1" ht="16.8" spans="1:7">
      <c r="A195" s="278"/>
      <c r="B195" s="311" t="s">
        <v>40</v>
      </c>
      <c r="C195" s="275">
        <v>1</v>
      </c>
      <c r="D195" s="312">
        <v>70000</v>
      </c>
      <c r="E195" s="121">
        <f t="shared" si="12"/>
        <v>70000</v>
      </c>
      <c r="F195" s="282"/>
      <c r="G195" s="317"/>
    </row>
    <row r="196" s="301" customFormat="1" ht="16.8" spans="1:7">
      <c r="A196" s="278"/>
      <c r="B196" s="311" t="s">
        <v>86</v>
      </c>
      <c r="C196" s="275">
        <v>1</v>
      </c>
      <c r="D196" s="312">
        <v>48000</v>
      </c>
      <c r="E196" s="121">
        <f t="shared" si="12"/>
        <v>48000</v>
      </c>
      <c r="F196" s="282"/>
      <c r="G196" s="317"/>
    </row>
    <row r="197" s="301" customFormat="1" ht="16.8" spans="1:7">
      <c r="A197" s="278"/>
      <c r="B197" s="311" t="s">
        <v>32</v>
      </c>
      <c r="C197" s="275">
        <v>0.7</v>
      </c>
      <c r="D197" s="312">
        <v>70000</v>
      </c>
      <c r="E197" s="121">
        <f t="shared" si="12"/>
        <v>49000</v>
      </c>
      <c r="F197" s="282"/>
      <c r="G197" s="317"/>
    </row>
    <row r="198" s="301" customFormat="1" ht="16.8" spans="1:7">
      <c r="A198" s="278"/>
      <c r="B198" s="311" t="s">
        <v>33</v>
      </c>
      <c r="C198" s="275">
        <v>0.6</v>
      </c>
      <c r="D198" s="312">
        <v>80000</v>
      </c>
      <c r="E198" s="121">
        <f t="shared" si="12"/>
        <v>48000</v>
      </c>
      <c r="F198" s="282"/>
      <c r="G198" s="317"/>
    </row>
    <row r="199" s="301" customFormat="1" ht="16.8" spans="1:7">
      <c r="A199" s="278"/>
      <c r="B199" s="311" t="s">
        <v>36</v>
      </c>
      <c r="C199" s="275">
        <v>0.5</v>
      </c>
      <c r="D199" s="312">
        <v>60000</v>
      </c>
      <c r="E199" s="121">
        <f t="shared" si="12"/>
        <v>30000</v>
      </c>
      <c r="F199" s="282"/>
      <c r="G199" s="317"/>
    </row>
    <row r="200" s="301" customFormat="1" ht="16.8" spans="1:7">
      <c r="A200" s="278"/>
      <c r="B200" s="311" t="s">
        <v>96</v>
      </c>
      <c r="C200" s="275">
        <v>0.7</v>
      </c>
      <c r="D200" s="312">
        <v>60000</v>
      </c>
      <c r="E200" s="121">
        <f t="shared" si="12"/>
        <v>42000</v>
      </c>
      <c r="F200" s="282"/>
      <c r="G200" s="317"/>
    </row>
    <row r="201" s="301" customFormat="1" ht="16.8" spans="1:7">
      <c r="A201" s="278"/>
      <c r="B201" s="311" t="s">
        <v>98</v>
      </c>
      <c r="C201" s="275">
        <v>0.3</v>
      </c>
      <c r="D201" s="312">
        <v>30000</v>
      </c>
      <c r="E201" s="121">
        <f t="shared" si="12"/>
        <v>9000</v>
      </c>
      <c r="F201" s="282"/>
      <c r="G201" s="317"/>
    </row>
    <row r="202" s="301" customFormat="1" ht="16.8" spans="1:7">
      <c r="A202" s="278"/>
      <c r="B202" s="311" t="s">
        <v>23</v>
      </c>
      <c r="C202" s="275">
        <v>0.3</v>
      </c>
      <c r="D202" s="312">
        <v>70000</v>
      </c>
      <c r="E202" s="121">
        <f t="shared" si="12"/>
        <v>21000</v>
      </c>
      <c r="F202" s="282"/>
      <c r="G202" s="317"/>
    </row>
    <row r="203" s="301" customFormat="1" ht="16.8" spans="1:7">
      <c r="A203" s="278"/>
      <c r="B203" s="311" t="s">
        <v>99</v>
      </c>
      <c r="C203" s="275">
        <v>0.2</v>
      </c>
      <c r="D203" s="312">
        <v>95000</v>
      </c>
      <c r="E203" s="121">
        <f t="shared" si="12"/>
        <v>19000</v>
      </c>
      <c r="F203" s="282"/>
      <c r="G203" s="317"/>
    </row>
    <row r="204" s="301" customFormat="1" ht="16.8" spans="1:7">
      <c r="A204" s="278"/>
      <c r="B204" s="311" t="s">
        <v>100</v>
      </c>
      <c r="C204" s="275">
        <v>1.31</v>
      </c>
      <c r="D204" s="312">
        <v>40000</v>
      </c>
      <c r="E204" s="121">
        <v>52000</v>
      </c>
      <c r="F204" s="282"/>
      <c r="G204" s="317"/>
    </row>
    <row r="205" s="301" customFormat="1" ht="16.8" spans="1:7">
      <c r="A205" s="278"/>
      <c r="B205" s="311" t="s">
        <v>102</v>
      </c>
      <c r="C205" s="275">
        <v>1</v>
      </c>
      <c r="D205" s="312">
        <v>38000</v>
      </c>
      <c r="E205" s="121">
        <f t="shared" si="12"/>
        <v>38000</v>
      </c>
      <c r="F205" s="282"/>
      <c r="G205" s="317"/>
    </row>
    <row r="206" s="301" customFormat="1" ht="16.8" spans="1:7">
      <c r="A206" s="278"/>
      <c r="B206" s="311" t="s">
        <v>85</v>
      </c>
      <c r="C206" s="275">
        <v>1</v>
      </c>
      <c r="D206" s="312">
        <v>40000</v>
      </c>
      <c r="E206" s="121">
        <f t="shared" si="12"/>
        <v>40000</v>
      </c>
      <c r="F206" s="282"/>
      <c r="G206" s="317"/>
    </row>
    <row r="207" s="301" customFormat="1" ht="16.8" spans="1:7">
      <c r="A207" s="278"/>
      <c r="B207" s="311" t="s">
        <v>122</v>
      </c>
      <c r="C207" s="275">
        <v>1</v>
      </c>
      <c r="D207" s="312">
        <v>48000</v>
      </c>
      <c r="E207" s="121">
        <f t="shared" si="12"/>
        <v>48000</v>
      </c>
      <c r="F207" s="282"/>
      <c r="G207" s="317"/>
    </row>
    <row r="208" s="301" customFormat="1" ht="16.8" spans="1:7">
      <c r="A208" s="278"/>
      <c r="B208" s="311" t="s">
        <v>46</v>
      </c>
      <c r="C208" s="275">
        <v>2.36</v>
      </c>
      <c r="D208" s="312">
        <v>25000</v>
      </c>
      <c r="E208" s="121">
        <f t="shared" si="12"/>
        <v>59000</v>
      </c>
      <c r="F208" s="282"/>
      <c r="G208" s="317"/>
    </row>
    <row r="209" s="301" customFormat="1" ht="16.8" spans="1:7">
      <c r="A209" s="276">
        <v>46032</v>
      </c>
      <c r="B209" s="311" t="s">
        <v>71</v>
      </c>
      <c r="C209" s="275">
        <v>5</v>
      </c>
      <c r="D209" s="312">
        <v>58000</v>
      </c>
      <c r="E209" s="121">
        <f t="shared" ref="E209:E230" si="13">D209*C209</f>
        <v>290000</v>
      </c>
      <c r="F209" s="281">
        <f>SUM(E209:E229)</f>
        <v>3275000</v>
      </c>
      <c r="G209" s="316" t="s">
        <v>8</v>
      </c>
    </row>
    <row r="210" s="301" customFormat="1" ht="16.8" spans="1:7">
      <c r="A210" s="278"/>
      <c r="B210" s="311" t="s">
        <v>43</v>
      </c>
      <c r="C210" s="275">
        <v>34</v>
      </c>
      <c r="D210" s="312">
        <v>2000</v>
      </c>
      <c r="E210" s="121">
        <f t="shared" si="13"/>
        <v>68000</v>
      </c>
      <c r="F210" s="282"/>
      <c r="G210" s="317"/>
    </row>
    <row r="211" s="301" customFormat="1" ht="16.8" spans="1:7">
      <c r="A211" s="278"/>
      <c r="B211" s="311" t="s">
        <v>42</v>
      </c>
      <c r="C211" s="275">
        <v>10</v>
      </c>
      <c r="D211" s="312">
        <v>25000</v>
      </c>
      <c r="E211" s="121">
        <f t="shared" si="13"/>
        <v>250000</v>
      </c>
      <c r="F211" s="282"/>
      <c r="G211" s="317"/>
    </row>
    <row r="212" s="301" customFormat="1" ht="16.8" spans="1:7">
      <c r="A212" s="278"/>
      <c r="B212" s="311" t="s">
        <v>123</v>
      </c>
      <c r="C212" s="275">
        <v>2</v>
      </c>
      <c r="D212" s="312">
        <v>40000</v>
      </c>
      <c r="E212" s="121">
        <f t="shared" si="13"/>
        <v>80000</v>
      </c>
      <c r="F212" s="282"/>
      <c r="G212" s="317"/>
    </row>
    <row r="213" s="301" customFormat="1" ht="16.8" spans="1:7">
      <c r="A213" s="278"/>
      <c r="B213" s="311" t="s">
        <v>26</v>
      </c>
      <c r="C213" s="275">
        <v>4</v>
      </c>
      <c r="D213" s="312">
        <v>120000</v>
      </c>
      <c r="E213" s="121">
        <f t="shared" si="13"/>
        <v>480000</v>
      </c>
      <c r="F213" s="282"/>
      <c r="G213" s="317"/>
    </row>
    <row r="214" s="301" customFormat="1" ht="16.8" spans="1:7">
      <c r="A214" s="278"/>
      <c r="B214" s="311" t="s">
        <v>124</v>
      </c>
      <c r="C214" s="275">
        <v>3</v>
      </c>
      <c r="D214" s="312">
        <v>60000</v>
      </c>
      <c r="E214" s="121">
        <f t="shared" si="13"/>
        <v>180000</v>
      </c>
      <c r="F214" s="282"/>
      <c r="G214" s="317"/>
    </row>
    <row r="215" s="301" customFormat="1" ht="16.8" spans="1:7">
      <c r="A215" s="278"/>
      <c r="B215" s="311" t="s">
        <v>125</v>
      </c>
      <c r="C215" s="275">
        <v>2</v>
      </c>
      <c r="D215" s="312">
        <v>60000</v>
      </c>
      <c r="E215" s="121">
        <f t="shared" si="13"/>
        <v>120000</v>
      </c>
      <c r="F215" s="282"/>
      <c r="G215" s="317"/>
    </row>
    <row r="216" s="301" customFormat="1" ht="16.8" spans="1:7">
      <c r="A216" s="278"/>
      <c r="B216" s="311" t="s">
        <v>9</v>
      </c>
      <c r="C216" s="275">
        <v>3</v>
      </c>
      <c r="D216" s="312">
        <v>40000</v>
      </c>
      <c r="E216" s="121">
        <f t="shared" si="13"/>
        <v>120000</v>
      </c>
      <c r="F216" s="282"/>
      <c r="G216" s="317"/>
    </row>
    <row r="217" s="301" customFormat="1" ht="16.8" spans="1:7">
      <c r="A217" s="278"/>
      <c r="B217" s="311" t="s">
        <v>20</v>
      </c>
      <c r="C217" s="275">
        <v>1</v>
      </c>
      <c r="D217" s="312">
        <v>170000</v>
      </c>
      <c r="E217" s="121">
        <f t="shared" si="13"/>
        <v>170000</v>
      </c>
      <c r="F217" s="282"/>
      <c r="G217" s="317"/>
    </row>
    <row r="218" s="301" customFormat="1" ht="16.8" spans="1:7">
      <c r="A218" s="278"/>
      <c r="B218" s="311" t="s">
        <v>22</v>
      </c>
      <c r="C218" s="275">
        <v>5</v>
      </c>
      <c r="D218" s="312">
        <v>22000</v>
      </c>
      <c r="E218" s="121">
        <f t="shared" si="13"/>
        <v>110000</v>
      </c>
      <c r="F218" s="282"/>
      <c r="G218" s="317"/>
    </row>
    <row r="219" s="301" customFormat="1" ht="16.8" spans="1:7">
      <c r="A219" s="278"/>
      <c r="B219" s="311" t="s">
        <v>21</v>
      </c>
      <c r="C219" s="275">
        <v>3</v>
      </c>
      <c r="D219" s="312">
        <v>90000</v>
      </c>
      <c r="E219" s="121">
        <f t="shared" si="13"/>
        <v>270000</v>
      </c>
      <c r="F219" s="282"/>
      <c r="G219" s="317"/>
    </row>
    <row r="220" s="301" customFormat="1" ht="16.8" spans="1:7">
      <c r="A220" s="278"/>
      <c r="B220" s="311" t="s">
        <v>77</v>
      </c>
      <c r="C220" s="275">
        <v>1</v>
      </c>
      <c r="D220" s="312">
        <v>270000</v>
      </c>
      <c r="E220" s="121">
        <f t="shared" si="13"/>
        <v>270000</v>
      </c>
      <c r="F220" s="282"/>
      <c r="G220" s="317"/>
    </row>
    <row r="221" s="301" customFormat="1" ht="16.8" spans="1:7">
      <c r="A221" s="278"/>
      <c r="B221" s="311" t="s">
        <v>81</v>
      </c>
      <c r="C221" s="275">
        <v>2</v>
      </c>
      <c r="D221" s="312">
        <v>25000</v>
      </c>
      <c r="E221" s="121">
        <f t="shared" si="13"/>
        <v>50000</v>
      </c>
      <c r="F221" s="282"/>
      <c r="G221" s="317"/>
    </row>
    <row r="222" s="301" customFormat="1" ht="16.8" spans="1:7">
      <c r="A222" s="278"/>
      <c r="B222" s="311" t="s">
        <v>20</v>
      </c>
      <c r="C222" s="275">
        <v>1</v>
      </c>
      <c r="D222" s="312">
        <v>170000</v>
      </c>
      <c r="E222" s="121">
        <f t="shared" si="13"/>
        <v>170000</v>
      </c>
      <c r="F222" s="282"/>
      <c r="G222" s="317"/>
    </row>
    <row r="223" s="301" customFormat="1" ht="16.8" spans="1:7">
      <c r="A223" s="278"/>
      <c r="B223" s="311" t="s">
        <v>17</v>
      </c>
      <c r="C223" s="275">
        <v>2</v>
      </c>
      <c r="D223" s="312">
        <v>170000</v>
      </c>
      <c r="E223" s="121">
        <f t="shared" si="13"/>
        <v>340000</v>
      </c>
      <c r="F223" s="282"/>
      <c r="G223" s="317"/>
    </row>
    <row r="224" s="301" customFormat="1" ht="16.8" spans="1:7">
      <c r="A224" s="278"/>
      <c r="B224" s="311" t="s">
        <v>87</v>
      </c>
      <c r="C224" s="275">
        <v>1</v>
      </c>
      <c r="D224" s="312">
        <v>60000</v>
      </c>
      <c r="E224" s="121">
        <f t="shared" si="13"/>
        <v>60000</v>
      </c>
      <c r="F224" s="282"/>
      <c r="G224" s="317"/>
    </row>
    <row r="225" s="301" customFormat="1" ht="16.8" spans="1:7">
      <c r="A225" s="278"/>
      <c r="B225" s="311" t="s">
        <v>88</v>
      </c>
      <c r="C225" s="275">
        <v>0.5</v>
      </c>
      <c r="D225" s="312">
        <v>70000</v>
      </c>
      <c r="E225" s="121">
        <f t="shared" si="13"/>
        <v>35000</v>
      </c>
      <c r="F225" s="282"/>
      <c r="G225" s="317"/>
    </row>
    <row r="226" s="301" customFormat="1" ht="16.8" spans="1:7">
      <c r="A226" s="278"/>
      <c r="B226" s="311" t="s">
        <v>126</v>
      </c>
      <c r="C226" s="275">
        <v>1</v>
      </c>
      <c r="D226" s="312">
        <v>30000</v>
      </c>
      <c r="E226" s="121">
        <f t="shared" si="13"/>
        <v>30000</v>
      </c>
      <c r="F226" s="282"/>
      <c r="G226" s="317"/>
    </row>
    <row r="227" s="301" customFormat="1" ht="16.8" spans="1:7">
      <c r="A227" s="278"/>
      <c r="B227" s="311" t="s">
        <v>35</v>
      </c>
      <c r="C227" s="275">
        <v>1</v>
      </c>
      <c r="D227" s="312">
        <v>15000</v>
      </c>
      <c r="E227" s="121">
        <f t="shared" si="13"/>
        <v>15000</v>
      </c>
      <c r="F227" s="282"/>
      <c r="G227" s="317"/>
    </row>
    <row r="228" s="301" customFormat="1" ht="16.8" spans="1:7">
      <c r="A228" s="278"/>
      <c r="B228" s="311" t="s">
        <v>127</v>
      </c>
      <c r="C228" s="275">
        <v>1</v>
      </c>
      <c r="D228" s="312">
        <v>150000</v>
      </c>
      <c r="E228" s="121">
        <f t="shared" si="13"/>
        <v>150000</v>
      </c>
      <c r="F228" s="282"/>
      <c r="G228" s="317"/>
    </row>
    <row r="229" s="301" customFormat="1" ht="16.8" spans="1:7">
      <c r="A229" s="279"/>
      <c r="B229" s="311" t="s">
        <v>93</v>
      </c>
      <c r="C229" s="275">
        <v>0.3</v>
      </c>
      <c r="D229" s="312">
        <v>55000</v>
      </c>
      <c r="E229" s="121">
        <v>17000</v>
      </c>
      <c r="F229" s="283"/>
      <c r="G229" s="319"/>
    </row>
    <row r="230" s="301" customFormat="1" ht="16.8" spans="1:7">
      <c r="A230" s="276">
        <v>46032</v>
      </c>
      <c r="B230" s="311" t="s">
        <v>128</v>
      </c>
      <c r="C230" s="275">
        <v>30</v>
      </c>
      <c r="D230" s="312">
        <v>1000</v>
      </c>
      <c r="E230" s="121">
        <f>D230*C230</f>
        <v>30000</v>
      </c>
      <c r="F230" s="281">
        <f>SUM(E230:E232)</f>
        <v>99000</v>
      </c>
      <c r="G230" s="316" t="s">
        <v>8</v>
      </c>
    </row>
    <row r="231" s="301" customFormat="1" ht="16.8" spans="1:7">
      <c r="A231" s="278"/>
      <c r="B231" s="311" t="s">
        <v>129</v>
      </c>
      <c r="C231" s="275">
        <v>0.3</v>
      </c>
      <c r="D231" s="312">
        <v>80000</v>
      </c>
      <c r="E231" s="121">
        <f>D231*C231</f>
        <v>24000</v>
      </c>
      <c r="F231" s="282"/>
      <c r="G231" s="317"/>
    </row>
    <row r="232" s="301" customFormat="1" ht="16.8" spans="1:7">
      <c r="A232" s="279"/>
      <c r="B232" s="311" t="s">
        <v>130</v>
      </c>
      <c r="C232" s="275">
        <v>1</v>
      </c>
      <c r="D232" s="312">
        <v>45000</v>
      </c>
      <c r="E232" s="121">
        <f>D232*C232</f>
        <v>45000</v>
      </c>
      <c r="F232" s="283"/>
      <c r="G232" s="319"/>
    </row>
    <row r="233" s="301" customFormat="1" ht="16.8" spans="1:7">
      <c r="A233" s="276">
        <v>46033</v>
      </c>
      <c r="B233" s="311" t="s">
        <v>25</v>
      </c>
      <c r="C233" s="275">
        <v>1</v>
      </c>
      <c r="D233" s="312">
        <v>220000</v>
      </c>
      <c r="E233" s="121">
        <f t="shared" ref="E233:E246" si="14">D233*C233</f>
        <v>220000</v>
      </c>
      <c r="F233" s="281">
        <f>SUM(E233:E245)</f>
        <v>2113000</v>
      </c>
      <c r="G233" s="316" t="s">
        <v>8</v>
      </c>
    </row>
    <row r="234" s="301" customFormat="1" ht="16.8" spans="1:7">
      <c r="A234" s="278"/>
      <c r="B234" s="311" t="s">
        <v>43</v>
      </c>
      <c r="C234" s="275">
        <v>16</v>
      </c>
      <c r="D234" s="312">
        <v>2000</v>
      </c>
      <c r="E234" s="121">
        <f t="shared" si="14"/>
        <v>32000</v>
      </c>
      <c r="F234" s="282"/>
      <c r="G234" s="317"/>
    </row>
    <row r="235" s="301" customFormat="1" ht="16.8" spans="1:7">
      <c r="A235" s="278"/>
      <c r="B235" s="311" t="s">
        <v>50</v>
      </c>
      <c r="C235" s="275">
        <v>1</v>
      </c>
      <c r="D235" s="312">
        <v>230000</v>
      </c>
      <c r="E235" s="121">
        <f t="shared" si="14"/>
        <v>230000</v>
      </c>
      <c r="F235" s="282"/>
      <c r="G235" s="317"/>
    </row>
    <row r="236" s="301" customFormat="1" ht="16.8" spans="1:7">
      <c r="A236" s="278"/>
      <c r="B236" s="311" t="s">
        <v>12</v>
      </c>
      <c r="C236" s="275">
        <v>2</v>
      </c>
      <c r="D236" s="312">
        <v>75000</v>
      </c>
      <c r="E236" s="121">
        <f t="shared" si="14"/>
        <v>150000</v>
      </c>
      <c r="F236" s="282"/>
      <c r="G236" s="317"/>
    </row>
    <row r="237" s="301" customFormat="1" ht="16.8" spans="1:7">
      <c r="A237" s="278"/>
      <c r="B237" s="311" t="s">
        <v>131</v>
      </c>
      <c r="C237" s="275">
        <v>2</v>
      </c>
      <c r="D237" s="312">
        <v>95000</v>
      </c>
      <c r="E237" s="121">
        <f t="shared" si="14"/>
        <v>190000</v>
      </c>
      <c r="F237" s="282"/>
      <c r="G237" s="317"/>
    </row>
    <row r="238" s="301" customFormat="1" ht="16.8" spans="1:7">
      <c r="A238" s="278"/>
      <c r="B238" s="311" t="s">
        <v>21</v>
      </c>
      <c r="C238" s="275">
        <v>3</v>
      </c>
      <c r="D238" s="312">
        <v>90000</v>
      </c>
      <c r="E238" s="121">
        <f t="shared" si="14"/>
        <v>270000</v>
      </c>
      <c r="F238" s="282"/>
      <c r="G238" s="317"/>
    </row>
    <row r="239" s="301" customFormat="1" ht="16.8" spans="1:7">
      <c r="A239" s="278"/>
      <c r="B239" s="311" t="s">
        <v>22</v>
      </c>
      <c r="C239" s="275">
        <v>2</v>
      </c>
      <c r="D239" s="312">
        <v>22000</v>
      </c>
      <c r="E239" s="121">
        <f t="shared" si="14"/>
        <v>44000</v>
      </c>
      <c r="F239" s="282"/>
      <c r="G239" s="317"/>
    </row>
    <row r="240" s="301" customFormat="1" ht="16.8" spans="1:7">
      <c r="A240" s="278"/>
      <c r="B240" s="311" t="s">
        <v>20</v>
      </c>
      <c r="C240" s="275">
        <v>1</v>
      </c>
      <c r="D240" s="312">
        <v>170000</v>
      </c>
      <c r="E240" s="121">
        <f t="shared" si="14"/>
        <v>170000</v>
      </c>
      <c r="F240" s="282"/>
      <c r="G240" s="317"/>
    </row>
    <row r="241" s="301" customFormat="1" ht="16.8" spans="1:7">
      <c r="A241" s="278"/>
      <c r="B241" s="311" t="s">
        <v>51</v>
      </c>
      <c r="C241" s="275">
        <v>1</v>
      </c>
      <c r="D241" s="312">
        <v>270000</v>
      </c>
      <c r="E241" s="121">
        <f t="shared" si="14"/>
        <v>270000</v>
      </c>
      <c r="F241" s="282"/>
      <c r="G241" s="317"/>
    </row>
    <row r="242" s="301" customFormat="1" ht="16.8" spans="1:7">
      <c r="A242" s="278"/>
      <c r="B242" s="311" t="s">
        <v>53</v>
      </c>
      <c r="C242" s="275">
        <v>2</v>
      </c>
      <c r="D242" s="312">
        <v>170000</v>
      </c>
      <c r="E242" s="121">
        <f t="shared" si="14"/>
        <v>340000</v>
      </c>
      <c r="F242" s="282"/>
      <c r="G242" s="317"/>
    </row>
    <row r="243" s="301" customFormat="1" ht="16.8" spans="1:7">
      <c r="A243" s="278"/>
      <c r="B243" s="311" t="s">
        <v>76</v>
      </c>
      <c r="C243" s="275">
        <v>2</v>
      </c>
      <c r="D243" s="312">
        <v>45000</v>
      </c>
      <c r="E243" s="121">
        <f t="shared" si="14"/>
        <v>90000</v>
      </c>
      <c r="F243" s="282"/>
      <c r="G243" s="317"/>
    </row>
    <row r="244" s="301" customFormat="1" ht="16.8" spans="1:7">
      <c r="A244" s="278"/>
      <c r="B244" s="311" t="s">
        <v>18</v>
      </c>
      <c r="C244" s="275">
        <v>0.5</v>
      </c>
      <c r="D244" s="312">
        <v>70000</v>
      </c>
      <c r="E244" s="121">
        <f t="shared" si="14"/>
        <v>35000</v>
      </c>
      <c r="F244" s="282"/>
      <c r="G244" s="317"/>
    </row>
    <row r="245" s="301" customFormat="1" ht="16.8" spans="1:7">
      <c r="A245" s="279"/>
      <c r="B245" s="311" t="s">
        <v>132</v>
      </c>
      <c r="C245" s="275">
        <v>0.72</v>
      </c>
      <c r="D245" s="312">
        <v>100000</v>
      </c>
      <c r="E245" s="121">
        <f t="shared" si="14"/>
        <v>72000</v>
      </c>
      <c r="F245" s="283"/>
      <c r="G245" s="319"/>
    </row>
    <row r="246" s="301" customFormat="1" ht="16.8" spans="1:7">
      <c r="A246" s="276">
        <v>46034</v>
      </c>
      <c r="B246" s="311" t="s">
        <v>60</v>
      </c>
      <c r="C246" s="275">
        <v>3</v>
      </c>
      <c r="D246" s="312">
        <v>15000</v>
      </c>
      <c r="E246" s="121">
        <f t="shared" ref="E246:E266" si="15">D246*C246</f>
        <v>45000</v>
      </c>
      <c r="F246" s="281">
        <f>SUM(E246:E266)</f>
        <v>2365000</v>
      </c>
      <c r="G246" s="316" t="s">
        <v>8</v>
      </c>
    </row>
    <row r="247" s="301" customFormat="1" ht="16.8" spans="1:7">
      <c r="A247" s="278"/>
      <c r="B247" s="311" t="s">
        <v>133</v>
      </c>
      <c r="C247" s="275">
        <v>1</v>
      </c>
      <c r="D247" s="312">
        <v>330000</v>
      </c>
      <c r="E247" s="121">
        <f t="shared" si="15"/>
        <v>330000</v>
      </c>
      <c r="F247" s="282"/>
      <c r="G247" s="317"/>
    </row>
    <row r="248" s="301" customFormat="1" ht="16.8" spans="1:7">
      <c r="A248" s="278"/>
      <c r="B248" s="311" t="s">
        <v>134</v>
      </c>
      <c r="C248" s="275">
        <v>1</v>
      </c>
      <c r="D248" s="312">
        <v>40000</v>
      </c>
      <c r="E248" s="121">
        <f t="shared" si="15"/>
        <v>40000</v>
      </c>
      <c r="F248" s="282"/>
      <c r="G248" s="317"/>
    </row>
    <row r="249" s="301" customFormat="1" ht="16.8" spans="1:7">
      <c r="A249" s="278"/>
      <c r="B249" s="311" t="s">
        <v>52</v>
      </c>
      <c r="C249" s="275">
        <v>2</v>
      </c>
      <c r="D249" s="312">
        <v>90000</v>
      </c>
      <c r="E249" s="121">
        <f t="shared" si="15"/>
        <v>180000</v>
      </c>
      <c r="F249" s="282"/>
      <c r="G249" s="317"/>
    </row>
    <row r="250" s="301" customFormat="1" ht="16.8" spans="1:7">
      <c r="A250" s="278"/>
      <c r="B250" s="311" t="s">
        <v>22</v>
      </c>
      <c r="C250" s="275">
        <v>2</v>
      </c>
      <c r="D250" s="312">
        <v>22000</v>
      </c>
      <c r="E250" s="121">
        <f t="shared" si="15"/>
        <v>44000</v>
      </c>
      <c r="F250" s="282"/>
      <c r="G250" s="317"/>
    </row>
    <row r="251" s="301" customFormat="1" ht="16.8" spans="1:7">
      <c r="A251" s="278"/>
      <c r="B251" s="311" t="s">
        <v>21</v>
      </c>
      <c r="C251" s="275">
        <v>2</v>
      </c>
      <c r="D251" s="312">
        <v>90000</v>
      </c>
      <c r="E251" s="121">
        <f t="shared" si="15"/>
        <v>180000</v>
      </c>
      <c r="F251" s="282"/>
      <c r="G251" s="317"/>
    </row>
    <row r="252" s="301" customFormat="1" ht="16.8" spans="1:7">
      <c r="A252" s="278"/>
      <c r="B252" s="311" t="s">
        <v>53</v>
      </c>
      <c r="C252" s="275">
        <v>1</v>
      </c>
      <c r="D252" s="312">
        <v>170000</v>
      </c>
      <c r="E252" s="121">
        <f t="shared" si="15"/>
        <v>170000</v>
      </c>
      <c r="F252" s="282"/>
      <c r="G252" s="317"/>
    </row>
    <row r="253" s="301" customFormat="1" ht="16.8" spans="1:7">
      <c r="A253" s="278"/>
      <c r="B253" s="311" t="s">
        <v>135</v>
      </c>
      <c r="C253" s="275">
        <v>3</v>
      </c>
      <c r="D253" s="312">
        <v>60000</v>
      </c>
      <c r="E253" s="121">
        <f t="shared" si="15"/>
        <v>180000</v>
      </c>
      <c r="F253" s="282"/>
      <c r="G253" s="317"/>
    </row>
    <row r="254" s="301" customFormat="1" ht="16.8" spans="1:7">
      <c r="A254" s="278"/>
      <c r="B254" s="311" t="s">
        <v>136</v>
      </c>
      <c r="C254" s="275">
        <v>3</v>
      </c>
      <c r="D254" s="312">
        <v>12000</v>
      </c>
      <c r="E254" s="121">
        <f t="shared" si="15"/>
        <v>36000</v>
      </c>
      <c r="F254" s="282"/>
      <c r="G254" s="317"/>
    </row>
    <row r="255" s="301" customFormat="1" ht="16.8" spans="1:7">
      <c r="A255" s="278"/>
      <c r="B255" s="311" t="s">
        <v>70</v>
      </c>
      <c r="C255" s="275">
        <v>1</v>
      </c>
      <c r="D255" s="312">
        <v>50000</v>
      </c>
      <c r="E255" s="121">
        <f t="shared" si="15"/>
        <v>50000</v>
      </c>
      <c r="F255" s="282"/>
      <c r="G255" s="317"/>
    </row>
    <row r="256" s="301" customFormat="1" ht="16.8" spans="1:7">
      <c r="A256" s="278"/>
      <c r="B256" s="311" t="s">
        <v>10</v>
      </c>
      <c r="C256" s="275">
        <v>2</v>
      </c>
      <c r="D256" s="312">
        <v>20000</v>
      </c>
      <c r="E256" s="121">
        <f t="shared" si="15"/>
        <v>40000</v>
      </c>
      <c r="F256" s="282"/>
      <c r="G256" s="317"/>
    </row>
    <row r="257" s="301" customFormat="1" ht="16.8" spans="1:7">
      <c r="A257" s="278"/>
      <c r="B257" s="311" t="s">
        <v>11</v>
      </c>
      <c r="C257" s="275">
        <v>2</v>
      </c>
      <c r="D257" s="312">
        <v>25000</v>
      </c>
      <c r="E257" s="121">
        <f t="shared" si="15"/>
        <v>50000</v>
      </c>
      <c r="F257" s="282"/>
      <c r="G257" s="317"/>
    </row>
    <row r="258" s="301" customFormat="1" ht="16.8" spans="1:7">
      <c r="A258" s="278"/>
      <c r="B258" s="311" t="s">
        <v>9</v>
      </c>
      <c r="C258" s="275">
        <v>2</v>
      </c>
      <c r="D258" s="312">
        <v>40000</v>
      </c>
      <c r="E258" s="121">
        <f t="shared" si="15"/>
        <v>80000</v>
      </c>
      <c r="F258" s="282"/>
      <c r="G258" s="317"/>
    </row>
    <row r="259" s="301" customFormat="1" ht="16.8" spans="1:7">
      <c r="A259" s="278"/>
      <c r="B259" s="311" t="s">
        <v>75</v>
      </c>
      <c r="C259" s="275">
        <v>2</v>
      </c>
      <c r="D259" s="312">
        <v>20000</v>
      </c>
      <c r="E259" s="121">
        <f t="shared" si="15"/>
        <v>40000</v>
      </c>
      <c r="F259" s="282"/>
      <c r="G259" s="317"/>
    </row>
    <row r="260" s="301" customFormat="1" ht="16.8" spans="1:7">
      <c r="A260" s="278"/>
      <c r="B260" s="311" t="s">
        <v>137</v>
      </c>
      <c r="C260" s="275">
        <v>2</v>
      </c>
      <c r="D260" s="312">
        <v>60000</v>
      </c>
      <c r="E260" s="121">
        <f t="shared" si="15"/>
        <v>120000</v>
      </c>
      <c r="F260" s="282"/>
      <c r="G260" s="317"/>
    </row>
    <row r="261" s="301" customFormat="1" ht="16.8" spans="1:7">
      <c r="A261" s="278"/>
      <c r="B261" s="311" t="s">
        <v>138</v>
      </c>
      <c r="C261" s="275">
        <v>1</v>
      </c>
      <c r="D261" s="312">
        <v>50000</v>
      </c>
      <c r="E261" s="121">
        <f t="shared" si="15"/>
        <v>50000</v>
      </c>
      <c r="F261" s="282"/>
      <c r="G261" s="317"/>
    </row>
    <row r="262" s="301" customFormat="1" ht="16.8" spans="1:7">
      <c r="A262" s="278"/>
      <c r="B262" s="311" t="s">
        <v>67</v>
      </c>
      <c r="C262" s="275">
        <v>1</v>
      </c>
      <c r="D262" s="312">
        <v>30000</v>
      </c>
      <c r="E262" s="121">
        <f t="shared" si="15"/>
        <v>30000</v>
      </c>
      <c r="F262" s="282"/>
      <c r="G262" s="317"/>
    </row>
    <row r="263" s="301" customFormat="1" ht="16.8" spans="1:7">
      <c r="A263" s="278"/>
      <c r="B263" s="311" t="s">
        <v>54</v>
      </c>
      <c r="C263" s="275">
        <v>3</v>
      </c>
      <c r="D263" s="312">
        <v>30000</v>
      </c>
      <c r="E263" s="121">
        <f t="shared" si="15"/>
        <v>90000</v>
      </c>
      <c r="F263" s="282"/>
      <c r="G263" s="317"/>
    </row>
    <row r="264" s="301" customFormat="1" ht="16.8" spans="1:7">
      <c r="A264" s="278"/>
      <c r="B264" s="311" t="s">
        <v>76</v>
      </c>
      <c r="C264" s="275">
        <v>2</v>
      </c>
      <c r="D264" s="312">
        <v>45000</v>
      </c>
      <c r="E264" s="121">
        <f t="shared" si="15"/>
        <v>90000</v>
      </c>
      <c r="F264" s="282"/>
      <c r="G264" s="317"/>
    </row>
    <row r="265" s="301" customFormat="1" ht="16.8" spans="1:7">
      <c r="A265" s="278"/>
      <c r="B265" s="311" t="s">
        <v>139</v>
      </c>
      <c r="C265" s="275">
        <v>2</v>
      </c>
      <c r="D265" s="312">
        <v>170000</v>
      </c>
      <c r="E265" s="121">
        <f t="shared" si="15"/>
        <v>340000</v>
      </c>
      <c r="F265" s="282"/>
      <c r="G265" s="317"/>
    </row>
    <row r="266" s="301" customFormat="1" ht="16.8" spans="1:7">
      <c r="A266" s="279"/>
      <c r="B266" s="311" t="s">
        <v>28</v>
      </c>
      <c r="C266" s="275">
        <v>4</v>
      </c>
      <c r="D266" s="312">
        <v>45000</v>
      </c>
      <c r="E266" s="121">
        <f t="shared" si="15"/>
        <v>180000</v>
      </c>
      <c r="F266" s="283"/>
      <c r="G266" s="319"/>
    </row>
    <row r="267" s="301" customFormat="1" ht="16.8" spans="1:7">
      <c r="A267" s="276">
        <v>46035</v>
      </c>
      <c r="B267" s="311" t="s">
        <v>21</v>
      </c>
      <c r="C267" s="275">
        <v>5</v>
      </c>
      <c r="D267" s="312">
        <v>95000</v>
      </c>
      <c r="E267" s="121">
        <f t="shared" ref="E267:E276" si="16">D267*C267</f>
        <v>475000</v>
      </c>
      <c r="F267" s="281">
        <f>SUM(E267:E274)</f>
        <v>2178000</v>
      </c>
      <c r="G267" s="316" t="s">
        <v>8</v>
      </c>
    </row>
    <row r="268" s="301" customFormat="1" ht="16.8" spans="1:7">
      <c r="A268" s="278"/>
      <c r="B268" s="311" t="s">
        <v>22</v>
      </c>
      <c r="C268" s="275">
        <v>4</v>
      </c>
      <c r="D268" s="312">
        <v>22000</v>
      </c>
      <c r="E268" s="121">
        <f t="shared" si="16"/>
        <v>88000</v>
      </c>
      <c r="F268" s="282"/>
      <c r="G268" s="317"/>
    </row>
    <row r="269" s="301" customFormat="1" ht="16.8" spans="1:7">
      <c r="A269" s="278"/>
      <c r="B269" s="311" t="s">
        <v>61</v>
      </c>
      <c r="C269" s="275">
        <v>1</v>
      </c>
      <c r="D269" s="312">
        <v>210000</v>
      </c>
      <c r="E269" s="121">
        <f t="shared" si="16"/>
        <v>210000</v>
      </c>
      <c r="F269" s="282"/>
      <c r="G269" s="317"/>
    </row>
    <row r="270" s="301" customFormat="1" ht="16.8" spans="1:7">
      <c r="A270" s="278"/>
      <c r="B270" s="311" t="s">
        <v>26</v>
      </c>
      <c r="C270" s="275">
        <v>6</v>
      </c>
      <c r="D270" s="312">
        <v>120000</v>
      </c>
      <c r="E270" s="121">
        <f t="shared" si="16"/>
        <v>720000</v>
      </c>
      <c r="F270" s="282"/>
      <c r="G270" s="317"/>
    </row>
    <row r="271" s="301" customFormat="1" ht="16.8" spans="1:7">
      <c r="A271" s="278"/>
      <c r="B271" s="311" t="s">
        <v>66</v>
      </c>
      <c r="C271" s="275">
        <v>2</v>
      </c>
      <c r="D271" s="312">
        <v>15000</v>
      </c>
      <c r="E271" s="121">
        <f t="shared" si="16"/>
        <v>30000</v>
      </c>
      <c r="F271" s="282"/>
      <c r="G271" s="317"/>
    </row>
    <row r="272" s="301" customFormat="1" ht="16.8" spans="1:7">
      <c r="A272" s="278"/>
      <c r="B272" s="311" t="s">
        <v>25</v>
      </c>
      <c r="C272" s="275">
        <v>1</v>
      </c>
      <c r="D272" s="312">
        <v>220000</v>
      </c>
      <c r="E272" s="121">
        <f t="shared" si="16"/>
        <v>220000</v>
      </c>
      <c r="F272" s="282"/>
      <c r="G272" s="317"/>
    </row>
    <row r="273" s="301" customFormat="1" ht="16.8" spans="1:7">
      <c r="A273" s="278"/>
      <c r="B273" s="311" t="s">
        <v>37</v>
      </c>
      <c r="C273" s="275">
        <v>1.5</v>
      </c>
      <c r="D273" s="312">
        <v>70000</v>
      </c>
      <c r="E273" s="121">
        <f t="shared" si="16"/>
        <v>105000</v>
      </c>
      <c r="F273" s="282"/>
      <c r="G273" s="317"/>
    </row>
    <row r="274" s="301" customFormat="1" ht="16.8" spans="1:7">
      <c r="A274" s="279"/>
      <c r="B274" s="311" t="s">
        <v>29</v>
      </c>
      <c r="C274" s="275">
        <v>1</v>
      </c>
      <c r="D274" s="312">
        <v>330000</v>
      </c>
      <c r="E274" s="121">
        <f t="shared" si="16"/>
        <v>330000</v>
      </c>
      <c r="F274" s="283"/>
      <c r="G274" s="319"/>
    </row>
    <row r="275" s="301" customFormat="1" ht="16.8" spans="1:7">
      <c r="A275" s="276">
        <v>46035</v>
      </c>
      <c r="B275" s="311" t="s">
        <v>46</v>
      </c>
      <c r="C275" s="275">
        <v>2</v>
      </c>
      <c r="D275" s="312">
        <v>25000</v>
      </c>
      <c r="E275" s="121">
        <f t="shared" si="16"/>
        <v>50000</v>
      </c>
      <c r="F275" s="281">
        <f>SUM(E275:E277)</f>
        <v>128000</v>
      </c>
      <c r="G275" s="316" t="s">
        <v>8</v>
      </c>
    </row>
    <row r="276" s="301" customFormat="1" ht="16.8" spans="1:7">
      <c r="A276" s="278"/>
      <c r="B276" s="311" t="s">
        <v>35</v>
      </c>
      <c r="C276" s="275">
        <v>2</v>
      </c>
      <c r="D276" s="312">
        <v>15000</v>
      </c>
      <c r="E276" s="121">
        <f t="shared" si="16"/>
        <v>30000</v>
      </c>
      <c r="F276" s="282"/>
      <c r="G276" s="317"/>
    </row>
    <row r="277" s="301" customFormat="1" ht="16.8" spans="1:7">
      <c r="A277" s="279"/>
      <c r="B277" s="311" t="s">
        <v>99</v>
      </c>
      <c r="C277" s="275">
        <v>0.5</v>
      </c>
      <c r="D277" s="312">
        <v>95000</v>
      </c>
      <c r="E277" s="121">
        <v>48000</v>
      </c>
      <c r="F277" s="283"/>
      <c r="G277" s="319"/>
    </row>
    <row r="278" s="301" customFormat="1" ht="16.8" spans="1:7">
      <c r="A278" s="276">
        <v>46036</v>
      </c>
      <c r="B278" s="311" t="s">
        <v>50</v>
      </c>
      <c r="C278" s="275">
        <v>1</v>
      </c>
      <c r="D278" s="312">
        <v>230000</v>
      </c>
      <c r="E278" s="121">
        <f>D278*C278</f>
        <v>230000</v>
      </c>
      <c r="F278" s="281">
        <f>SUM(E278:E286)</f>
        <v>1030000</v>
      </c>
      <c r="G278" s="316" t="s">
        <v>8</v>
      </c>
    </row>
    <row r="279" s="301" customFormat="1" ht="16.8" spans="1:7">
      <c r="A279" s="278"/>
      <c r="B279" s="311" t="s">
        <v>140</v>
      </c>
      <c r="C279" s="275">
        <v>0.3</v>
      </c>
      <c r="D279" s="312">
        <v>180000</v>
      </c>
      <c r="E279" s="121">
        <f t="shared" ref="E279:E286" si="17">D279*C279</f>
        <v>54000</v>
      </c>
      <c r="F279" s="282"/>
      <c r="G279" s="317"/>
    </row>
    <row r="280" s="301" customFormat="1" ht="16.8" spans="1:7">
      <c r="A280" s="278"/>
      <c r="B280" s="311" t="s">
        <v>141</v>
      </c>
      <c r="C280" s="275">
        <v>2</v>
      </c>
      <c r="D280" s="312">
        <v>130000</v>
      </c>
      <c r="E280" s="121">
        <f t="shared" si="17"/>
        <v>260000</v>
      </c>
      <c r="F280" s="282"/>
      <c r="G280" s="317"/>
    </row>
    <row r="281" s="301" customFormat="1" ht="16.8" spans="1:7">
      <c r="A281" s="278"/>
      <c r="B281" s="311" t="s">
        <v>30</v>
      </c>
      <c r="C281" s="275">
        <v>1</v>
      </c>
      <c r="D281" s="312">
        <v>195000</v>
      </c>
      <c r="E281" s="121">
        <f t="shared" si="17"/>
        <v>195000</v>
      </c>
      <c r="F281" s="282"/>
      <c r="G281" s="317"/>
    </row>
    <row r="282" s="301" customFormat="1" ht="16.8" spans="1:7">
      <c r="A282" s="278"/>
      <c r="B282" s="311" t="s">
        <v>142</v>
      </c>
      <c r="C282" s="275">
        <v>1</v>
      </c>
      <c r="D282" s="312">
        <v>35000</v>
      </c>
      <c r="E282" s="121">
        <f t="shared" si="17"/>
        <v>35000</v>
      </c>
      <c r="F282" s="282"/>
      <c r="G282" s="317"/>
    </row>
    <row r="283" s="301" customFormat="1" ht="16.8" spans="1:7">
      <c r="A283" s="278"/>
      <c r="B283" s="311" t="s">
        <v>47</v>
      </c>
      <c r="C283" s="275">
        <v>1</v>
      </c>
      <c r="D283" s="312">
        <v>70000</v>
      </c>
      <c r="E283" s="121">
        <f t="shared" si="17"/>
        <v>70000</v>
      </c>
      <c r="F283" s="282"/>
      <c r="G283" s="317"/>
    </row>
    <row r="284" s="301" customFormat="1" ht="16.8" spans="1:7">
      <c r="A284" s="278"/>
      <c r="B284" s="311" t="s">
        <v>83</v>
      </c>
      <c r="C284" s="275">
        <v>4</v>
      </c>
      <c r="D284" s="312">
        <v>15000</v>
      </c>
      <c r="E284" s="121">
        <f t="shared" si="17"/>
        <v>60000</v>
      </c>
      <c r="F284" s="282"/>
      <c r="G284" s="317"/>
    </row>
    <row r="285" s="301" customFormat="1" ht="16.8" spans="1:7">
      <c r="A285" s="278"/>
      <c r="B285" s="311" t="s">
        <v>46</v>
      </c>
      <c r="C285" s="275">
        <v>3.05</v>
      </c>
      <c r="D285" s="312">
        <v>25000</v>
      </c>
      <c r="E285" s="121">
        <v>76000</v>
      </c>
      <c r="F285" s="282"/>
      <c r="G285" s="317"/>
    </row>
    <row r="286" s="301" customFormat="1" ht="16.8" spans="1:7">
      <c r="A286" s="279"/>
      <c r="B286" s="311" t="s">
        <v>143</v>
      </c>
      <c r="C286" s="275">
        <v>0.5</v>
      </c>
      <c r="D286" s="312">
        <v>100000</v>
      </c>
      <c r="E286" s="121">
        <f t="shared" si="17"/>
        <v>50000</v>
      </c>
      <c r="F286" s="283"/>
      <c r="G286" s="319"/>
    </row>
    <row r="287" s="301" customFormat="1" ht="16.8" spans="1:7">
      <c r="A287" s="276">
        <v>46037</v>
      </c>
      <c r="B287" s="311" t="s">
        <v>118</v>
      </c>
      <c r="C287" s="275">
        <v>1</v>
      </c>
      <c r="D287" s="312">
        <v>130000</v>
      </c>
      <c r="E287" s="121">
        <f t="shared" ref="E287:E297" si="18">D287*C287</f>
        <v>130000</v>
      </c>
      <c r="F287" s="281">
        <f>SUM(E287:E297)</f>
        <v>2033000</v>
      </c>
      <c r="G287" s="316" t="s">
        <v>8</v>
      </c>
    </row>
    <row r="288" s="301" customFormat="1" ht="16.8" spans="1:7">
      <c r="A288" s="278"/>
      <c r="B288" s="311" t="s">
        <v>144</v>
      </c>
      <c r="C288" s="275">
        <v>1</v>
      </c>
      <c r="D288" s="312">
        <v>400000</v>
      </c>
      <c r="E288" s="121">
        <f t="shared" si="18"/>
        <v>400000</v>
      </c>
      <c r="F288" s="282"/>
      <c r="G288" s="317"/>
    </row>
    <row r="289" s="301" customFormat="1" ht="16.8" spans="1:7">
      <c r="A289" s="278"/>
      <c r="B289" s="311" t="s">
        <v>53</v>
      </c>
      <c r="C289" s="275">
        <v>2</v>
      </c>
      <c r="D289" s="312">
        <v>170000</v>
      </c>
      <c r="E289" s="121">
        <f t="shared" si="18"/>
        <v>340000</v>
      </c>
      <c r="F289" s="282"/>
      <c r="G289" s="317"/>
    </row>
    <row r="290" s="301" customFormat="1" ht="16.8" spans="1:7">
      <c r="A290" s="278"/>
      <c r="B290" s="311" t="s">
        <v>40</v>
      </c>
      <c r="C290" s="275">
        <v>2</v>
      </c>
      <c r="D290" s="312">
        <v>70000</v>
      </c>
      <c r="E290" s="121">
        <f t="shared" si="18"/>
        <v>140000</v>
      </c>
      <c r="F290" s="282"/>
      <c r="G290" s="317"/>
    </row>
    <row r="291" s="301" customFormat="1" ht="16.8" spans="1:7">
      <c r="A291" s="278"/>
      <c r="B291" s="311" t="s">
        <v>65</v>
      </c>
      <c r="C291" s="275">
        <v>2</v>
      </c>
      <c r="D291" s="312">
        <v>170000</v>
      </c>
      <c r="E291" s="121">
        <f t="shared" si="18"/>
        <v>340000</v>
      </c>
      <c r="F291" s="282"/>
      <c r="G291" s="317"/>
    </row>
    <row r="292" s="301" customFormat="1" ht="16.8" spans="1:7">
      <c r="A292" s="278"/>
      <c r="B292" s="311" t="s">
        <v>145</v>
      </c>
      <c r="C292" s="275">
        <v>2</v>
      </c>
      <c r="D292" s="312">
        <v>170000</v>
      </c>
      <c r="E292" s="121">
        <f t="shared" si="18"/>
        <v>340000</v>
      </c>
      <c r="F292" s="282"/>
      <c r="G292" s="317"/>
    </row>
    <row r="293" s="301" customFormat="1" ht="16.8" spans="1:7">
      <c r="A293" s="278"/>
      <c r="B293" s="311" t="s">
        <v>105</v>
      </c>
      <c r="C293" s="275">
        <v>2</v>
      </c>
      <c r="D293" s="312">
        <v>35000</v>
      </c>
      <c r="E293" s="121">
        <f t="shared" si="18"/>
        <v>70000</v>
      </c>
      <c r="F293" s="282"/>
      <c r="G293" s="317"/>
    </row>
    <row r="294" s="301" customFormat="1" ht="16.8" spans="1:7">
      <c r="A294" s="278"/>
      <c r="B294" s="311" t="s">
        <v>102</v>
      </c>
      <c r="C294" s="275">
        <v>1</v>
      </c>
      <c r="D294" s="312">
        <v>38000</v>
      </c>
      <c r="E294" s="121">
        <f t="shared" si="18"/>
        <v>38000</v>
      </c>
      <c r="F294" s="282"/>
      <c r="G294" s="317"/>
    </row>
    <row r="295" s="301" customFormat="1" ht="16.8" spans="1:7">
      <c r="A295" s="278"/>
      <c r="B295" s="311" t="s">
        <v>46</v>
      </c>
      <c r="C295" s="275">
        <v>3</v>
      </c>
      <c r="D295" s="312">
        <v>25000</v>
      </c>
      <c r="E295" s="121">
        <f t="shared" si="18"/>
        <v>75000</v>
      </c>
      <c r="F295" s="282"/>
      <c r="G295" s="317"/>
    </row>
    <row r="296" s="301" customFormat="1" ht="16.8" spans="1:7">
      <c r="A296" s="278"/>
      <c r="B296" s="311" t="s">
        <v>43</v>
      </c>
      <c r="C296" s="275">
        <v>30</v>
      </c>
      <c r="D296" s="312">
        <v>2000</v>
      </c>
      <c r="E296" s="121">
        <f t="shared" si="18"/>
        <v>60000</v>
      </c>
      <c r="F296" s="282"/>
      <c r="G296" s="317"/>
    </row>
    <row r="297" s="301" customFormat="1" ht="16.8" spans="1:7">
      <c r="A297" s="279"/>
      <c r="B297" s="311" t="s">
        <v>78</v>
      </c>
      <c r="C297" s="275">
        <v>5</v>
      </c>
      <c r="D297" s="312">
        <v>20000</v>
      </c>
      <c r="E297" s="121">
        <f t="shared" si="18"/>
        <v>100000</v>
      </c>
      <c r="F297" s="283"/>
      <c r="G297" s="319"/>
    </row>
    <row r="298" s="301" customFormat="1" ht="16.8" spans="1:7">
      <c r="A298" s="276">
        <v>46038</v>
      </c>
      <c r="B298" s="311" t="s">
        <v>118</v>
      </c>
      <c r="C298" s="275">
        <v>1</v>
      </c>
      <c r="D298" s="312">
        <v>130000</v>
      </c>
      <c r="E298" s="121">
        <f t="shared" ref="E298:E308" si="19">D298*C298</f>
        <v>130000</v>
      </c>
      <c r="F298" s="281">
        <f>SUM(E298:E308)</f>
        <v>2770000</v>
      </c>
      <c r="G298" s="316" t="s">
        <v>8</v>
      </c>
    </row>
    <row r="299" s="301" customFormat="1" ht="16.8" spans="1:7">
      <c r="A299" s="278"/>
      <c r="B299" s="311" t="s">
        <v>30</v>
      </c>
      <c r="C299" s="275">
        <v>2</v>
      </c>
      <c r="D299" s="312">
        <v>195000</v>
      </c>
      <c r="E299" s="121">
        <f t="shared" si="19"/>
        <v>390000</v>
      </c>
      <c r="F299" s="282"/>
      <c r="G299" s="317"/>
    </row>
    <row r="300" s="301" customFormat="1" ht="16.8" spans="1:7">
      <c r="A300" s="278"/>
      <c r="B300" s="311" t="s">
        <v>146</v>
      </c>
      <c r="C300" s="275">
        <v>2</v>
      </c>
      <c r="D300" s="312">
        <v>330000</v>
      </c>
      <c r="E300" s="121">
        <f t="shared" si="19"/>
        <v>660000</v>
      </c>
      <c r="F300" s="282"/>
      <c r="G300" s="317"/>
    </row>
    <row r="301" s="301" customFormat="1" ht="16.8" spans="1:7">
      <c r="A301" s="278"/>
      <c r="B301" s="311" t="s">
        <v>25</v>
      </c>
      <c r="C301" s="275">
        <v>1</v>
      </c>
      <c r="D301" s="312">
        <v>220000</v>
      </c>
      <c r="E301" s="121">
        <f t="shared" si="19"/>
        <v>220000</v>
      </c>
      <c r="F301" s="282"/>
      <c r="G301" s="317"/>
    </row>
    <row r="302" s="301" customFormat="1" ht="16.8" spans="1:7">
      <c r="A302" s="278"/>
      <c r="B302" s="311" t="s">
        <v>48</v>
      </c>
      <c r="C302" s="275">
        <v>1</v>
      </c>
      <c r="D302" s="312">
        <v>100000</v>
      </c>
      <c r="E302" s="121">
        <f t="shared" si="19"/>
        <v>100000</v>
      </c>
      <c r="F302" s="282"/>
      <c r="G302" s="317"/>
    </row>
    <row r="303" s="301" customFormat="1" ht="16.8" spans="1:7">
      <c r="A303" s="278"/>
      <c r="B303" s="311" t="s">
        <v>84</v>
      </c>
      <c r="C303" s="275">
        <v>5</v>
      </c>
      <c r="D303" s="312">
        <v>20000</v>
      </c>
      <c r="E303" s="121">
        <f t="shared" si="19"/>
        <v>100000</v>
      </c>
      <c r="F303" s="282"/>
      <c r="G303" s="317"/>
    </row>
    <row r="304" s="301" customFormat="1" ht="16.8" spans="1:7">
      <c r="A304" s="278"/>
      <c r="B304" s="311" t="s">
        <v>21</v>
      </c>
      <c r="C304" s="275">
        <v>5</v>
      </c>
      <c r="D304" s="312">
        <v>95000</v>
      </c>
      <c r="E304" s="121">
        <f t="shared" si="19"/>
        <v>475000</v>
      </c>
      <c r="F304" s="282"/>
      <c r="G304" s="317"/>
    </row>
    <row r="305" s="301" customFormat="1" ht="16.8" spans="1:7">
      <c r="A305" s="278"/>
      <c r="B305" s="311" t="s">
        <v>22</v>
      </c>
      <c r="C305" s="275">
        <v>5</v>
      </c>
      <c r="D305" s="312">
        <v>22000</v>
      </c>
      <c r="E305" s="121">
        <f t="shared" si="19"/>
        <v>110000</v>
      </c>
      <c r="F305" s="282"/>
      <c r="G305" s="317"/>
    </row>
    <row r="306" s="301" customFormat="1" ht="16.8" spans="1:7">
      <c r="A306" s="278"/>
      <c r="B306" s="311" t="s">
        <v>105</v>
      </c>
      <c r="C306" s="275">
        <v>3</v>
      </c>
      <c r="D306" s="312">
        <v>35000</v>
      </c>
      <c r="E306" s="121">
        <f t="shared" si="19"/>
        <v>105000</v>
      </c>
      <c r="F306" s="282"/>
      <c r="G306" s="317"/>
    </row>
    <row r="307" s="301" customFormat="1" ht="16.8" spans="1:7">
      <c r="A307" s="278"/>
      <c r="B307" s="311" t="s">
        <v>64</v>
      </c>
      <c r="C307" s="275">
        <v>1</v>
      </c>
      <c r="D307" s="312">
        <v>360000</v>
      </c>
      <c r="E307" s="121">
        <f t="shared" si="19"/>
        <v>360000</v>
      </c>
      <c r="F307" s="282"/>
      <c r="G307" s="317"/>
    </row>
    <row r="308" s="301" customFormat="1" ht="16.8" spans="1:7">
      <c r="A308" s="279"/>
      <c r="B308" s="311" t="s">
        <v>141</v>
      </c>
      <c r="C308" s="275">
        <v>1</v>
      </c>
      <c r="D308" s="312">
        <v>120000</v>
      </c>
      <c r="E308" s="121">
        <f t="shared" si="19"/>
        <v>120000</v>
      </c>
      <c r="F308" s="283"/>
      <c r="G308" s="319"/>
    </row>
    <row r="309" s="301" customFormat="1" ht="16.8" spans="1:7">
      <c r="A309" s="276">
        <v>46039</v>
      </c>
      <c r="B309" s="311" t="s">
        <v>21</v>
      </c>
      <c r="C309" s="275">
        <v>4</v>
      </c>
      <c r="D309" s="312">
        <v>95000</v>
      </c>
      <c r="E309" s="121">
        <f t="shared" ref="E309:E321" si="20">D309*C309</f>
        <v>380000</v>
      </c>
      <c r="F309" s="281">
        <f>SUM(E309:E319)</f>
        <v>1679000</v>
      </c>
      <c r="G309" s="316" t="s">
        <v>8</v>
      </c>
    </row>
    <row r="310" s="301" customFormat="1" ht="16.8" spans="1:7">
      <c r="A310" s="278"/>
      <c r="B310" s="311" t="s">
        <v>22</v>
      </c>
      <c r="C310" s="275">
        <v>2</v>
      </c>
      <c r="D310" s="312">
        <v>22000</v>
      </c>
      <c r="E310" s="121">
        <f t="shared" si="20"/>
        <v>44000</v>
      </c>
      <c r="F310" s="282"/>
      <c r="G310" s="317"/>
    </row>
    <row r="311" s="301" customFormat="1" ht="16.8" spans="1:7">
      <c r="A311" s="278"/>
      <c r="B311" s="311" t="s">
        <v>147</v>
      </c>
      <c r="C311" s="275">
        <v>15</v>
      </c>
      <c r="D311" s="312">
        <v>15000</v>
      </c>
      <c r="E311" s="121">
        <f t="shared" si="20"/>
        <v>225000</v>
      </c>
      <c r="F311" s="282"/>
      <c r="G311" s="317"/>
    </row>
    <row r="312" s="301" customFormat="1" ht="16.8" spans="1:7">
      <c r="A312" s="278"/>
      <c r="B312" s="311" t="s">
        <v>119</v>
      </c>
      <c r="C312" s="275">
        <v>1</v>
      </c>
      <c r="D312" s="312">
        <v>90000</v>
      </c>
      <c r="E312" s="121">
        <f t="shared" si="20"/>
        <v>90000</v>
      </c>
      <c r="F312" s="282"/>
      <c r="G312" s="317"/>
    </row>
    <row r="313" s="301" customFormat="1" ht="16.8" spans="1:7">
      <c r="A313" s="278"/>
      <c r="B313" s="311" t="s">
        <v>64</v>
      </c>
      <c r="C313" s="275">
        <v>1</v>
      </c>
      <c r="D313" s="312">
        <v>360000</v>
      </c>
      <c r="E313" s="121">
        <f t="shared" si="20"/>
        <v>360000</v>
      </c>
      <c r="F313" s="282"/>
      <c r="G313" s="317"/>
    </row>
    <row r="314" s="301" customFormat="1" ht="16.8" spans="1:7">
      <c r="A314" s="278"/>
      <c r="B314" s="311" t="s">
        <v>61</v>
      </c>
      <c r="C314" s="275">
        <v>1</v>
      </c>
      <c r="D314" s="312">
        <v>210000</v>
      </c>
      <c r="E314" s="121">
        <f t="shared" si="20"/>
        <v>210000</v>
      </c>
      <c r="F314" s="282"/>
      <c r="G314" s="317"/>
    </row>
    <row r="315" s="301" customFormat="1" ht="16.8" spans="1:7">
      <c r="A315" s="278"/>
      <c r="B315" s="311" t="s">
        <v>148</v>
      </c>
      <c r="C315" s="275">
        <v>0.5</v>
      </c>
      <c r="D315" s="312">
        <v>100000</v>
      </c>
      <c r="E315" s="121">
        <f t="shared" si="20"/>
        <v>50000</v>
      </c>
      <c r="F315" s="282"/>
      <c r="G315" s="317"/>
    </row>
    <row r="316" s="301" customFormat="1" ht="16.8" spans="1:7">
      <c r="A316" s="278"/>
      <c r="B316" s="311" t="s">
        <v>58</v>
      </c>
      <c r="C316" s="275">
        <v>4</v>
      </c>
      <c r="D316" s="312">
        <v>30000</v>
      </c>
      <c r="E316" s="121">
        <f t="shared" si="20"/>
        <v>120000</v>
      </c>
      <c r="F316" s="282"/>
      <c r="G316" s="317"/>
    </row>
    <row r="317" s="301" customFormat="1" ht="16.8" spans="1:7">
      <c r="A317" s="278"/>
      <c r="B317" s="311" t="s">
        <v>19</v>
      </c>
      <c r="C317" s="275">
        <v>0.5</v>
      </c>
      <c r="D317" s="312">
        <v>80000</v>
      </c>
      <c r="E317" s="121">
        <f t="shared" si="20"/>
        <v>40000</v>
      </c>
      <c r="F317" s="282"/>
      <c r="G317" s="317"/>
    </row>
    <row r="318" s="301" customFormat="1" ht="16.8" spans="1:7">
      <c r="A318" s="278"/>
      <c r="B318" s="311" t="s">
        <v>78</v>
      </c>
      <c r="C318" s="275">
        <v>5</v>
      </c>
      <c r="D318" s="312">
        <v>20000</v>
      </c>
      <c r="E318" s="121">
        <f t="shared" si="20"/>
        <v>100000</v>
      </c>
      <c r="F318" s="282"/>
      <c r="G318" s="317"/>
    </row>
    <row r="319" s="301" customFormat="1" ht="16.8" spans="1:7">
      <c r="A319" s="279"/>
      <c r="B319" s="311" t="s">
        <v>149</v>
      </c>
      <c r="C319" s="275">
        <v>2</v>
      </c>
      <c r="D319" s="312">
        <v>30000</v>
      </c>
      <c r="E319" s="121">
        <f t="shared" si="20"/>
        <v>60000</v>
      </c>
      <c r="F319" s="283"/>
      <c r="G319" s="319"/>
    </row>
    <row r="320" s="301" customFormat="1" ht="16.8" spans="1:7">
      <c r="A320" s="276">
        <v>46039</v>
      </c>
      <c r="B320" s="311" t="s">
        <v>150</v>
      </c>
      <c r="C320" s="275">
        <v>0.5</v>
      </c>
      <c r="D320" s="312">
        <v>80000</v>
      </c>
      <c r="E320" s="121">
        <f t="shared" si="20"/>
        <v>40000</v>
      </c>
      <c r="F320" s="281">
        <f>SUM(E320:E321)</f>
        <v>78000</v>
      </c>
      <c r="G320" s="316" t="s">
        <v>8</v>
      </c>
    </row>
    <row r="321" s="301" customFormat="1" ht="16.8" spans="1:7">
      <c r="A321" s="279"/>
      <c r="B321" s="311" t="s">
        <v>99</v>
      </c>
      <c r="C321" s="275">
        <v>0.4</v>
      </c>
      <c r="D321" s="312">
        <v>95000</v>
      </c>
      <c r="E321" s="121">
        <f t="shared" si="20"/>
        <v>38000</v>
      </c>
      <c r="F321" s="283"/>
      <c r="G321" s="319"/>
    </row>
    <row r="322" s="301" customFormat="1" ht="16.8" spans="1:7">
      <c r="A322" s="276">
        <v>46040</v>
      </c>
      <c r="B322" s="311" t="s">
        <v>9</v>
      </c>
      <c r="C322" s="275">
        <v>2</v>
      </c>
      <c r="D322" s="312">
        <v>40000</v>
      </c>
      <c r="E322" s="121">
        <f t="shared" ref="E322:E340" si="21">D322*C322</f>
        <v>80000</v>
      </c>
      <c r="F322" s="281">
        <f>SUM(E322:E340)</f>
        <v>3089000</v>
      </c>
      <c r="G322" s="316" t="s">
        <v>8</v>
      </c>
    </row>
    <row r="323" s="301" customFormat="1" ht="16.8" spans="1:7">
      <c r="A323" s="278"/>
      <c r="B323" s="311" t="s">
        <v>26</v>
      </c>
      <c r="C323" s="275">
        <v>4</v>
      </c>
      <c r="D323" s="312">
        <v>120000</v>
      </c>
      <c r="E323" s="121">
        <f t="shared" si="21"/>
        <v>480000</v>
      </c>
      <c r="F323" s="282"/>
      <c r="G323" s="317"/>
    </row>
    <row r="324" s="301" customFormat="1" ht="16.8" spans="1:7">
      <c r="A324" s="278"/>
      <c r="B324" s="311" t="s">
        <v>71</v>
      </c>
      <c r="C324" s="275">
        <v>2</v>
      </c>
      <c r="D324" s="312">
        <v>58000</v>
      </c>
      <c r="E324" s="121">
        <f t="shared" si="21"/>
        <v>116000</v>
      </c>
      <c r="F324" s="282"/>
      <c r="G324" s="317"/>
    </row>
    <row r="325" s="301" customFormat="1" ht="16.8" spans="1:7">
      <c r="A325" s="278"/>
      <c r="B325" s="311" t="s">
        <v>95</v>
      </c>
      <c r="C325" s="275">
        <v>5</v>
      </c>
      <c r="D325" s="312">
        <v>15000</v>
      </c>
      <c r="E325" s="121">
        <f t="shared" si="21"/>
        <v>75000</v>
      </c>
      <c r="F325" s="282"/>
      <c r="G325" s="317"/>
    </row>
    <row r="326" s="301" customFormat="1" ht="16.8" spans="1:7">
      <c r="A326" s="278"/>
      <c r="B326" s="311" t="s">
        <v>42</v>
      </c>
      <c r="C326" s="275">
        <v>8</v>
      </c>
      <c r="D326" s="312">
        <v>25000</v>
      </c>
      <c r="E326" s="121">
        <f t="shared" si="21"/>
        <v>200000</v>
      </c>
      <c r="F326" s="282"/>
      <c r="G326" s="317"/>
    </row>
    <row r="327" s="301" customFormat="1" ht="16.8" spans="1:7">
      <c r="A327" s="278"/>
      <c r="B327" s="311" t="s">
        <v>103</v>
      </c>
      <c r="C327" s="275">
        <v>1</v>
      </c>
      <c r="D327" s="312">
        <v>160000</v>
      </c>
      <c r="E327" s="121">
        <f t="shared" si="21"/>
        <v>160000</v>
      </c>
      <c r="F327" s="282"/>
      <c r="G327" s="317"/>
    </row>
    <row r="328" s="301" customFormat="1" ht="16.8" spans="1:7">
      <c r="A328" s="278"/>
      <c r="B328" s="311" t="s">
        <v>148</v>
      </c>
      <c r="C328" s="275">
        <v>0.5</v>
      </c>
      <c r="D328" s="312">
        <v>100000</v>
      </c>
      <c r="E328" s="121">
        <f t="shared" si="21"/>
        <v>50000</v>
      </c>
      <c r="F328" s="282"/>
      <c r="G328" s="317"/>
    </row>
    <row r="329" s="301" customFormat="1" ht="16.8" spans="1:7">
      <c r="A329" s="278"/>
      <c r="B329" s="311" t="s">
        <v>70</v>
      </c>
      <c r="C329" s="275">
        <v>1</v>
      </c>
      <c r="D329" s="312">
        <v>50000</v>
      </c>
      <c r="E329" s="121">
        <f t="shared" si="21"/>
        <v>50000</v>
      </c>
      <c r="F329" s="282"/>
      <c r="G329" s="317"/>
    </row>
    <row r="330" s="301" customFormat="1" ht="16.8" spans="1:7">
      <c r="A330" s="278"/>
      <c r="B330" s="311" t="s">
        <v>143</v>
      </c>
      <c r="C330" s="275">
        <v>0.3</v>
      </c>
      <c r="D330" s="312">
        <v>100000</v>
      </c>
      <c r="E330" s="121">
        <f t="shared" si="21"/>
        <v>30000</v>
      </c>
      <c r="F330" s="282"/>
      <c r="G330" s="317"/>
    </row>
    <row r="331" s="301" customFormat="1" ht="16.8" spans="1:7">
      <c r="A331" s="278"/>
      <c r="B331" s="311" t="s">
        <v>139</v>
      </c>
      <c r="C331" s="275">
        <v>2</v>
      </c>
      <c r="D331" s="312">
        <v>170000</v>
      </c>
      <c r="E331" s="121">
        <f t="shared" si="21"/>
        <v>340000</v>
      </c>
      <c r="F331" s="282"/>
      <c r="G331" s="317"/>
    </row>
    <row r="332" s="301" customFormat="1" ht="16.8" spans="1:8">
      <c r="A332" s="278"/>
      <c r="B332" s="311" t="s">
        <v>53</v>
      </c>
      <c r="C332" s="275">
        <v>1</v>
      </c>
      <c r="D332" s="312">
        <v>170000</v>
      </c>
      <c r="E332" s="121">
        <f t="shared" si="21"/>
        <v>170000</v>
      </c>
      <c r="F332" s="282"/>
      <c r="G332" s="317"/>
      <c r="H332" s="318"/>
    </row>
    <row r="333" s="301" customFormat="1" ht="16.8" spans="1:7">
      <c r="A333" s="278"/>
      <c r="B333" s="311" t="s">
        <v>22</v>
      </c>
      <c r="C333" s="275">
        <v>4</v>
      </c>
      <c r="D333" s="312">
        <v>22000</v>
      </c>
      <c r="E333" s="121">
        <f t="shared" si="21"/>
        <v>88000</v>
      </c>
      <c r="F333" s="282"/>
      <c r="G333" s="317"/>
    </row>
    <row r="334" s="301" customFormat="1" ht="16.8" spans="1:7">
      <c r="A334" s="278"/>
      <c r="B334" s="311" t="s">
        <v>21</v>
      </c>
      <c r="C334" s="275">
        <v>2</v>
      </c>
      <c r="D334" s="312">
        <v>95000</v>
      </c>
      <c r="E334" s="121">
        <f t="shared" si="21"/>
        <v>190000</v>
      </c>
      <c r="F334" s="282"/>
      <c r="G334" s="317"/>
    </row>
    <row r="335" s="301" customFormat="1" ht="16.8" spans="1:7">
      <c r="A335" s="278"/>
      <c r="B335" s="311" t="s">
        <v>51</v>
      </c>
      <c r="C335" s="275">
        <v>1</v>
      </c>
      <c r="D335" s="312">
        <v>270000</v>
      </c>
      <c r="E335" s="121">
        <f t="shared" si="21"/>
        <v>270000</v>
      </c>
      <c r="F335" s="282"/>
      <c r="G335" s="317"/>
    </row>
    <row r="336" s="301" customFormat="1" ht="16.8" spans="1:7">
      <c r="A336" s="278"/>
      <c r="B336" s="311" t="s">
        <v>77</v>
      </c>
      <c r="C336" s="275">
        <v>1</v>
      </c>
      <c r="D336" s="312">
        <v>275000</v>
      </c>
      <c r="E336" s="121">
        <f t="shared" si="21"/>
        <v>275000</v>
      </c>
      <c r="F336" s="282"/>
      <c r="G336" s="317"/>
    </row>
    <row r="337" s="301" customFormat="1" ht="16.8" spans="1:7">
      <c r="A337" s="278"/>
      <c r="B337" s="311" t="s">
        <v>25</v>
      </c>
      <c r="C337" s="275">
        <v>1</v>
      </c>
      <c r="D337" s="312">
        <v>220000</v>
      </c>
      <c r="E337" s="121">
        <f t="shared" si="21"/>
        <v>220000</v>
      </c>
      <c r="F337" s="282"/>
      <c r="G337" s="317"/>
    </row>
    <row r="338" s="301" customFormat="1" ht="16.8" spans="1:7">
      <c r="A338" s="278"/>
      <c r="B338" s="311" t="s">
        <v>66</v>
      </c>
      <c r="C338" s="275">
        <v>2</v>
      </c>
      <c r="D338" s="312">
        <v>15000</v>
      </c>
      <c r="E338" s="121">
        <f t="shared" si="21"/>
        <v>30000</v>
      </c>
      <c r="F338" s="282"/>
      <c r="G338" s="317"/>
    </row>
    <row r="339" s="301" customFormat="1" ht="16.8" spans="1:7">
      <c r="A339" s="278"/>
      <c r="B339" s="311" t="s">
        <v>151</v>
      </c>
      <c r="C339" s="275">
        <v>1</v>
      </c>
      <c r="D339" s="312">
        <v>170000</v>
      </c>
      <c r="E339" s="121">
        <f t="shared" si="21"/>
        <v>170000</v>
      </c>
      <c r="F339" s="282"/>
      <c r="G339" s="317"/>
    </row>
    <row r="340" s="301" customFormat="1" ht="16.8" spans="1:7">
      <c r="A340" s="279"/>
      <c r="B340" s="311" t="s">
        <v>118</v>
      </c>
      <c r="C340" s="275">
        <v>1</v>
      </c>
      <c r="D340" s="312">
        <v>95000</v>
      </c>
      <c r="E340" s="121">
        <f t="shared" si="21"/>
        <v>95000</v>
      </c>
      <c r="F340" s="283"/>
      <c r="G340" s="319"/>
    </row>
    <row r="341" s="301" customFormat="1" ht="16.8" spans="1:7">
      <c r="A341" s="276">
        <v>46041</v>
      </c>
      <c r="B341" s="311" t="s">
        <v>50</v>
      </c>
      <c r="C341" s="275">
        <v>1</v>
      </c>
      <c r="D341" s="312">
        <v>230000</v>
      </c>
      <c r="E341" s="121">
        <f t="shared" ref="E341:E349" si="22">D341*C341</f>
        <v>230000</v>
      </c>
      <c r="F341" s="281">
        <f>SUM(E341:E349)</f>
        <v>1178000</v>
      </c>
      <c r="G341" s="316" t="s">
        <v>8</v>
      </c>
    </row>
    <row r="342" s="301" customFormat="1" ht="16.8" spans="1:7">
      <c r="A342" s="278"/>
      <c r="B342" s="311" t="s">
        <v>31</v>
      </c>
      <c r="C342" s="275">
        <v>0.1</v>
      </c>
      <c r="D342" s="312">
        <v>60000</v>
      </c>
      <c r="E342" s="121">
        <f t="shared" si="22"/>
        <v>6000</v>
      </c>
      <c r="F342" s="282"/>
      <c r="G342" s="317"/>
    </row>
    <row r="343" s="301" customFormat="1" ht="16.8" spans="1:7">
      <c r="A343" s="278"/>
      <c r="B343" s="311" t="s">
        <v>141</v>
      </c>
      <c r="C343" s="275">
        <v>2</v>
      </c>
      <c r="D343" s="312">
        <v>120000</v>
      </c>
      <c r="E343" s="121">
        <f t="shared" si="22"/>
        <v>240000</v>
      </c>
      <c r="F343" s="282"/>
      <c r="G343" s="317"/>
    </row>
    <row r="344" s="301" customFormat="1" ht="16.8" spans="1:7">
      <c r="A344" s="278"/>
      <c r="B344" s="311" t="s">
        <v>86</v>
      </c>
      <c r="C344" s="275">
        <v>4</v>
      </c>
      <c r="D344" s="312">
        <v>48000</v>
      </c>
      <c r="E344" s="121">
        <f t="shared" si="22"/>
        <v>192000</v>
      </c>
      <c r="F344" s="282"/>
      <c r="G344" s="317"/>
    </row>
    <row r="345" s="301" customFormat="1" ht="16.8" spans="1:7">
      <c r="A345" s="278"/>
      <c r="B345" s="311" t="s">
        <v>40</v>
      </c>
      <c r="C345" s="275">
        <v>1</v>
      </c>
      <c r="D345" s="312">
        <v>70000</v>
      </c>
      <c r="E345" s="121">
        <f t="shared" si="22"/>
        <v>70000</v>
      </c>
      <c r="F345" s="282"/>
      <c r="G345" s="317"/>
    </row>
    <row r="346" s="301" customFormat="1" ht="16.8" spans="1:7">
      <c r="A346" s="278"/>
      <c r="B346" s="311" t="s">
        <v>22</v>
      </c>
      <c r="C346" s="275">
        <v>3</v>
      </c>
      <c r="D346" s="312">
        <v>22000</v>
      </c>
      <c r="E346" s="121">
        <f t="shared" si="22"/>
        <v>66000</v>
      </c>
      <c r="F346" s="282"/>
      <c r="G346" s="317"/>
    </row>
    <row r="347" s="301" customFormat="1" ht="16.8" spans="1:7">
      <c r="A347" s="278"/>
      <c r="B347" s="320" t="s">
        <v>146</v>
      </c>
      <c r="C347" s="275">
        <v>1</v>
      </c>
      <c r="D347" s="312">
        <v>330000</v>
      </c>
      <c r="E347" s="121">
        <f t="shared" si="22"/>
        <v>330000</v>
      </c>
      <c r="F347" s="282"/>
      <c r="G347" s="317"/>
    </row>
    <row r="348" s="301" customFormat="1" ht="16.8" spans="1:7">
      <c r="A348" s="278"/>
      <c r="B348" s="320" t="s">
        <v>36</v>
      </c>
      <c r="C348" s="275">
        <v>0.5</v>
      </c>
      <c r="D348" s="312">
        <v>40000</v>
      </c>
      <c r="E348" s="121">
        <f t="shared" si="22"/>
        <v>20000</v>
      </c>
      <c r="F348" s="282"/>
      <c r="G348" s="317"/>
    </row>
    <row r="349" s="301" customFormat="1" ht="16.8" spans="1:7">
      <c r="A349" s="279"/>
      <c r="B349" s="320" t="s">
        <v>152</v>
      </c>
      <c r="C349" s="275">
        <v>0.3</v>
      </c>
      <c r="D349" s="312">
        <v>80000</v>
      </c>
      <c r="E349" s="121">
        <f t="shared" si="22"/>
        <v>24000</v>
      </c>
      <c r="F349" s="283"/>
      <c r="G349" s="319"/>
    </row>
    <row r="350" s="301" customFormat="1" ht="16.8" spans="1:7">
      <c r="A350" s="276">
        <v>46042</v>
      </c>
      <c r="B350" s="320" t="s">
        <v>21</v>
      </c>
      <c r="C350" s="275">
        <v>4</v>
      </c>
      <c r="D350" s="312">
        <v>95000</v>
      </c>
      <c r="E350" s="121">
        <f t="shared" ref="E350:E362" si="23">D350*C350</f>
        <v>380000</v>
      </c>
      <c r="F350" s="281">
        <f>SUM(E350:E362)</f>
        <v>1675000</v>
      </c>
      <c r="G350" s="316" t="s">
        <v>8</v>
      </c>
    </row>
    <row r="351" s="301" customFormat="1" ht="16.8" spans="1:7">
      <c r="A351" s="278"/>
      <c r="B351" s="320" t="s">
        <v>48</v>
      </c>
      <c r="C351" s="275">
        <v>1</v>
      </c>
      <c r="D351" s="312">
        <v>100000</v>
      </c>
      <c r="E351" s="121">
        <f t="shared" si="23"/>
        <v>100000</v>
      </c>
      <c r="F351" s="282"/>
      <c r="G351" s="317"/>
    </row>
    <row r="352" s="301" customFormat="1" ht="16.8" spans="1:7">
      <c r="A352" s="278"/>
      <c r="B352" s="320" t="s">
        <v>28</v>
      </c>
      <c r="C352" s="275">
        <v>2</v>
      </c>
      <c r="D352" s="312">
        <v>45000</v>
      </c>
      <c r="E352" s="121">
        <f t="shared" si="23"/>
        <v>90000</v>
      </c>
      <c r="F352" s="282"/>
      <c r="G352" s="317"/>
    </row>
    <row r="353" s="301" customFormat="1" ht="16.8" spans="1:7">
      <c r="A353" s="278"/>
      <c r="B353" s="320" t="s">
        <v>23</v>
      </c>
      <c r="C353" s="275">
        <v>0.3</v>
      </c>
      <c r="D353" s="312">
        <v>80000</v>
      </c>
      <c r="E353" s="121">
        <f t="shared" si="23"/>
        <v>24000</v>
      </c>
      <c r="F353" s="282"/>
      <c r="G353" s="317"/>
    </row>
    <row r="354" s="301" customFormat="1" ht="16.8" spans="1:7">
      <c r="A354" s="278"/>
      <c r="B354" s="320" t="s">
        <v>153</v>
      </c>
      <c r="C354" s="275">
        <v>1</v>
      </c>
      <c r="D354" s="312">
        <v>60000</v>
      </c>
      <c r="E354" s="121">
        <f t="shared" si="23"/>
        <v>60000</v>
      </c>
      <c r="F354" s="282"/>
      <c r="G354" s="317"/>
    </row>
    <row r="355" s="301" customFormat="1" ht="16.8" spans="1:7">
      <c r="A355" s="278"/>
      <c r="B355" s="320" t="s">
        <v>64</v>
      </c>
      <c r="C355" s="275">
        <v>1</v>
      </c>
      <c r="D355" s="312">
        <v>360000</v>
      </c>
      <c r="E355" s="121">
        <f t="shared" si="23"/>
        <v>360000</v>
      </c>
      <c r="F355" s="282"/>
      <c r="G355" s="317"/>
    </row>
    <row r="356" s="301" customFormat="1" ht="16.8" spans="1:7">
      <c r="A356" s="278"/>
      <c r="B356" s="320" t="s">
        <v>154</v>
      </c>
      <c r="C356" s="275">
        <v>1</v>
      </c>
      <c r="D356" s="312">
        <v>100000</v>
      </c>
      <c r="E356" s="121">
        <f t="shared" si="23"/>
        <v>100000</v>
      </c>
      <c r="F356" s="282"/>
      <c r="G356" s="317"/>
    </row>
    <row r="357" s="301" customFormat="1" ht="16.8" spans="1:7">
      <c r="A357" s="278"/>
      <c r="B357" s="320" t="s">
        <v>138</v>
      </c>
      <c r="C357" s="275">
        <v>2</v>
      </c>
      <c r="D357" s="312">
        <v>50000</v>
      </c>
      <c r="E357" s="121">
        <f t="shared" si="23"/>
        <v>100000</v>
      </c>
      <c r="F357" s="282"/>
      <c r="G357" s="317"/>
    </row>
    <row r="358" s="301" customFormat="1" ht="16.8" spans="1:7">
      <c r="A358" s="278"/>
      <c r="B358" s="320" t="s">
        <v>67</v>
      </c>
      <c r="C358" s="275">
        <v>2</v>
      </c>
      <c r="D358" s="312">
        <v>30000</v>
      </c>
      <c r="E358" s="121">
        <f t="shared" si="23"/>
        <v>60000</v>
      </c>
      <c r="F358" s="282"/>
      <c r="G358" s="317"/>
    </row>
    <row r="359" s="301" customFormat="1" ht="16.8" spans="1:7">
      <c r="A359" s="278"/>
      <c r="B359" s="320" t="s">
        <v>77</v>
      </c>
      <c r="C359" s="275">
        <v>1</v>
      </c>
      <c r="D359" s="312">
        <v>270000</v>
      </c>
      <c r="E359" s="121">
        <f t="shared" si="23"/>
        <v>270000</v>
      </c>
      <c r="F359" s="282"/>
      <c r="G359" s="317"/>
    </row>
    <row r="360" s="301" customFormat="1" ht="16.8" spans="1:7">
      <c r="A360" s="278"/>
      <c r="B360" s="320" t="s">
        <v>121</v>
      </c>
      <c r="C360" s="275">
        <v>0.1</v>
      </c>
      <c r="D360" s="312">
        <v>80000</v>
      </c>
      <c r="E360" s="121">
        <f t="shared" si="23"/>
        <v>8000</v>
      </c>
      <c r="F360" s="282"/>
      <c r="G360" s="317"/>
    </row>
    <row r="361" s="301" customFormat="1" ht="16.8" spans="1:7">
      <c r="A361" s="278"/>
      <c r="B361" s="320" t="s">
        <v>86</v>
      </c>
      <c r="C361" s="275">
        <v>1</v>
      </c>
      <c r="D361" s="312">
        <v>48000</v>
      </c>
      <c r="E361" s="121">
        <f t="shared" si="23"/>
        <v>48000</v>
      </c>
      <c r="F361" s="282"/>
      <c r="G361" s="317"/>
    </row>
    <row r="362" s="301" customFormat="1" ht="16.8" spans="1:7">
      <c r="A362" s="279"/>
      <c r="B362" s="320" t="s">
        <v>81</v>
      </c>
      <c r="C362" s="275">
        <v>3</v>
      </c>
      <c r="D362" s="312">
        <v>25000</v>
      </c>
      <c r="E362" s="121">
        <f t="shared" si="23"/>
        <v>75000</v>
      </c>
      <c r="F362" s="283"/>
      <c r="G362" s="319"/>
    </row>
    <row r="363" s="301" customFormat="1" ht="16.8" spans="1:7">
      <c r="A363" s="276">
        <v>46043</v>
      </c>
      <c r="B363" s="320" t="s">
        <v>155</v>
      </c>
      <c r="C363" s="275">
        <v>2</v>
      </c>
      <c r="D363" s="312">
        <v>60000</v>
      </c>
      <c r="E363" s="121">
        <f t="shared" ref="E363:E375" si="24">D363*C363</f>
        <v>120000</v>
      </c>
      <c r="F363" s="281">
        <f>SUM(E363:E375)</f>
        <v>2551000</v>
      </c>
      <c r="G363" s="316" t="s">
        <v>8</v>
      </c>
    </row>
    <row r="364" s="301" customFormat="1" ht="16.8" spans="1:7">
      <c r="A364" s="278"/>
      <c r="B364" s="320" t="s">
        <v>156</v>
      </c>
      <c r="C364" s="275">
        <v>1</v>
      </c>
      <c r="D364" s="312">
        <v>160000</v>
      </c>
      <c r="E364" s="121">
        <f t="shared" si="24"/>
        <v>160000</v>
      </c>
      <c r="F364" s="282"/>
      <c r="G364" s="317"/>
    </row>
    <row r="365" s="301" customFormat="1" ht="16.8" spans="1:7">
      <c r="A365" s="278"/>
      <c r="B365" s="320" t="s">
        <v>157</v>
      </c>
      <c r="C365" s="275">
        <v>1</v>
      </c>
      <c r="D365" s="312">
        <v>70000</v>
      </c>
      <c r="E365" s="121">
        <f t="shared" si="24"/>
        <v>70000</v>
      </c>
      <c r="F365" s="282"/>
      <c r="G365" s="317"/>
    </row>
    <row r="366" s="301" customFormat="1" ht="16.8" spans="1:7">
      <c r="A366" s="278"/>
      <c r="B366" s="320" t="s">
        <v>158</v>
      </c>
      <c r="C366" s="275">
        <v>1</v>
      </c>
      <c r="D366" s="312">
        <v>130000</v>
      </c>
      <c r="E366" s="121">
        <f t="shared" si="24"/>
        <v>130000</v>
      </c>
      <c r="F366" s="282"/>
      <c r="G366" s="317"/>
    </row>
    <row r="367" s="301" customFormat="1" ht="16.8" spans="1:7">
      <c r="A367" s="278"/>
      <c r="B367" s="320" t="s">
        <v>26</v>
      </c>
      <c r="C367" s="275">
        <v>6</v>
      </c>
      <c r="D367" s="312">
        <v>120000</v>
      </c>
      <c r="E367" s="121">
        <f t="shared" si="24"/>
        <v>720000</v>
      </c>
      <c r="F367" s="282"/>
      <c r="G367" s="317"/>
    </row>
    <row r="368" s="301" customFormat="1" ht="16.8" spans="1:7">
      <c r="A368" s="278"/>
      <c r="B368" s="320" t="s">
        <v>25</v>
      </c>
      <c r="C368" s="275">
        <v>1</v>
      </c>
      <c r="D368" s="312">
        <v>220000</v>
      </c>
      <c r="E368" s="121">
        <f t="shared" si="24"/>
        <v>220000</v>
      </c>
      <c r="F368" s="282"/>
      <c r="G368" s="317"/>
    </row>
    <row r="369" s="301" customFormat="1" ht="16.8" spans="1:7">
      <c r="A369" s="278"/>
      <c r="B369" s="320" t="s">
        <v>22</v>
      </c>
      <c r="C369" s="275">
        <v>3</v>
      </c>
      <c r="D369" s="312">
        <v>22000</v>
      </c>
      <c r="E369" s="121">
        <f t="shared" si="24"/>
        <v>66000</v>
      </c>
      <c r="F369" s="282"/>
      <c r="G369" s="317"/>
    </row>
    <row r="370" s="301" customFormat="1" ht="16.8" spans="1:7">
      <c r="A370" s="278"/>
      <c r="B370" s="320" t="s">
        <v>52</v>
      </c>
      <c r="C370" s="275">
        <v>2</v>
      </c>
      <c r="D370" s="312">
        <v>90000</v>
      </c>
      <c r="E370" s="121">
        <f t="shared" si="24"/>
        <v>180000</v>
      </c>
      <c r="F370" s="282"/>
      <c r="G370" s="317"/>
    </row>
    <row r="371" s="301" customFormat="1" ht="16.8" spans="1:7">
      <c r="A371" s="278"/>
      <c r="B371" s="320" t="s">
        <v>51</v>
      </c>
      <c r="C371" s="275">
        <v>1</v>
      </c>
      <c r="D371" s="312">
        <v>275000</v>
      </c>
      <c r="E371" s="121">
        <f t="shared" si="24"/>
        <v>275000</v>
      </c>
      <c r="F371" s="282"/>
      <c r="G371" s="317"/>
    </row>
    <row r="372" s="301" customFormat="1" ht="16.8" spans="1:7">
      <c r="A372" s="278"/>
      <c r="B372" s="320" t="s">
        <v>41</v>
      </c>
      <c r="C372" s="275">
        <v>2</v>
      </c>
      <c r="D372" s="312">
        <v>55000</v>
      </c>
      <c r="E372" s="121">
        <f t="shared" si="24"/>
        <v>110000</v>
      </c>
      <c r="F372" s="282"/>
      <c r="G372" s="317"/>
    </row>
    <row r="373" s="301" customFormat="1" ht="16.8" spans="1:7">
      <c r="A373" s="278"/>
      <c r="B373" s="320" t="s">
        <v>118</v>
      </c>
      <c r="C373" s="275">
        <v>1</v>
      </c>
      <c r="D373" s="312">
        <v>110000</v>
      </c>
      <c r="E373" s="121">
        <f t="shared" si="24"/>
        <v>110000</v>
      </c>
      <c r="F373" s="282"/>
      <c r="G373" s="317"/>
    </row>
    <row r="374" s="301" customFormat="1" ht="16.8" spans="1:7">
      <c r="A374" s="278"/>
      <c r="B374" s="320" t="s">
        <v>146</v>
      </c>
      <c r="C374" s="275">
        <v>1</v>
      </c>
      <c r="D374" s="312">
        <v>330000</v>
      </c>
      <c r="E374" s="121">
        <f t="shared" si="24"/>
        <v>330000</v>
      </c>
      <c r="F374" s="282"/>
      <c r="G374" s="317"/>
    </row>
    <row r="375" s="301" customFormat="1" ht="16.8" spans="1:7">
      <c r="A375" s="279"/>
      <c r="B375" s="320" t="s">
        <v>159</v>
      </c>
      <c r="C375" s="275">
        <v>1</v>
      </c>
      <c r="D375" s="312">
        <v>60000</v>
      </c>
      <c r="E375" s="121">
        <f t="shared" si="24"/>
        <v>60000</v>
      </c>
      <c r="F375" s="283"/>
      <c r="G375" s="319"/>
    </row>
    <row r="376" s="301" customFormat="1" ht="16.8" spans="1:7">
      <c r="A376" s="276">
        <v>46044</v>
      </c>
      <c r="B376" s="320" t="s">
        <v>160</v>
      </c>
      <c r="C376" s="275">
        <v>2</v>
      </c>
      <c r="D376" s="312">
        <v>35000</v>
      </c>
      <c r="E376" s="121">
        <f t="shared" ref="E376:E392" si="25">D376*C376</f>
        <v>70000</v>
      </c>
      <c r="F376" s="281">
        <f>SUM(E376:E387)</f>
        <v>1763000</v>
      </c>
      <c r="G376" s="316" t="s">
        <v>8</v>
      </c>
    </row>
    <row r="377" s="301" customFormat="1" ht="16.8" spans="1:7">
      <c r="A377" s="278"/>
      <c r="B377" s="320" t="s">
        <v>62</v>
      </c>
      <c r="C377" s="275">
        <v>3</v>
      </c>
      <c r="D377" s="312">
        <v>70000</v>
      </c>
      <c r="E377" s="121">
        <f t="shared" si="25"/>
        <v>210000</v>
      </c>
      <c r="F377" s="282"/>
      <c r="G377" s="317"/>
    </row>
    <row r="378" s="301" customFormat="1" ht="16.8" spans="1:7">
      <c r="A378" s="278"/>
      <c r="B378" s="320" t="s">
        <v>154</v>
      </c>
      <c r="C378" s="275">
        <v>1</v>
      </c>
      <c r="D378" s="312">
        <v>100000</v>
      </c>
      <c r="E378" s="121">
        <f t="shared" si="25"/>
        <v>100000</v>
      </c>
      <c r="F378" s="282"/>
      <c r="G378" s="317"/>
    </row>
    <row r="379" s="301" customFormat="1" ht="16.8" spans="1:7">
      <c r="A379" s="278"/>
      <c r="B379" s="320" t="s">
        <v>139</v>
      </c>
      <c r="C379" s="275">
        <v>1</v>
      </c>
      <c r="D379" s="312">
        <v>170000</v>
      </c>
      <c r="E379" s="121">
        <f t="shared" si="25"/>
        <v>170000</v>
      </c>
      <c r="F379" s="282"/>
      <c r="G379" s="317"/>
    </row>
    <row r="380" s="301" customFormat="1" ht="16.8" spans="1:7">
      <c r="A380" s="278"/>
      <c r="B380" s="320" t="s">
        <v>53</v>
      </c>
      <c r="C380" s="275">
        <v>1</v>
      </c>
      <c r="D380" s="312">
        <v>170000</v>
      </c>
      <c r="E380" s="121">
        <f t="shared" si="25"/>
        <v>170000</v>
      </c>
      <c r="F380" s="282"/>
      <c r="G380" s="317"/>
    </row>
    <row r="381" s="301" customFormat="1" ht="16.8" spans="1:7">
      <c r="A381" s="278"/>
      <c r="B381" s="320" t="s">
        <v>64</v>
      </c>
      <c r="C381" s="275">
        <v>1</v>
      </c>
      <c r="D381" s="312">
        <v>360000</v>
      </c>
      <c r="E381" s="121">
        <f t="shared" si="25"/>
        <v>360000</v>
      </c>
      <c r="F381" s="282"/>
      <c r="G381" s="317"/>
    </row>
    <row r="382" s="301" customFormat="1" ht="16.8" spans="1:7">
      <c r="A382" s="278"/>
      <c r="B382" s="320" t="s">
        <v>22</v>
      </c>
      <c r="C382" s="275">
        <v>2</v>
      </c>
      <c r="D382" s="312">
        <v>22000</v>
      </c>
      <c r="E382" s="121">
        <f t="shared" si="25"/>
        <v>44000</v>
      </c>
      <c r="F382" s="282"/>
      <c r="G382" s="317"/>
    </row>
    <row r="383" s="301" customFormat="1" ht="16.8" spans="1:7">
      <c r="A383" s="278"/>
      <c r="B383" s="320" t="s">
        <v>21</v>
      </c>
      <c r="C383" s="275">
        <v>1</v>
      </c>
      <c r="D383" s="312">
        <v>95000</v>
      </c>
      <c r="E383" s="121">
        <f t="shared" si="25"/>
        <v>95000</v>
      </c>
      <c r="F383" s="282"/>
      <c r="G383" s="317"/>
    </row>
    <row r="384" s="301" customFormat="1" ht="16.8" spans="1:7">
      <c r="A384" s="278"/>
      <c r="B384" s="320" t="s">
        <v>30</v>
      </c>
      <c r="C384" s="275">
        <v>2</v>
      </c>
      <c r="D384" s="312">
        <v>195000</v>
      </c>
      <c r="E384" s="121">
        <f t="shared" si="25"/>
        <v>390000</v>
      </c>
      <c r="F384" s="282"/>
      <c r="G384" s="317"/>
    </row>
    <row r="385" s="301" customFormat="1" ht="16.8" spans="1:7">
      <c r="A385" s="278"/>
      <c r="B385" s="320" t="s">
        <v>40</v>
      </c>
      <c r="C385" s="275">
        <v>1</v>
      </c>
      <c r="D385" s="312">
        <v>70000</v>
      </c>
      <c r="E385" s="121">
        <f t="shared" si="25"/>
        <v>70000</v>
      </c>
      <c r="F385" s="282"/>
      <c r="G385" s="317"/>
    </row>
    <row r="386" s="301" customFormat="1" ht="16.8" spans="1:7">
      <c r="A386" s="278"/>
      <c r="B386" s="320" t="s">
        <v>161</v>
      </c>
      <c r="C386" s="275">
        <v>0.3</v>
      </c>
      <c r="D386" s="312">
        <v>80000</v>
      </c>
      <c r="E386" s="121">
        <f t="shared" si="25"/>
        <v>24000</v>
      </c>
      <c r="F386" s="282"/>
      <c r="G386" s="317"/>
    </row>
    <row r="387" s="301" customFormat="1" ht="16.8" spans="1:7">
      <c r="A387" s="279"/>
      <c r="B387" s="320" t="s">
        <v>149</v>
      </c>
      <c r="C387" s="275">
        <v>2</v>
      </c>
      <c r="D387" s="312">
        <v>30000</v>
      </c>
      <c r="E387" s="121">
        <f t="shared" si="25"/>
        <v>60000</v>
      </c>
      <c r="F387" s="283"/>
      <c r="G387" s="319"/>
    </row>
    <row r="388" s="301" customFormat="1" ht="16.8" spans="1:7">
      <c r="A388" s="276">
        <v>46045</v>
      </c>
      <c r="B388" s="320" t="s">
        <v>22</v>
      </c>
      <c r="C388" s="275">
        <v>2</v>
      </c>
      <c r="D388" s="312">
        <v>22000</v>
      </c>
      <c r="E388" s="121">
        <f t="shared" si="25"/>
        <v>44000</v>
      </c>
      <c r="F388" s="281">
        <f>SUM(E388:E392)</f>
        <v>1019000</v>
      </c>
      <c r="G388" s="316" t="s">
        <v>8</v>
      </c>
    </row>
    <row r="389" s="301" customFormat="1" ht="16.8" spans="1:7">
      <c r="A389" s="278"/>
      <c r="B389" s="320" t="s">
        <v>21</v>
      </c>
      <c r="C389" s="275">
        <v>3</v>
      </c>
      <c r="D389" s="312">
        <v>95000</v>
      </c>
      <c r="E389" s="121">
        <f t="shared" si="25"/>
        <v>285000</v>
      </c>
      <c r="F389" s="282"/>
      <c r="G389" s="317"/>
    </row>
    <row r="390" s="301" customFormat="1" ht="16.8" spans="1:7">
      <c r="A390" s="278"/>
      <c r="B390" s="320" t="s">
        <v>53</v>
      </c>
      <c r="C390" s="275">
        <v>2</v>
      </c>
      <c r="D390" s="312">
        <v>170000</v>
      </c>
      <c r="E390" s="121">
        <f t="shared" si="25"/>
        <v>340000</v>
      </c>
      <c r="F390" s="282"/>
      <c r="G390" s="317"/>
    </row>
    <row r="391" s="301" customFormat="1" spans="1:7">
      <c r="A391" s="278"/>
      <c r="B391" s="321" t="s">
        <v>50</v>
      </c>
      <c r="C391" s="275">
        <v>1</v>
      </c>
      <c r="D391" s="322">
        <v>230000</v>
      </c>
      <c r="E391" s="121">
        <f t="shared" si="25"/>
        <v>230000</v>
      </c>
      <c r="F391" s="282"/>
      <c r="G391" s="317"/>
    </row>
    <row r="392" s="301" customFormat="1" spans="1:7">
      <c r="A392" s="279"/>
      <c r="B392" s="321" t="s">
        <v>9</v>
      </c>
      <c r="C392" s="275">
        <v>3</v>
      </c>
      <c r="D392" s="322">
        <v>40000</v>
      </c>
      <c r="E392" s="121">
        <f t="shared" si="25"/>
        <v>120000</v>
      </c>
      <c r="F392" s="283"/>
      <c r="G392" s="319"/>
    </row>
    <row r="393" s="301" customFormat="1" ht="16.8" spans="1:7">
      <c r="A393" s="276">
        <v>46046</v>
      </c>
      <c r="B393" s="311" t="s">
        <v>28</v>
      </c>
      <c r="C393" s="275">
        <v>2</v>
      </c>
      <c r="D393" s="312">
        <v>90000</v>
      </c>
      <c r="E393" s="121">
        <v>200000</v>
      </c>
      <c r="F393" s="281">
        <f>SUM(E393:E401)</f>
        <v>1425000</v>
      </c>
      <c r="G393" s="316" t="s">
        <v>8</v>
      </c>
    </row>
    <row r="394" s="301" customFormat="1" ht="16.8" spans="1:7">
      <c r="A394" s="278"/>
      <c r="B394" s="311" t="s">
        <v>73</v>
      </c>
      <c r="C394" s="275">
        <v>1</v>
      </c>
      <c r="D394" s="312">
        <v>100000</v>
      </c>
      <c r="E394" s="121">
        <f t="shared" ref="E393:E401" si="26">D394*C394</f>
        <v>100000</v>
      </c>
      <c r="F394" s="282"/>
      <c r="G394" s="317"/>
    </row>
    <row r="395" s="301" customFormat="1" ht="16.8" spans="1:7">
      <c r="A395" s="278"/>
      <c r="B395" s="311" t="s">
        <v>141</v>
      </c>
      <c r="C395" s="275">
        <v>2</v>
      </c>
      <c r="D395" s="312">
        <v>120000</v>
      </c>
      <c r="E395" s="121">
        <f t="shared" si="26"/>
        <v>240000</v>
      </c>
      <c r="F395" s="282"/>
      <c r="G395" s="317"/>
    </row>
    <row r="396" s="301" customFormat="1" ht="16.8" spans="1:7">
      <c r="A396" s="278"/>
      <c r="B396" s="311" t="s">
        <v>162</v>
      </c>
      <c r="C396" s="275">
        <v>1</v>
      </c>
      <c r="D396" s="312">
        <v>45000</v>
      </c>
      <c r="E396" s="121">
        <f t="shared" si="26"/>
        <v>45000</v>
      </c>
      <c r="F396" s="282"/>
      <c r="G396" s="317"/>
    </row>
    <row r="397" s="301" customFormat="1" ht="16.8" spans="1:7">
      <c r="A397" s="278"/>
      <c r="B397" s="311" t="s">
        <v>55</v>
      </c>
      <c r="C397" s="275">
        <v>2</v>
      </c>
      <c r="D397" s="312">
        <v>20000</v>
      </c>
      <c r="E397" s="121">
        <f t="shared" si="26"/>
        <v>40000</v>
      </c>
      <c r="F397" s="282"/>
      <c r="G397" s="317"/>
    </row>
    <row r="398" s="301" customFormat="1" ht="16.8" spans="1:7">
      <c r="A398" s="278"/>
      <c r="B398" s="311" t="s">
        <v>163</v>
      </c>
      <c r="C398" s="275">
        <v>1</v>
      </c>
      <c r="D398" s="312">
        <v>60000</v>
      </c>
      <c r="E398" s="121">
        <f t="shared" si="26"/>
        <v>60000</v>
      </c>
      <c r="F398" s="282"/>
      <c r="G398" s="317"/>
    </row>
    <row r="399" s="301" customFormat="1" ht="16.8" spans="1:7">
      <c r="A399" s="278"/>
      <c r="B399" s="311" t="s">
        <v>20</v>
      </c>
      <c r="C399" s="275">
        <v>2</v>
      </c>
      <c r="D399" s="312">
        <v>170000</v>
      </c>
      <c r="E399" s="121">
        <f t="shared" si="26"/>
        <v>340000</v>
      </c>
      <c r="F399" s="282"/>
      <c r="G399" s="317"/>
    </row>
    <row r="400" s="301" customFormat="1" ht="16.8" spans="1:7">
      <c r="A400" s="278"/>
      <c r="B400" s="311" t="s">
        <v>40</v>
      </c>
      <c r="C400" s="275">
        <v>1</v>
      </c>
      <c r="D400" s="312">
        <v>70000</v>
      </c>
      <c r="E400" s="121">
        <f t="shared" si="26"/>
        <v>70000</v>
      </c>
      <c r="F400" s="282"/>
      <c r="G400" s="317"/>
    </row>
    <row r="401" s="301" customFormat="1" ht="16.8" spans="1:7">
      <c r="A401" s="279"/>
      <c r="B401" s="311" t="s">
        <v>146</v>
      </c>
      <c r="C401" s="275">
        <v>1</v>
      </c>
      <c r="D401" s="312">
        <v>330000</v>
      </c>
      <c r="E401" s="121">
        <f t="shared" si="26"/>
        <v>330000</v>
      </c>
      <c r="F401" s="283"/>
      <c r="G401" s="319"/>
    </row>
    <row r="402" s="301" customFormat="1" ht="16.8" spans="1:7">
      <c r="A402" s="276">
        <v>46047</v>
      </c>
      <c r="B402" s="311" t="s">
        <v>66</v>
      </c>
      <c r="C402" s="275">
        <v>2</v>
      </c>
      <c r="D402" s="312">
        <v>15000</v>
      </c>
      <c r="E402" s="121">
        <f t="shared" ref="E402:E423" si="27">D402*C402</f>
        <v>30000</v>
      </c>
      <c r="F402" s="281">
        <f>SUM(E402:E413)</f>
        <v>1796000</v>
      </c>
      <c r="G402" s="316" t="s">
        <v>8</v>
      </c>
    </row>
    <row r="403" s="301" customFormat="1" ht="16.8" spans="1:7">
      <c r="A403" s="278"/>
      <c r="B403" s="311" t="s">
        <v>147</v>
      </c>
      <c r="C403" s="275">
        <v>15</v>
      </c>
      <c r="D403" s="312">
        <v>15000</v>
      </c>
      <c r="E403" s="121">
        <f t="shared" si="27"/>
        <v>225000</v>
      </c>
      <c r="F403" s="282"/>
      <c r="G403" s="317"/>
    </row>
    <row r="404" s="301" customFormat="1" ht="16.8" spans="1:7">
      <c r="A404" s="278"/>
      <c r="B404" s="311" t="s">
        <v>21</v>
      </c>
      <c r="C404" s="275">
        <v>4</v>
      </c>
      <c r="D404" s="312">
        <v>95000</v>
      </c>
      <c r="E404" s="121">
        <f t="shared" si="27"/>
        <v>380000</v>
      </c>
      <c r="F404" s="282"/>
      <c r="G404" s="317"/>
    </row>
    <row r="405" s="301" customFormat="1" ht="16.8" spans="1:7">
      <c r="A405" s="278"/>
      <c r="B405" s="323" t="s">
        <v>22</v>
      </c>
      <c r="C405" s="275">
        <v>2</v>
      </c>
      <c r="D405" s="312">
        <v>22000</v>
      </c>
      <c r="E405" s="121">
        <f t="shared" si="27"/>
        <v>44000</v>
      </c>
      <c r="F405" s="282"/>
      <c r="G405" s="317"/>
    </row>
    <row r="406" s="301" customFormat="1" ht="16.8" spans="1:7">
      <c r="A406" s="278"/>
      <c r="B406" s="323" t="s">
        <v>20</v>
      </c>
      <c r="C406" s="275">
        <v>1</v>
      </c>
      <c r="D406" s="312">
        <v>170000</v>
      </c>
      <c r="E406" s="121">
        <f t="shared" si="27"/>
        <v>170000</v>
      </c>
      <c r="F406" s="282"/>
      <c r="G406" s="317"/>
    </row>
    <row r="407" s="301" customFormat="1" ht="16.8" spans="1:7">
      <c r="A407" s="278"/>
      <c r="B407" s="323" t="s">
        <v>75</v>
      </c>
      <c r="C407" s="275">
        <v>3</v>
      </c>
      <c r="D407" s="312">
        <v>20000</v>
      </c>
      <c r="E407" s="121">
        <f t="shared" si="27"/>
        <v>60000</v>
      </c>
      <c r="F407" s="282"/>
      <c r="G407" s="317"/>
    </row>
    <row r="408" s="301" customFormat="1" ht="16.8" spans="1:7">
      <c r="A408" s="278"/>
      <c r="B408" s="323" t="s">
        <v>64</v>
      </c>
      <c r="C408" s="275">
        <v>1</v>
      </c>
      <c r="D408" s="312">
        <v>360000</v>
      </c>
      <c r="E408" s="121">
        <f t="shared" si="27"/>
        <v>360000</v>
      </c>
      <c r="F408" s="282"/>
      <c r="G408" s="317"/>
    </row>
    <row r="409" s="301" customFormat="1" ht="16.8" spans="1:7">
      <c r="A409" s="278"/>
      <c r="B409" s="323" t="s">
        <v>26</v>
      </c>
      <c r="C409" s="275">
        <v>2</v>
      </c>
      <c r="D409" s="312">
        <v>120000</v>
      </c>
      <c r="E409" s="121">
        <f t="shared" si="27"/>
        <v>240000</v>
      </c>
      <c r="F409" s="282"/>
      <c r="G409" s="317"/>
    </row>
    <row r="410" s="301" customFormat="1" ht="16.8" spans="1:7">
      <c r="A410" s="278"/>
      <c r="B410" s="323" t="s">
        <v>164</v>
      </c>
      <c r="C410" s="275">
        <v>1</v>
      </c>
      <c r="D410" s="312">
        <v>45000</v>
      </c>
      <c r="E410" s="121">
        <f t="shared" si="27"/>
        <v>45000</v>
      </c>
      <c r="F410" s="282"/>
      <c r="G410" s="317"/>
    </row>
    <row r="411" s="301" customFormat="1" ht="16.8" spans="1:7">
      <c r="A411" s="278"/>
      <c r="B411" s="323" t="s">
        <v>48</v>
      </c>
      <c r="C411" s="275">
        <v>2</v>
      </c>
      <c r="D411" s="312">
        <v>95000</v>
      </c>
      <c r="E411" s="121">
        <f t="shared" si="27"/>
        <v>190000</v>
      </c>
      <c r="F411" s="282"/>
      <c r="G411" s="317"/>
    </row>
    <row r="412" s="301" customFormat="1" ht="16.8" spans="1:7">
      <c r="A412" s="278"/>
      <c r="B412" s="323" t="s">
        <v>165</v>
      </c>
      <c r="C412" s="275">
        <v>0.2</v>
      </c>
      <c r="D412" s="312">
        <v>20000</v>
      </c>
      <c r="E412" s="121">
        <f t="shared" si="27"/>
        <v>4000</v>
      </c>
      <c r="F412" s="282"/>
      <c r="G412" s="317"/>
    </row>
    <row r="413" s="301" customFormat="1" ht="16.8" spans="1:7">
      <c r="A413" s="279"/>
      <c r="B413" s="323" t="s">
        <v>122</v>
      </c>
      <c r="C413" s="275">
        <v>1</v>
      </c>
      <c r="D413" s="312">
        <v>48000</v>
      </c>
      <c r="E413" s="121">
        <f t="shared" si="27"/>
        <v>48000</v>
      </c>
      <c r="F413" s="283"/>
      <c r="G413" s="319"/>
    </row>
    <row r="414" s="301" customFormat="1" spans="1:7">
      <c r="A414" s="324">
        <v>46048</v>
      </c>
      <c r="B414" s="241" t="s">
        <v>26</v>
      </c>
      <c r="C414" s="242">
        <v>1</v>
      </c>
      <c r="D414" s="243">
        <v>120000</v>
      </c>
      <c r="E414" s="243">
        <f t="shared" si="27"/>
        <v>120000</v>
      </c>
      <c r="F414" s="281">
        <f>SUM(E414:E423)</f>
        <v>2031000</v>
      </c>
      <c r="G414" s="316" t="s">
        <v>8</v>
      </c>
    </row>
    <row r="415" s="301" customFormat="1" spans="1:7">
      <c r="A415" s="325"/>
      <c r="B415" s="241" t="s">
        <v>61</v>
      </c>
      <c r="C415" s="242">
        <v>1</v>
      </c>
      <c r="D415" s="243">
        <v>210000</v>
      </c>
      <c r="E415" s="243">
        <f t="shared" si="27"/>
        <v>210000</v>
      </c>
      <c r="F415" s="282"/>
      <c r="G415" s="317"/>
    </row>
    <row r="416" s="301" customFormat="1" spans="1:7">
      <c r="A416" s="325"/>
      <c r="B416" s="241" t="s">
        <v>166</v>
      </c>
      <c r="C416" s="242">
        <v>4</v>
      </c>
      <c r="D416" s="243">
        <v>5000</v>
      </c>
      <c r="E416" s="243">
        <f t="shared" si="27"/>
        <v>20000</v>
      </c>
      <c r="F416" s="282"/>
      <c r="G416" s="317"/>
    </row>
    <row r="417" s="301" customFormat="1" spans="1:7">
      <c r="A417" s="325"/>
      <c r="B417" s="241" t="s">
        <v>72</v>
      </c>
      <c r="C417" s="242">
        <v>2</v>
      </c>
      <c r="D417" s="243">
        <v>30000</v>
      </c>
      <c r="E417" s="243">
        <f t="shared" si="27"/>
        <v>60000</v>
      </c>
      <c r="F417" s="282"/>
      <c r="G417" s="317"/>
    </row>
    <row r="418" s="301" customFormat="1" spans="1:7">
      <c r="A418" s="325"/>
      <c r="B418" s="241" t="s">
        <v>51</v>
      </c>
      <c r="C418" s="242">
        <v>1</v>
      </c>
      <c r="D418" s="243">
        <v>275000</v>
      </c>
      <c r="E418" s="243">
        <f t="shared" si="27"/>
        <v>275000</v>
      </c>
      <c r="F418" s="282"/>
      <c r="G418" s="317"/>
    </row>
    <row r="419" s="301" customFormat="1" spans="1:7">
      <c r="A419" s="325"/>
      <c r="B419" s="241" t="s">
        <v>25</v>
      </c>
      <c r="C419" s="242">
        <v>1</v>
      </c>
      <c r="D419" s="243">
        <v>220000</v>
      </c>
      <c r="E419" s="243">
        <f t="shared" si="27"/>
        <v>220000</v>
      </c>
      <c r="F419" s="282"/>
      <c r="G419" s="317"/>
    </row>
    <row r="420" s="301" customFormat="1" spans="1:7">
      <c r="A420" s="325"/>
      <c r="B420" s="241" t="s">
        <v>27</v>
      </c>
      <c r="C420" s="242">
        <v>2</v>
      </c>
      <c r="D420" s="243">
        <v>58000</v>
      </c>
      <c r="E420" s="243">
        <f t="shared" si="27"/>
        <v>116000</v>
      </c>
      <c r="F420" s="282"/>
      <c r="G420" s="317"/>
    </row>
    <row r="421" s="301" customFormat="1" spans="1:7">
      <c r="A421" s="325"/>
      <c r="B421" s="241" t="s">
        <v>146</v>
      </c>
      <c r="C421" s="242">
        <v>1</v>
      </c>
      <c r="D421" s="243">
        <v>330000</v>
      </c>
      <c r="E421" s="243">
        <f t="shared" si="27"/>
        <v>330000</v>
      </c>
      <c r="F421" s="282"/>
      <c r="G421" s="317"/>
    </row>
    <row r="422" s="301" customFormat="1" spans="1:7">
      <c r="A422" s="325"/>
      <c r="B422" s="241" t="s">
        <v>167</v>
      </c>
      <c r="C422" s="242">
        <v>2</v>
      </c>
      <c r="D422" s="243">
        <v>170000</v>
      </c>
      <c r="E422" s="243">
        <f t="shared" si="27"/>
        <v>340000</v>
      </c>
      <c r="F422" s="282"/>
      <c r="G422" s="317"/>
    </row>
    <row r="423" s="301" customFormat="1" spans="1:7">
      <c r="A423" s="326"/>
      <c r="B423" s="241" t="s">
        <v>168</v>
      </c>
      <c r="C423" s="242">
        <v>2</v>
      </c>
      <c r="D423" s="243">
        <v>170000</v>
      </c>
      <c r="E423" s="243">
        <f t="shared" si="27"/>
        <v>340000</v>
      </c>
      <c r="F423" s="283"/>
      <c r="G423" s="319"/>
    </row>
    <row r="424" s="301" customFormat="1" spans="1:7">
      <c r="A424" s="276">
        <v>46049</v>
      </c>
      <c r="B424" s="274" t="s">
        <v>20</v>
      </c>
      <c r="C424" s="275">
        <v>1</v>
      </c>
      <c r="D424" s="121">
        <v>170000</v>
      </c>
      <c r="E424" s="243">
        <f t="shared" ref="E424:E438" si="28">D424*C424</f>
        <v>170000</v>
      </c>
      <c r="F424" s="281">
        <f>SUM(E424:E430)</f>
        <v>619000</v>
      </c>
      <c r="G424" s="316" t="s">
        <v>8</v>
      </c>
    </row>
    <row r="425" s="301" customFormat="1" spans="1:7">
      <c r="A425" s="278"/>
      <c r="B425" s="274" t="s">
        <v>169</v>
      </c>
      <c r="C425" s="275">
        <v>0.5</v>
      </c>
      <c r="D425" s="121">
        <v>70000</v>
      </c>
      <c r="E425" s="243">
        <f t="shared" si="28"/>
        <v>35000</v>
      </c>
      <c r="F425" s="282"/>
      <c r="G425" s="317"/>
    </row>
    <row r="426" s="301" customFormat="1" spans="1:7">
      <c r="A426" s="278"/>
      <c r="B426" s="274" t="s">
        <v>94</v>
      </c>
      <c r="C426" s="275">
        <v>0.5</v>
      </c>
      <c r="D426" s="121">
        <v>140000</v>
      </c>
      <c r="E426" s="243">
        <f t="shared" si="28"/>
        <v>70000</v>
      </c>
      <c r="F426" s="282"/>
      <c r="G426" s="317"/>
    </row>
    <row r="427" s="301" customFormat="1" spans="1:7">
      <c r="A427" s="278"/>
      <c r="B427" s="274" t="s">
        <v>26</v>
      </c>
      <c r="C427" s="275">
        <v>1</v>
      </c>
      <c r="D427" s="121">
        <v>120000</v>
      </c>
      <c r="E427" s="243">
        <f t="shared" si="28"/>
        <v>120000</v>
      </c>
      <c r="F427" s="282"/>
      <c r="G427" s="317"/>
    </row>
    <row r="428" s="301" customFormat="1" spans="1:7">
      <c r="A428" s="278"/>
      <c r="B428" s="323" t="s">
        <v>58</v>
      </c>
      <c r="C428" s="275">
        <v>2</v>
      </c>
      <c r="D428" s="121">
        <v>30000</v>
      </c>
      <c r="E428" s="243">
        <f t="shared" si="28"/>
        <v>60000</v>
      </c>
      <c r="F428" s="282"/>
      <c r="G428" s="317"/>
    </row>
    <row r="429" s="301" customFormat="1" spans="1:7">
      <c r="A429" s="278"/>
      <c r="B429" s="311" t="s">
        <v>170</v>
      </c>
      <c r="C429" s="327">
        <v>1</v>
      </c>
      <c r="D429" s="121">
        <v>100000</v>
      </c>
      <c r="E429" s="243">
        <f t="shared" si="28"/>
        <v>100000</v>
      </c>
      <c r="F429" s="282"/>
      <c r="G429" s="317"/>
    </row>
    <row r="430" s="301" customFormat="1" spans="1:7">
      <c r="A430" s="279"/>
      <c r="B430" s="328" t="s">
        <v>43</v>
      </c>
      <c r="C430" s="275">
        <v>32</v>
      </c>
      <c r="D430" s="121">
        <v>2000</v>
      </c>
      <c r="E430" s="243">
        <f t="shared" si="28"/>
        <v>64000</v>
      </c>
      <c r="F430" s="283"/>
      <c r="G430" s="319"/>
    </row>
    <row r="431" s="301" customFormat="1" spans="1:7">
      <c r="A431" s="276">
        <v>46050</v>
      </c>
      <c r="B431" s="328" t="s">
        <v>47</v>
      </c>
      <c r="C431" s="275">
        <v>2</v>
      </c>
      <c r="D431" s="312">
        <v>40000</v>
      </c>
      <c r="E431" s="243">
        <f t="shared" si="28"/>
        <v>80000</v>
      </c>
      <c r="F431" s="281">
        <f>SUM(E431:E432)</f>
        <v>320000</v>
      </c>
      <c r="G431" s="316" t="s">
        <v>8</v>
      </c>
    </row>
    <row r="432" s="301" customFormat="1" spans="1:7">
      <c r="A432" s="279"/>
      <c r="B432" s="328" t="s">
        <v>26</v>
      </c>
      <c r="C432" s="275">
        <v>2</v>
      </c>
      <c r="D432" s="312">
        <v>120000</v>
      </c>
      <c r="E432" s="243">
        <f t="shared" si="28"/>
        <v>240000</v>
      </c>
      <c r="F432" s="283"/>
      <c r="G432" s="319"/>
    </row>
    <row r="433" s="301" customFormat="1" spans="1:7">
      <c r="A433" s="278">
        <v>46051</v>
      </c>
      <c r="B433" s="328" t="s">
        <v>50</v>
      </c>
      <c r="C433" s="275">
        <v>1</v>
      </c>
      <c r="D433" s="312">
        <v>230000</v>
      </c>
      <c r="E433" s="243">
        <f t="shared" si="28"/>
        <v>230000</v>
      </c>
      <c r="F433" s="282">
        <f>SUM(E433:E435)</f>
        <v>304000</v>
      </c>
      <c r="G433" s="317" t="s">
        <v>8</v>
      </c>
    </row>
    <row r="434" s="301" customFormat="1" spans="1:7">
      <c r="A434" s="278"/>
      <c r="B434" s="328" t="s">
        <v>161</v>
      </c>
      <c r="C434" s="275">
        <v>0.3</v>
      </c>
      <c r="D434" s="312">
        <v>80000</v>
      </c>
      <c r="E434" s="243">
        <f t="shared" si="28"/>
        <v>24000</v>
      </c>
      <c r="F434" s="282"/>
      <c r="G434" s="317"/>
    </row>
    <row r="435" s="301" customFormat="1" spans="1:7">
      <c r="A435" s="279"/>
      <c r="B435" s="328" t="s">
        <v>81</v>
      </c>
      <c r="C435" s="275">
        <v>2</v>
      </c>
      <c r="D435" s="312">
        <v>25000</v>
      </c>
      <c r="E435" s="243">
        <f t="shared" si="28"/>
        <v>50000</v>
      </c>
      <c r="F435" s="283"/>
      <c r="G435" s="319"/>
    </row>
    <row r="436" s="301" customFormat="1" spans="1:7">
      <c r="A436" s="276">
        <v>46052</v>
      </c>
      <c r="B436" s="328" t="s">
        <v>66</v>
      </c>
      <c r="C436" s="275">
        <v>2</v>
      </c>
      <c r="D436" s="312">
        <v>15000</v>
      </c>
      <c r="E436" s="243">
        <f t="shared" si="28"/>
        <v>30000</v>
      </c>
      <c r="F436" s="281">
        <f>SUM(E436:E438)</f>
        <v>380000</v>
      </c>
      <c r="G436" s="316" t="s">
        <v>8</v>
      </c>
    </row>
    <row r="437" s="301" customFormat="1" spans="1:7">
      <c r="A437" s="278"/>
      <c r="B437" s="328" t="s">
        <v>151</v>
      </c>
      <c r="C437" s="275">
        <v>1</v>
      </c>
      <c r="D437" s="312">
        <v>160000</v>
      </c>
      <c r="E437" s="243">
        <f t="shared" si="28"/>
        <v>160000</v>
      </c>
      <c r="F437" s="282"/>
      <c r="G437" s="317"/>
    </row>
    <row r="438" s="301" customFormat="1" spans="1:7">
      <c r="A438" s="279"/>
      <c r="B438" s="328" t="s">
        <v>21</v>
      </c>
      <c r="C438" s="275">
        <v>2</v>
      </c>
      <c r="D438" s="312">
        <v>95000</v>
      </c>
      <c r="E438" s="243">
        <f t="shared" si="28"/>
        <v>190000</v>
      </c>
      <c r="F438" s="283"/>
      <c r="G438" s="319"/>
    </row>
    <row r="439" s="301" customFormat="1" spans="1:7">
      <c r="A439" s="329">
        <v>46053</v>
      </c>
      <c r="B439" s="87" t="s">
        <v>43</v>
      </c>
      <c r="C439" s="275">
        <v>29</v>
      </c>
      <c r="D439" s="121">
        <v>2000</v>
      </c>
      <c r="E439" s="243">
        <f t="shared" ref="E439:E473" si="29">D439*C439</f>
        <v>58000</v>
      </c>
      <c r="F439" s="331">
        <f>SUM(E439:E460)</f>
        <v>1273000</v>
      </c>
      <c r="G439" s="332" t="s">
        <v>8</v>
      </c>
    </row>
    <row r="440" s="301" customFormat="1" spans="1:7">
      <c r="A440" s="329"/>
      <c r="B440" s="330" t="s">
        <v>42</v>
      </c>
      <c r="C440" s="275">
        <v>5</v>
      </c>
      <c r="D440" s="121">
        <v>25000</v>
      </c>
      <c r="E440" s="243">
        <f t="shared" si="29"/>
        <v>125000</v>
      </c>
      <c r="F440" s="331"/>
      <c r="G440" s="332"/>
    </row>
    <row r="441" s="301" customFormat="1" spans="1:7">
      <c r="A441" s="329"/>
      <c r="B441" s="330" t="s">
        <v>95</v>
      </c>
      <c r="C441" s="275">
        <v>3</v>
      </c>
      <c r="D441" s="121">
        <v>15000</v>
      </c>
      <c r="E441" s="243">
        <f t="shared" si="29"/>
        <v>45000</v>
      </c>
      <c r="F441" s="331"/>
      <c r="G441" s="332"/>
    </row>
    <row r="442" s="301" customFormat="1" spans="1:7">
      <c r="A442" s="329"/>
      <c r="B442" s="330" t="s">
        <v>71</v>
      </c>
      <c r="C442" s="275">
        <v>4</v>
      </c>
      <c r="D442" s="121">
        <v>58000</v>
      </c>
      <c r="E442" s="243">
        <f t="shared" si="29"/>
        <v>232000</v>
      </c>
      <c r="F442" s="331"/>
      <c r="G442" s="332"/>
    </row>
    <row r="443" s="301" customFormat="1" spans="1:7">
      <c r="A443" s="329"/>
      <c r="B443" s="330" t="s">
        <v>63</v>
      </c>
      <c r="C443" s="275">
        <v>1</v>
      </c>
      <c r="D443" s="121">
        <v>20000</v>
      </c>
      <c r="E443" s="243">
        <f t="shared" si="29"/>
        <v>20000</v>
      </c>
      <c r="F443" s="331"/>
      <c r="G443" s="332"/>
    </row>
    <row r="444" s="301" customFormat="1" spans="1:7">
      <c r="A444" s="329"/>
      <c r="B444" s="330" t="s">
        <v>141</v>
      </c>
      <c r="C444" s="275">
        <v>2</v>
      </c>
      <c r="D444" s="121">
        <v>120000</v>
      </c>
      <c r="E444" s="243">
        <f t="shared" si="29"/>
        <v>240000</v>
      </c>
      <c r="F444" s="331"/>
      <c r="G444" s="332"/>
    </row>
    <row r="445" s="301" customFormat="1" spans="1:7">
      <c r="A445" s="329"/>
      <c r="B445" s="330" t="s">
        <v>171</v>
      </c>
      <c r="C445" s="275">
        <v>2</v>
      </c>
      <c r="D445" s="121">
        <v>13000</v>
      </c>
      <c r="E445" s="243">
        <f t="shared" si="29"/>
        <v>26000</v>
      </c>
      <c r="F445" s="331"/>
      <c r="G445" s="332"/>
    </row>
    <row r="446" s="301" customFormat="1" spans="1:7">
      <c r="A446" s="329"/>
      <c r="B446" s="330" t="s">
        <v>115</v>
      </c>
      <c r="C446" s="275">
        <v>3.845</v>
      </c>
      <c r="D446" s="121">
        <v>15000</v>
      </c>
      <c r="E446" s="243">
        <v>58000</v>
      </c>
      <c r="F446" s="331"/>
      <c r="G446" s="332"/>
    </row>
    <row r="447" s="301" customFormat="1" spans="1:7">
      <c r="A447" s="329"/>
      <c r="B447" s="330" t="s">
        <v>85</v>
      </c>
      <c r="C447" s="275">
        <v>1</v>
      </c>
      <c r="D447" s="121">
        <v>40000</v>
      </c>
      <c r="E447" s="243">
        <f t="shared" si="29"/>
        <v>40000</v>
      </c>
      <c r="F447" s="331"/>
      <c r="G447" s="332"/>
    </row>
    <row r="448" s="301" customFormat="1" spans="1:7">
      <c r="A448" s="329"/>
      <c r="B448" s="330" t="s">
        <v>100</v>
      </c>
      <c r="C448" s="275">
        <v>1</v>
      </c>
      <c r="D448" s="121">
        <v>40000</v>
      </c>
      <c r="E448" s="243">
        <f t="shared" si="29"/>
        <v>40000</v>
      </c>
      <c r="F448" s="331"/>
      <c r="G448" s="332"/>
    </row>
    <row r="449" s="301" customFormat="1" spans="1:7">
      <c r="A449" s="329"/>
      <c r="B449" s="330" t="s">
        <v>37</v>
      </c>
      <c r="C449" s="275">
        <v>1</v>
      </c>
      <c r="D449" s="121">
        <v>70000</v>
      </c>
      <c r="E449" s="243">
        <f t="shared" si="29"/>
        <v>70000</v>
      </c>
      <c r="F449" s="331"/>
      <c r="G449" s="332"/>
    </row>
    <row r="450" s="301" customFormat="1" spans="1:7">
      <c r="A450" s="329"/>
      <c r="B450" s="330" t="s">
        <v>86</v>
      </c>
      <c r="C450" s="275">
        <v>1</v>
      </c>
      <c r="D450" s="121">
        <v>48000</v>
      </c>
      <c r="E450" s="243">
        <f t="shared" si="29"/>
        <v>48000</v>
      </c>
      <c r="F450" s="331"/>
      <c r="G450" s="332"/>
    </row>
    <row r="451" s="301" customFormat="1" spans="1:7">
      <c r="A451" s="329"/>
      <c r="B451" s="330" t="s">
        <v>34</v>
      </c>
      <c r="C451" s="275">
        <v>1</v>
      </c>
      <c r="D451" s="121">
        <v>15000</v>
      </c>
      <c r="E451" s="243">
        <f t="shared" si="29"/>
        <v>15000</v>
      </c>
      <c r="F451" s="331"/>
      <c r="G451" s="332"/>
    </row>
    <row r="452" s="301" customFormat="1" spans="1:7">
      <c r="A452" s="329"/>
      <c r="B452" s="330" t="s">
        <v>126</v>
      </c>
      <c r="C452" s="275">
        <v>1</v>
      </c>
      <c r="D452" s="121">
        <v>30000</v>
      </c>
      <c r="E452" s="243">
        <f t="shared" si="29"/>
        <v>30000</v>
      </c>
      <c r="F452" s="331"/>
      <c r="G452" s="332"/>
    </row>
    <row r="453" s="301" customFormat="1" spans="1:7">
      <c r="A453" s="329"/>
      <c r="B453" s="330" t="s">
        <v>87</v>
      </c>
      <c r="C453" s="275">
        <v>0.5</v>
      </c>
      <c r="D453" s="121">
        <v>70000</v>
      </c>
      <c r="E453" s="243">
        <f t="shared" si="29"/>
        <v>35000</v>
      </c>
      <c r="F453" s="331"/>
      <c r="G453" s="332"/>
    </row>
    <row r="454" s="301" customFormat="1" spans="1:7">
      <c r="A454" s="329"/>
      <c r="B454" s="330" t="s">
        <v>127</v>
      </c>
      <c r="C454" s="275">
        <v>1</v>
      </c>
      <c r="D454" s="121">
        <v>90000</v>
      </c>
      <c r="E454" s="243">
        <f t="shared" si="29"/>
        <v>90000</v>
      </c>
      <c r="F454" s="331"/>
      <c r="G454" s="332"/>
    </row>
    <row r="455" s="301" customFormat="1" spans="1:7">
      <c r="A455" s="329"/>
      <c r="B455" s="330" t="s">
        <v>31</v>
      </c>
      <c r="C455" s="275">
        <v>0.1</v>
      </c>
      <c r="D455" s="121">
        <v>80000</v>
      </c>
      <c r="E455" s="243">
        <f t="shared" si="29"/>
        <v>8000</v>
      </c>
      <c r="F455" s="331"/>
      <c r="G455" s="332"/>
    </row>
    <row r="456" s="301" customFormat="1" spans="1:7">
      <c r="A456" s="329"/>
      <c r="B456" s="330" t="s">
        <v>44</v>
      </c>
      <c r="C456" s="275">
        <v>0.07</v>
      </c>
      <c r="D456" s="121">
        <v>50000</v>
      </c>
      <c r="E456" s="243">
        <v>4000</v>
      </c>
      <c r="F456" s="331"/>
      <c r="G456" s="332"/>
    </row>
    <row r="457" s="301" customFormat="1" spans="1:7">
      <c r="A457" s="329"/>
      <c r="B457" s="330" t="s">
        <v>172</v>
      </c>
      <c r="C457" s="275">
        <v>0.1</v>
      </c>
      <c r="D457" s="121">
        <v>25000</v>
      </c>
      <c r="E457" s="243">
        <v>3000</v>
      </c>
      <c r="F457" s="331"/>
      <c r="G457" s="332"/>
    </row>
    <row r="458" s="301" customFormat="1" spans="1:7">
      <c r="A458" s="329"/>
      <c r="B458" s="330" t="s">
        <v>150</v>
      </c>
      <c r="C458" s="275">
        <v>0.5</v>
      </c>
      <c r="D458" s="121">
        <v>80000</v>
      </c>
      <c r="E458" s="243">
        <f t="shared" si="29"/>
        <v>40000</v>
      </c>
      <c r="F458" s="331"/>
      <c r="G458" s="332"/>
    </row>
    <row r="459" s="301" customFormat="1" spans="1:7">
      <c r="A459" s="329"/>
      <c r="B459" s="330" t="s">
        <v>92</v>
      </c>
      <c r="C459" s="275">
        <v>0.3</v>
      </c>
      <c r="D459" s="121">
        <v>70000</v>
      </c>
      <c r="E459" s="243">
        <f t="shared" si="29"/>
        <v>21000</v>
      </c>
      <c r="F459" s="331"/>
      <c r="G459" s="332"/>
    </row>
    <row r="460" s="301" customFormat="1" spans="1:7">
      <c r="A460" s="329"/>
      <c r="B460" s="330" t="s">
        <v>46</v>
      </c>
      <c r="C460" s="275">
        <v>1</v>
      </c>
      <c r="D460" s="121">
        <v>25000</v>
      </c>
      <c r="E460" s="243">
        <f t="shared" si="29"/>
        <v>25000</v>
      </c>
      <c r="F460" s="331"/>
      <c r="G460" s="332"/>
    </row>
    <row r="461" s="301" customFormat="1" spans="1:7">
      <c r="A461" s="278">
        <v>46053</v>
      </c>
      <c r="B461" s="333" t="s">
        <v>18</v>
      </c>
      <c r="C461" s="334">
        <v>0.5</v>
      </c>
      <c r="D461" s="124">
        <v>65000</v>
      </c>
      <c r="E461" s="336">
        <v>33000</v>
      </c>
      <c r="F461" s="282">
        <f>SUM(E461:E473)</f>
        <v>793000</v>
      </c>
      <c r="G461" s="317" t="s">
        <v>8</v>
      </c>
    </row>
    <row r="462" s="301" customFormat="1" spans="1:7">
      <c r="A462" s="278"/>
      <c r="B462" s="330" t="s">
        <v>48</v>
      </c>
      <c r="C462" s="275">
        <v>1</v>
      </c>
      <c r="D462" s="121">
        <v>95000</v>
      </c>
      <c r="E462" s="243">
        <f t="shared" si="29"/>
        <v>95000</v>
      </c>
      <c r="F462" s="282"/>
      <c r="G462" s="317"/>
    </row>
    <row r="463" s="301" customFormat="1" spans="1:7">
      <c r="A463" s="278"/>
      <c r="B463" s="330" t="s">
        <v>173</v>
      </c>
      <c r="C463" s="275">
        <v>1</v>
      </c>
      <c r="D463" s="121">
        <v>40000</v>
      </c>
      <c r="E463" s="243">
        <f t="shared" si="29"/>
        <v>40000</v>
      </c>
      <c r="F463" s="282"/>
      <c r="G463" s="317"/>
    </row>
    <row r="464" s="301" customFormat="1" spans="1:7">
      <c r="A464" s="278"/>
      <c r="B464" s="330" t="s">
        <v>32</v>
      </c>
      <c r="C464" s="275">
        <v>0.4</v>
      </c>
      <c r="D464" s="121">
        <v>60000</v>
      </c>
      <c r="E464" s="243">
        <f t="shared" si="29"/>
        <v>24000</v>
      </c>
      <c r="F464" s="282"/>
      <c r="G464" s="317"/>
    </row>
    <row r="465" s="301" customFormat="1" spans="1:7">
      <c r="A465" s="278"/>
      <c r="B465" s="330" t="s">
        <v>33</v>
      </c>
      <c r="C465" s="275">
        <v>0.4</v>
      </c>
      <c r="D465" s="121">
        <v>70000</v>
      </c>
      <c r="E465" s="243">
        <f t="shared" si="29"/>
        <v>28000</v>
      </c>
      <c r="F465" s="282"/>
      <c r="G465" s="317"/>
    </row>
    <row r="466" s="301" customFormat="1" spans="1:7">
      <c r="A466" s="278"/>
      <c r="B466" s="330" t="s">
        <v>161</v>
      </c>
      <c r="C466" s="275">
        <v>0.3</v>
      </c>
      <c r="D466" s="121">
        <v>70000</v>
      </c>
      <c r="E466" s="243">
        <f t="shared" si="29"/>
        <v>21000</v>
      </c>
      <c r="F466" s="282"/>
      <c r="G466" s="317"/>
    </row>
    <row r="467" s="301" customFormat="1" spans="1:7">
      <c r="A467" s="278"/>
      <c r="B467" s="335" t="s">
        <v>96</v>
      </c>
      <c r="C467" s="275">
        <v>0.5</v>
      </c>
      <c r="D467" s="121">
        <v>50000</v>
      </c>
      <c r="E467" s="243">
        <f t="shared" si="29"/>
        <v>25000</v>
      </c>
      <c r="F467" s="282"/>
      <c r="G467" s="317"/>
    </row>
    <row r="468" s="301" customFormat="1" spans="1:7">
      <c r="A468" s="278"/>
      <c r="B468" s="335" t="s">
        <v>36</v>
      </c>
      <c r="C468" s="275">
        <v>0.5</v>
      </c>
      <c r="D468" s="121">
        <v>50000</v>
      </c>
      <c r="E468" s="243">
        <f t="shared" si="29"/>
        <v>25000</v>
      </c>
      <c r="F468" s="282"/>
      <c r="G468" s="317"/>
    </row>
    <row r="469" s="301" customFormat="1" spans="1:7">
      <c r="A469" s="278"/>
      <c r="B469" s="335" t="s">
        <v>99</v>
      </c>
      <c r="C469" s="275">
        <v>0.2</v>
      </c>
      <c r="D469" s="121">
        <v>100000</v>
      </c>
      <c r="E469" s="243">
        <f t="shared" si="29"/>
        <v>20000</v>
      </c>
      <c r="F469" s="282"/>
      <c r="G469" s="317"/>
    </row>
    <row r="470" s="301" customFormat="1" spans="1:7">
      <c r="A470" s="278"/>
      <c r="B470" s="335" t="s">
        <v>174</v>
      </c>
      <c r="C470" s="275">
        <v>0.1</v>
      </c>
      <c r="D470" s="121">
        <v>20000</v>
      </c>
      <c r="E470" s="243">
        <f t="shared" si="29"/>
        <v>2000</v>
      </c>
      <c r="F470" s="282"/>
      <c r="G470" s="317"/>
    </row>
    <row r="471" s="301" customFormat="1" spans="1:7">
      <c r="A471" s="278"/>
      <c r="B471" s="335" t="s">
        <v>114</v>
      </c>
      <c r="C471" s="275">
        <v>1</v>
      </c>
      <c r="D471" s="121">
        <v>130000</v>
      </c>
      <c r="E471" s="243">
        <f t="shared" si="29"/>
        <v>130000</v>
      </c>
      <c r="F471" s="282"/>
      <c r="G471" s="317"/>
    </row>
    <row r="472" s="301" customFormat="1" spans="1:7">
      <c r="A472" s="278"/>
      <c r="B472" s="335" t="s">
        <v>52</v>
      </c>
      <c r="C472" s="275">
        <v>2</v>
      </c>
      <c r="D472" s="121">
        <v>90000</v>
      </c>
      <c r="E472" s="243">
        <f t="shared" si="29"/>
        <v>180000</v>
      </c>
      <c r="F472" s="282"/>
      <c r="G472" s="317"/>
    </row>
    <row r="473" s="301" customFormat="1" spans="1:7">
      <c r="A473" s="279"/>
      <c r="B473" s="335" t="s">
        <v>145</v>
      </c>
      <c r="C473" s="275">
        <v>1</v>
      </c>
      <c r="D473" s="121">
        <v>170000</v>
      </c>
      <c r="E473" s="243">
        <f t="shared" si="29"/>
        <v>170000</v>
      </c>
      <c r="F473" s="283"/>
      <c r="G473" s="319"/>
    </row>
    <row r="474" spans="1:6">
      <c r="A474" s="329"/>
      <c r="B474" s="335"/>
      <c r="C474" s="275"/>
      <c r="D474" s="121"/>
      <c r="E474" s="121"/>
      <c r="F474" s="330"/>
    </row>
    <row r="475" spans="1:6">
      <c r="A475" s="329"/>
      <c r="B475" s="335"/>
      <c r="C475" s="275"/>
      <c r="D475" s="121"/>
      <c r="E475" s="121"/>
      <c r="F475" s="330"/>
    </row>
    <row r="476" spans="1:6">
      <c r="A476" s="329"/>
      <c r="B476" s="335"/>
      <c r="C476" s="275"/>
      <c r="D476" s="121"/>
      <c r="E476" s="121"/>
      <c r="F476" s="330"/>
    </row>
    <row r="477" spans="1:6">
      <c r="A477" s="329"/>
      <c r="B477" s="335"/>
      <c r="C477" s="275"/>
      <c r="D477" s="121"/>
      <c r="E477" s="121"/>
      <c r="F477" s="330"/>
    </row>
    <row r="478" spans="1:6">
      <c r="A478" s="329"/>
      <c r="B478" s="335"/>
      <c r="C478" s="275"/>
      <c r="D478" s="121"/>
      <c r="E478" s="121"/>
      <c r="F478" s="330"/>
    </row>
    <row r="479" spans="1:6">
      <c r="A479" s="329"/>
      <c r="B479" s="335"/>
      <c r="C479" s="275"/>
      <c r="D479" s="121"/>
      <c r="E479" s="121"/>
      <c r="F479" s="330"/>
    </row>
    <row r="480" spans="1:6">
      <c r="A480" s="329"/>
      <c r="B480" s="335"/>
      <c r="C480" s="275"/>
      <c r="D480" s="121"/>
      <c r="E480" s="121"/>
      <c r="F480" s="330"/>
    </row>
    <row r="481" spans="1:6">
      <c r="A481" s="329"/>
      <c r="B481" s="335"/>
      <c r="C481" s="275"/>
      <c r="D481" s="121"/>
      <c r="E481" s="121"/>
      <c r="F481" s="330"/>
    </row>
    <row r="482" spans="1:6">
      <c r="A482" s="329"/>
      <c r="B482" s="335"/>
      <c r="C482" s="275"/>
      <c r="D482" s="121"/>
      <c r="E482" s="121">
        <f>D482*C482</f>
        <v>0</v>
      </c>
      <c r="F482" s="121">
        <f>SUM(F2:F481)</f>
        <v>61119000</v>
      </c>
    </row>
  </sheetData>
  <mergeCells count="117">
    <mergeCell ref="A2:A24"/>
    <mergeCell ref="A25:A35"/>
    <mergeCell ref="A36:A38"/>
    <mergeCell ref="A39:A57"/>
    <mergeCell ref="A58:A76"/>
    <mergeCell ref="A77:A94"/>
    <mergeCell ref="A95:A106"/>
    <mergeCell ref="A107:A127"/>
    <mergeCell ref="A128:A139"/>
    <mergeCell ref="A140:A161"/>
    <mergeCell ref="A162:A183"/>
    <mergeCell ref="A184:A188"/>
    <mergeCell ref="A189:A208"/>
    <mergeCell ref="A209:A229"/>
    <mergeCell ref="A230:A232"/>
    <mergeCell ref="A233:A245"/>
    <mergeCell ref="A246:A266"/>
    <mergeCell ref="A267:A274"/>
    <mergeCell ref="A275:A277"/>
    <mergeCell ref="A278:A286"/>
    <mergeCell ref="A287:A297"/>
    <mergeCell ref="A298:A308"/>
    <mergeCell ref="A309:A319"/>
    <mergeCell ref="A320:A321"/>
    <mergeCell ref="A322:A340"/>
    <mergeCell ref="A341:A349"/>
    <mergeCell ref="A350:A362"/>
    <mergeCell ref="A363:A375"/>
    <mergeCell ref="A376:A387"/>
    <mergeCell ref="A388:A392"/>
    <mergeCell ref="A393:A401"/>
    <mergeCell ref="A402:A413"/>
    <mergeCell ref="A414:A423"/>
    <mergeCell ref="A424:A430"/>
    <mergeCell ref="A431:A432"/>
    <mergeCell ref="A433:A435"/>
    <mergeCell ref="A436:A438"/>
    <mergeCell ref="A439:A460"/>
    <mergeCell ref="A461:A473"/>
    <mergeCell ref="F2:F24"/>
    <mergeCell ref="F25:F35"/>
    <mergeCell ref="F36:F38"/>
    <mergeCell ref="F39:F57"/>
    <mergeCell ref="F58:F76"/>
    <mergeCell ref="F77:F94"/>
    <mergeCell ref="F95:F106"/>
    <mergeCell ref="F107:F127"/>
    <mergeCell ref="F128:F139"/>
    <mergeCell ref="F140:F161"/>
    <mergeCell ref="F162:F183"/>
    <mergeCell ref="F184:F188"/>
    <mergeCell ref="F189:F208"/>
    <mergeCell ref="F209:F229"/>
    <mergeCell ref="F230:F232"/>
    <mergeCell ref="F233:F245"/>
    <mergeCell ref="F246:F266"/>
    <mergeCell ref="F267:F274"/>
    <mergeCell ref="F275:F277"/>
    <mergeCell ref="F278:F286"/>
    <mergeCell ref="F287:F297"/>
    <mergeCell ref="F298:F308"/>
    <mergeCell ref="F309:F319"/>
    <mergeCell ref="F320:F321"/>
    <mergeCell ref="F322:F340"/>
    <mergeCell ref="F341:F349"/>
    <mergeCell ref="F350:F362"/>
    <mergeCell ref="F363:F375"/>
    <mergeCell ref="F376:F387"/>
    <mergeCell ref="F388:F392"/>
    <mergeCell ref="F393:F401"/>
    <mergeCell ref="F402:F413"/>
    <mergeCell ref="F414:F423"/>
    <mergeCell ref="F424:F430"/>
    <mergeCell ref="F431:F432"/>
    <mergeCell ref="F433:F435"/>
    <mergeCell ref="F436:F438"/>
    <mergeCell ref="F439:F460"/>
    <mergeCell ref="F461:F473"/>
    <mergeCell ref="G2:G24"/>
    <mergeCell ref="G25:G35"/>
    <mergeCell ref="G36:G38"/>
    <mergeCell ref="G39:G57"/>
    <mergeCell ref="G58:G76"/>
    <mergeCell ref="G77:G94"/>
    <mergeCell ref="G95:G106"/>
    <mergeCell ref="G107:G127"/>
    <mergeCell ref="G128:G139"/>
    <mergeCell ref="G140:G161"/>
    <mergeCell ref="G162:G183"/>
    <mergeCell ref="G184:G188"/>
    <mergeCell ref="G189:G208"/>
    <mergeCell ref="G209:G229"/>
    <mergeCell ref="G230:G232"/>
    <mergeCell ref="G233:G245"/>
    <mergeCell ref="G246:G266"/>
    <mergeCell ref="G267:G274"/>
    <mergeCell ref="G275:G277"/>
    <mergeCell ref="G278:G286"/>
    <mergeCell ref="G287:G297"/>
    <mergeCell ref="G298:G308"/>
    <mergeCell ref="G309:G319"/>
    <mergeCell ref="G320:G321"/>
    <mergeCell ref="G322:G340"/>
    <mergeCell ref="G341:G349"/>
    <mergeCell ref="G350:G362"/>
    <mergeCell ref="G363:G375"/>
    <mergeCell ref="G376:G387"/>
    <mergeCell ref="G388:G392"/>
    <mergeCell ref="G393:G401"/>
    <mergeCell ref="G402:G413"/>
    <mergeCell ref="G414:G423"/>
    <mergeCell ref="G424:G430"/>
    <mergeCell ref="G431:G432"/>
    <mergeCell ref="G433:G435"/>
    <mergeCell ref="G436:G438"/>
    <mergeCell ref="G439:G460"/>
    <mergeCell ref="G461:G47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86"/>
  <sheetViews>
    <sheetView zoomScale="74" zoomScaleNormal="74" topLeftCell="A745" workbookViewId="0">
      <pane xSplit="1" topLeftCell="G1" activePane="topRight" state="frozen"/>
      <selection/>
      <selection pane="topRight" activeCell="B1" sqref="B$1:B$1048576"/>
    </sheetView>
  </sheetViews>
  <sheetFormatPr defaultColWidth="9.140625" defaultRowHeight="17.6"/>
  <cols>
    <col min="1" max="1" width="28.3828125" style="233" customWidth="1"/>
    <col min="2" max="2" width="17.5390625" style="235" customWidth="1"/>
    <col min="3" max="3" width="32.1796875" style="234" customWidth="1"/>
    <col min="4" max="4" width="9.140625" style="235"/>
    <col min="5" max="5" width="13.3828125" style="266" customWidth="1"/>
    <col min="6" max="6" width="27.96875" style="232" customWidth="1"/>
    <col min="7" max="7" width="28.1640625" style="232" customWidth="1"/>
    <col min="8" max="8" width="29.25" style="232" customWidth="1"/>
    <col min="9" max="9" width="14.9375" style="232"/>
    <col min="10" max="16383" width="9.140625" style="232"/>
  </cols>
  <sheetData>
    <row r="1" s="13" customFormat="1" ht="20.4" spans="1:8">
      <c r="A1" s="236" t="s">
        <v>0</v>
      </c>
      <c r="B1" s="237" t="s">
        <v>175</v>
      </c>
      <c r="C1" s="237" t="s">
        <v>1</v>
      </c>
      <c r="D1" s="238" t="s">
        <v>2</v>
      </c>
      <c r="E1" s="270" t="s">
        <v>3</v>
      </c>
      <c r="F1" s="239" t="s">
        <v>4</v>
      </c>
      <c r="G1" s="239" t="s">
        <v>5</v>
      </c>
      <c r="H1" s="271">
        <f>SUM(G:G)</f>
        <v>58561720</v>
      </c>
    </row>
    <row r="2" s="232" customFormat="1" spans="1:8">
      <c r="A2" s="244">
        <v>46024</v>
      </c>
      <c r="B2" s="337" t="s">
        <v>176</v>
      </c>
      <c r="C2" s="241" t="s">
        <v>42</v>
      </c>
      <c r="D2" s="242">
        <v>7</v>
      </c>
      <c r="E2" s="272">
        <v>22000</v>
      </c>
      <c r="F2" s="243">
        <f t="shared" ref="F2:F38" si="0">E2*D2</f>
        <v>154000</v>
      </c>
      <c r="G2" s="258">
        <f>SUM(F2:F23)</f>
        <v>1315150</v>
      </c>
      <c r="H2" s="273" t="s">
        <v>8</v>
      </c>
    </row>
    <row r="3" s="232" customFormat="1" spans="1:8">
      <c r="A3" s="245"/>
      <c r="B3" s="268"/>
      <c r="C3" s="241" t="s">
        <v>177</v>
      </c>
      <c r="D3" s="242">
        <v>2</v>
      </c>
      <c r="E3" s="272">
        <v>45000</v>
      </c>
      <c r="F3" s="243">
        <f t="shared" si="0"/>
        <v>90000</v>
      </c>
      <c r="G3" s="259"/>
      <c r="H3" s="273"/>
    </row>
    <row r="4" s="232" customFormat="1" spans="1:8">
      <c r="A4" s="245"/>
      <c r="B4" s="268"/>
      <c r="C4" s="241" t="s">
        <v>93</v>
      </c>
      <c r="D4" s="242">
        <v>0.5</v>
      </c>
      <c r="E4" s="272">
        <v>55000</v>
      </c>
      <c r="F4" s="243">
        <f t="shared" si="0"/>
        <v>27500</v>
      </c>
      <c r="G4" s="259"/>
      <c r="H4" s="273"/>
    </row>
    <row r="5" s="232" customFormat="1" spans="1:9">
      <c r="A5" s="245"/>
      <c r="B5" s="268"/>
      <c r="C5" s="241" t="s">
        <v>92</v>
      </c>
      <c r="D5" s="242">
        <v>0.5</v>
      </c>
      <c r="E5" s="272">
        <v>70000</v>
      </c>
      <c r="F5" s="243">
        <f t="shared" si="0"/>
        <v>35000</v>
      </c>
      <c r="G5" s="259"/>
      <c r="H5" s="273"/>
      <c r="I5" s="256"/>
    </row>
    <row r="6" s="232" customFormat="1" spans="1:8">
      <c r="A6" s="245"/>
      <c r="B6" s="268"/>
      <c r="C6" s="241" t="s">
        <v>31</v>
      </c>
      <c r="D6" s="242">
        <v>0.15</v>
      </c>
      <c r="E6" s="272">
        <v>83000</v>
      </c>
      <c r="F6" s="243">
        <f t="shared" si="0"/>
        <v>12450</v>
      </c>
      <c r="G6" s="259"/>
      <c r="H6" s="273"/>
    </row>
    <row r="7" s="232" customFormat="1" spans="1:8">
      <c r="A7" s="245"/>
      <c r="B7" s="268"/>
      <c r="C7" s="241" t="s">
        <v>110</v>
      </c>
      <c r="D7" s="242">
        <v>0.08</v>
      </c>
      <c r="E7" s="272">
        <v>110000</v>
      </c>
      <c r="F7" s="243">
        <f t="shared" si="0"/>
        <v>8800</v>
      </c>
      <c r="G7" s="259"/>
      <c r="H7" s="273"/>
    </row>
    <row r="8" s="232" customFormat="1" spans="1:8">
      <c r="A8" s="245"/>
      <c r="B8" s="268"/>
      <c r="C8" s="241" t="s">
        <v>178</v>
      </c>
      <c r="D8" s="242">
        <v>0.05</v>
      </c>
      <c r="E8" s="272">
        <v>198000</v>
      </c>
      <c r="F8" s="243">
        <f t="shared" si="0"/>
        <v>9900</v>
      </c>
      <c r="G8" s="259"/>
      <c r="H8" s="273"/>
    </row>
    <row r="9" s="232" customFormat="1" spans="1:8">
      <c r="A9" s="245"/>
      <c r="B9" s="268"/>
      <c r="C9" s="241" t="s">
        <v>35</v>
      </c>
      <c r="D9" s="242">
        <v>3</v>
      </c>
      <c r="E9" s="272">
        <v>25000</v>
      </c>
      <c r="F9" s="243">
        <f t="shared" si="0"/>
        <v>75000</v>
      </c>
      <c r="G9" s="259"/>
      <c r="H9" s="273"/>
    </row>
    <row r="10" s="232" customFormat="1" spans="1:8">
      <c r="A10" s="245"/>
      <c r="B10" s="268"/>
      <c r="C10" s="241" t="s">
        <v>126</v>
      </c>
      <c r="D10" s="242">
        <v>1</v>
      </c>
      <c r="E10" s="272">
        <v>31000</v>
      </c>
      <c r="F10" s="243">
        <f t="shared" si="0"/>
        <v>31000</v>
      </c>
      <c r="G10" s="259"/>
      <c r="H10" s="273"/>
    </row>
    <row r="11" s="232" customFormat="1" spans="1:8">
      <c r="A11" s="245"/>
      <c r="B11" s="268"/>
      <c r="C11" s="241" t="s">
        <v>179</v>
      </c>
      <c r="D11" s="242">
        <v>2</v>
      </c>
      <c r="E11" s="272">
        <v>35000</v>
      </c>
      <c r="F11" s="243">
        <f t="shared" si="0"/>
        <v>70000</v>
      </c>
      <c r="G11" s="259"/>
      <c r="H11" s="273"/>
    </row>
    <row r="12" s="232" customFormat="1" spans="1:8">
      <c r="A12" s="245"/>
      <c r="B12" s="268"/>
      <c r="C12" s="241" t="s">
        <v>86</v>
      </c>
      <c r="D12" s="242">
        <v>1</v>
      </c>
      <c r="E12" s="272">
        <v>55000</v>
      </c>
      <c r="F12" s="243">
        <f t="shared" si="0"/>
        <v>55000</v>
      </c>
      <c r="G12" s="259"/>
      <c r="H12" s="273"/>
    </row>
    <row r="13" s="232" customFormat="1" spans="1:8">
      <c r="A13" s="245"/>
      <c r="B13" s="268"/>
      <c r="C13" s="241" t="s">
        <v>180</v>
      </c>
      <c r="D13" s="242">
        <v>0.1</v>
      </c>
      <c r="E13" s="272">
        <v>88000</v>
      </c>
      <c r="F13" s="243">
        <f t="shared" si="0"/>
        <v>8800</v>
      </c>
      <c r="G13" s="259"/>
      <c r="H13" s="273"/>
    </row>
    <row r="14" s="232" customFormat="1" spans="1:8">
      <c r="A14" s="245"/>
      <c r="B14" s="268"/>
      <c r="C14" s="241" t="s">
        <v>181</v>
      </c>
      <c r="D14" s="242">
        <v>0.1</v>
      </c>
      <c r="E14" s="272">
        <v>72000</v>
      </c>
      <c r="F14" s="243">
        <f t="shared" si="0"/>
        <v>7200</v>
      </c>
      <c r="G14" s="259"/>
      <c r="H14" s="273"/>
    </row>
    <row r="15" s="232" customFormat="1" spans="1:8">
      <c r="A15" s="245"/>
      <c r="B15" s="268"/>
      <c r="C15" s="241" t="s">
        <v>101</v>
      </c>
      <c r="D15" s="242">
        <v>3</v>
      </c>
      <c r="E15" s="272">
        <v>10000</v>
      </c>
      <c r="F15" s="243">
        <f t="shared" si="0"/>
        <v>30000</v>
      </c>
      <c r="G15" s="259"/>
      <c r="H15" s="273"/>
    </row>
    <row r="16" s="232" customFormat="1" spans="1:8">
      <c r="A16" s="245"/>
      <c r="B16" s="268"/>
      <c r="C16" s="241" t="s">
        <v>102</v>
      </c>
      <c r="D16" s="242">
        <v>1</v>
      </c>
      <c r="E16" s="272">
        <v>50000</v>
      </c>
      <c r="F16" s="243">
        <f t="shared" si="0"/>
        <v>50000</v>
      </c>
      <c r="G16" s="259"/>
      <c r="H16" s="273"/>
    </row>
    <row r="17" s="232" customFormat="1" spans="1:8">
      <c r="A17" s="245"/>
      <c r="B17" s="268"/>
      <c r="C17" s="241" t="s">
        <v>100</v>
      </c>
      <c r="D17" s="242">
        <v>1</v>
      </c>
      <c r="E17" s="272">
        <v>39000</v>
      </c>
      <c r="F17" s="243">
        <f t="shared" si="0"/>
        <v>39000</v>
      </c>
      <c r="G17" s="259"/>
      <c r="H17" s="273"/>
    </row>
    <row r="18" s="232" customFormat="1" spans="1:8">
      <c r="A18" s="245"/>
      <c r="B18" s="268"/>
      <c r="C18" s="241" t="s">
        <v>85</v>
      </c>
      <c r="D18" s="242">
        <v>1.5</v>
      </c>
      <c r="E18" s="272">
        <v>39000</v>
      </c>
      <c r="F18" s="243">
        <f t="shared" si="0"/>
        <v>58500</v>
      </c>
      <c r="G18" s="259"/>
      <c r="H18" s="273"/>
    </row>
    <row r="19" s="232" customFormat="1" spans="1:8">
      <c r="A19" s="245"/>
      <c r="B19" s="268"/>
      <c r="C19" s="241" t="s">
        <v>116</v>
      </c>
      <c r="D19" s="242">
        <v>1</v>
      </c>
      <c r="E19" s="272">
        <v>45000</v>
      </c>
      <c r="F19" s="243">
        <f t="shared" si="0"/>
        <v>45000</v>
      </c>
      <c r="G19" s="259"/>
      <c r="H19" s="273"/>
    </row>
    <row r="20" s="232" customFormat="1" spans="1:8">
      <c r="A20" s="245"/>
      <c r="B20" s="268"/>
      <c r="C20" s="241" t="s">
        <v>60</v>
      </c>
      <c r="D20" s="242">
        <v>5</v>
      </c>
      <c r="E20" s="272">
        <v>25000</v>
      </c>
      <c r="F20" s="243">
        <f t="shared" si="0"/>
        <v>125000</v>
      </c>
      <c r="G20" s="259"/>
      <c r="H20" s="273"/>
    </row>
    <row r="21" s="232" customFormat="1" spans="1:8">
      <c r="A21" s="245"/>
      <c r="B21" s="268"/>
      <c r="C21" s="241" t="s">
        <v>46</v>
      </c>
      <c r="D21" s="242">
        <v>3</v>
      </c>
      <c r="E21" s="272">
        <v>28000</v>
      </c>
      <c r="F21" s="243">
        <f t="shared" si="0"/>
        <v>84000</v>
      </c>
      <c r="G21" s="259"/>
      <c r="H21" s="273"/>
    </row>
    <row r="22" s="232" customFormat="1" spans="1:8">
      <c r="A22" s="245"/>
      <c r="B22" s="268"/>
      <c r="C22" s="241" t="s">
        <v>43</v>
      </c>
      <c r="D22" s="242">
        <v>11</v>
      </c>
      <c r="E22" s="272">
        <v>25000</v>
      </c>
      <c r="F22" s="243">
        <f t="shared" si="0"/>
        <v>275000</v>
      </c>
      <c r="G22" s="259"/>
      <c r="H22" s="273"/>
    </row>
    <row r="23" s="232" customFormat="1" spans="1:8">
      <c r="A23" s="246"/>
      <c r="B23" s="269"/>
      <c r="C23" s="241" t="s">
        <v>99</v>
      </c>
      <c r="D23" s="242">
        <v>0.2</v>
      </c>
      <c r="E23" s="272">
        <v>120000</v>
      </c>
      <c r="F23" s="243">
        <f t="shared" si="0"/>
        <v>24000</v>
      </c>
      <c r="G23" s="260"/>
      <c r="H23" s="273"/>
    </row>
    <row r="24" s="232" customFormat="1" spans="1:8">
      <c r="A24" s="244">
        <v>46024</v>
      </c>
      <c r="B24" s="337" t="s">
        <v>182</v>
      </c>
      <c r="C24" s="241" t="s">
        <v>113</v>
      </c>
      <c r="D24" s="242">
        <v>0.3</v>
      </c>
      <c r="E24" s="272">
        <v>28000</v>
      </c>
      <c r="F24" s="243">
        <f t="shared" si="0"/>
        <v>8400</v>
      </c>
      <c r="G24" s="258">
        <f>SUM(F24:F38)</f>
        <v>2508400</v>
      </c>
      <c r="H24" s="273" t="s">
        <v>8</v>
      </c>
    </row>
    <row r="25" s="232" customFormat="1" spans="1:8">
      <c r="A25" s="245"/>
      <c r="B25" s="268"/>
      <c r="C25" s="241" t="s">
        <v>32</v>
      </c>
      <c r="D25" s="242">
        <v>1</v>
      </c>
      <c r="E25" s="272">
        <v>50000</v>
      </c>
      <c r="F25" s="243">
        <f t="shared" si="0"/>
        <v>50000</v>
      </c>
      <c r="G25" s="259"/>
      <c r="H25" s="273"/>
    </row>
    <row r="26" s="232" customFormat="1" spans="1:8">
      <c r="A26" s="245"/>
      <c r="B26" s="268"/>
      <c r="C26" s="241" t="s">
        <v>33</v>
      </c>
      <c r="D26" s="242">
        <v>1</v>
      </c>
      <c r="E26" s="272">
        <v>50000</v>
      </c>
      <c r="F26" s="243">
        <f t="shared" si="0"/>
        <v>50000</v>
      </c>
      <c r="G26" s="259"/>
      <c r="H26" s="273"/>
    </row>
    <row r="27" s="232" customFormat="1" spans="1:8">
      <c r="A27" s="245"/>
      <c r="B27" s="268"/>
      <c r="C27" s="241" t="s">
        <v>26</v>
      </c>
      <c r="D27" s="242">
        <v>2</v>
      </c>
      <c r="E27" s="272">
        <v>160000</v>
      </c>
      <c r="F27" s="243">
        <f t="shared" si="0"/>
        <v>320000</v>
      </c>
      <c r="G27" s="259"/>
      <c r="H27" s="273"/>
    </row>
    <row r="28" s="232" customFormat="1" spans="1:8">
      <c r="A28" s="245"/>
      <c r="B28" s="268"/>
      <c r="C28" s="241" t="s">
        <v>7</v>
      </c>
      <c r="D28" s="242">
        <v>2</v>
      </c>
      <c r="E28" s="272">
        <v>25000</v>
      </c>
      <c r="F28" s="243">
        <f t="shared" si="0"/>
        <v>50000</v>
      </c>
      <c r="G28" s="259"/>
      <c r="H28" s="273"/>
    </row>
    <row r="29" s="232" customFormat="1" spans="1:8">
      <c r="A29" s="245"/>
      <c r="B29" s="268"/>
      <c r="C29" s="241" t="s">
        <v>177</v>
      </c>
      <c r="D29" s="242">
        <v>2</v>
      </c>
      <c r="E29" s="272">
        <v>45000</v>
      </c>
      <c r="F29" s="243">
        <f t="shared" si="0"/>
        <v>90000</v>
      </c>
      <c r="G29" s="259"/>
      <c r="H29" s="273"/>
    </row>
    <row r="30" s="232" customFormat="1" spans="1:8">
      <c r="A30" s="245"/>
      <c r="B30" s="268"/>
      <c r="C30" s="241" t="s">
        <v>64</v>
      </c>
      <c r="D30" s="242">
        <v>1</v>
      </c>
      <c r="E30" s="272">
        <v>450000</v>
      </c>
      <c r="F30" s="243">
        <f t="shared" si="0"/>
        <v>450000</v>
      </c>
      <c r="G30" s="259"/>
      <c r="H30" s="273"/>
    </row>
    <row r="31" s="232" customFormat="1" spans="1:8">
      <c r="A31" s="245"/>
      <c r="B31" s="268"/>
      <c r="C31" s="241" t="s">
        <v>146</v>
      </c>
      <c r="D31" s="242">
        <v>1</v>
      </c>
      <c r="E31" s="272">
        <v>165000</v>
      </c>
      <c r="F31" s="243">
        <f t="shared" si="0"/>
        <v>165000</v>
      </c>
      <c r="G31" s="259"/>
      <c r="H31" s="273"/>
    </row>
    <row r="32" s="232" customFormat="1" spans="1:8">
      <c r="A32" s="245"/>
      <c r="B32" s="268"/>
      <c r="C32" s="241" t="s">
        <v>145</v>
      </c>
      <c r="D32" s="242">
        <v>3</v>
      </c>
      <c r="E32" s="272">
        <v>65000</v>
      </c>
      <c r="F32" s="243">
        <f t="shared" si="0"/>
        <v>195000</v>
      </c>
      <c r="G32" s="259"/>
      <c r="H32" s="273"/>
    </row>
    <row r="33" s="232" customFormat="1" spans="1:8">
      <c r="A33" s="245"/>
      <c r="B33" s="268"/>
      <c r="C33" s="241" t="s">
        <v>173</v>
      </c>
      <c r="D33" s="242">
        <v>2</v>
      </c>
      <c r="E33" s="272">
        <v>50000</v>
      </c>
      <c r="F33" s="243">
        <f t="shared" si="0"/>
        <v>100000</v>
      </c>
      <c r="G33" s="259"/>
      <c r="H33" s="273"/>
    </row>
    <row r="34" s="232" customFormat="1" spans="1:8">
      <c r="A34" s="245"/>
      <c r="B34" s="268"/>
      <c r="C34" s="241" t="s">
        <v>77</v>
      </c>
      <c r="D34" s="242">
        <v>1</v>
      </c>
      <c r="E34" s="272">
        <v>320000</v>
      </c>
      <c r="F34" s="243">
        <f t="shared" si="0"/>
        <v>320000</v>
      </c>
      <c r="G34" s="259"/>
      <c r="H34" s="273"/>
    </row>
    <row r="35" ht="13" customHeight="1" spans="1:8">
      <c r="A35" s="245"/>
      <c r="B35" s="268"/>
      <c r="C35" s="241" t="s">
        <v>20</v>
      </c>
      <c r="D35" s="242">
        <v>1</v>
      </c>
      <c r="E35" s="272">
        <v>310000</v>
      </c>
      <c r="F35" s="243">
        <f t="shared" si="0"/>
        <v>310000</v>
      </c>
      <c r="G35" s="259"/>
      <c r="H35" s="273"/>
    </row>
    <row r="36" spans="1:8">
      <c r="A36" s="245"/>
      <c r="B36" s="268"/>
      <c r="C36" s="241" t="s">
        <v>22</v>
      </c>
      <c r="D36" s="242">
        <v>4</v>
      </c>
      <c r="E36" s="272">
        <v>30000</v>
      </c>
      <c r="F36" s="243">
        <f t="shared" si="0"/>
        <v>120000</v>
      </c>
      <c r="G36" s="259"/>
      <c r="H36" s="273"/>
    </row>
    <row r="37" spans="1:8">
      <c r="A37" s="245"/>
      <c r="B37" s="268"/>
      <c r="C37" s="241" t="s">
        <v>25</v>
      </c>
      <c r="D37" s="242">
        <v>1</v>
      </c>
      <c r="E37" s="272">
        <v>250000</v>
      </c>
      <c r="F37" s="243">
        <f t="shared" si="0"/>
        <v>250000</v>
      </c>
      <c r="G37" s="259"/>
      <c r="H37" s="273"/>
    </row>
    <row r="38" spans="1:8">
      <c r="A38" s="246"/>
      <c r="B38" s="269"/>
      <c r="C38" s="241" t="s">
        <v>19</v>
      </c>
      <c r="D38" s="242">
        <v>0.5</v>
      </c>
      <c r="E38" s="272">
        <v>60000</v>
      </c>
      <c r="F38" s="243">
        <f t="shared" si="0"/>
        <v>30000</v>
      </c>
      <c r="G38" s="260"/>
      <c r="H38" s="273"/>
    </row>
    <row r="39" spans="1:8">
      <c r="A39" s="244">
        <v>46025</v>
      </c>
      <c r="B39" s="337" t="s">
        <v>183</v>
      </c>
      <c r="C39" s="241" t="s">
        <v>184</v>
      </c>
      <c r="D39" s="242">
        <v>5</v>
      </c>
      <c r="E39" s="272">
        <v>25000</v>
      </c>
      <c r="F39" s="243">
        <f t="shared" ref="F39:F60" si="1">E39*D39</f>
        <v>125000</v>
      </c>
      <c r="G39" s="258">
        <f>SUM(F39:F60)</f>
        <v>2673600</v>
      </c>
      <c r="H39" s="273" t="s">
        <v>8</v>
      </c>
    </row>
    <row r="40" spans="1:8">
      <c r="A40" s="245"/>
      <c r="B40" s="268"/>
      <c r="C40" s="241" t="s">
        <v>42</v>
      </c>
      <c r="D40" s="242">
        <v>20</v>
      </c>
      <c r="E40" s="272">
        <v>23000</v>
      </c>
      <c r="F40" s="243">
        <f t="shared" si="1"/>
        <v>460000</v>
      </c>
      <c r="G40" s="259"/>
      <c r="H40" s="273"/>
    </row>
    <row r="41" spans="1:8">
      <c r="A41" s="245"/>
      <c r="B41" s="268"/>
      <c r="C41" s="241" t="s">
        <v>95</v>
      </c>
      <c r="D41" s="242">
        <v>3</v>
      </c>
      <c r="E41" s="272">
        <v>25000</v>
      </c>
      <c r="F41" s="243">
        <f t="shared" si="1"/>
        <v>75000</v>
      </c>
      <c r="G41" s="259"/>
      <c r="H41" s="273"/>
    </row>
    <row r="42" spans="1:8">
      <c r="A42" s="245"/>
      <c r="B42" s="268"/>
      <c r="C42" s="241" t="s">
        <v>71</v>
      </c>
      <c r="D42" s="242">
        <v>8</v>
      </c>
      <c r="E42" s="272">
        <v>66000</v>
      </c>
      <c r="F42" s="243">
        <f t="shared" si="1"/>
        <v>528000</v>
      </c>
      <c r="G42" s="259"/>
      <c r="H42" s="273"/>
    </row>
    <row r="43" spans="1:8">
      <c r="A43" s="245"/>
      <c r="B43" s="268"/>
      <c r="C43" s="241" t="s">
        <v>123</v>
      </c>
      <c r="D43" s="242">
        <v>5</v>
      </c>
      <c r="E43" s="272">
        <v>39000</v>
      </c>
      <c r="F43" s="243">
        <f t="shared" si="1"/>
        <v>195000</v>
      </c>
      <c r="G43" s="259"/>
      <c r="H43" s="273"/>
    </row>
    <row r="44" spans="1:8">
      <c r="A44" s="245"/>
      <c r="B44" s="268"/>
      <c r="C44" s="241" t="s">
        <v>43</v>
      </c>
      <c r="D44" s="242">
        <v>1.8</v>
      </c>
      <c r="E44" s="272">
        <v>25000</v>
      </c>
      <c r="F44" s="243">
        <f t="shared" si="1"/>
        <v>45000</v>
      </c>
      <c r="G44" s="259"/>
      <c r="H44" s="273"/>
    </row>
    <row r="45" spans="1:8">
      <c r="A45" s="245"/>
      <c r="B45" s="268"/>
      <c r="C45" s="241" t="s">
        <v>63</v>
      </c>
      <c r="D45" s="242">
        <v>3</v>
      </c>
      <c r="E45" s="272">
        <v>28000</v>
      </c>
      <c r="F45" s="243">
        <f t="shared" si="1"/>
        <v>84000</v>
      </c>
      <c r="G45" s="259"/>
      <c r="H45" s="273"/>
    </row>
    <row r="46" spans="1:8">
      <c r="A46" s="245"/>
      <c r="B46" s="268"/>
      <c r="C46" s="241" t="s">
        <v>185</v>
      </c>
      <c r="D46" s="242">
        <v>0.5</v>
      </c>
      <c r="E46" s="272">
        <v>140000</v>
      </c>
      <c r="F46" s="243">
        <f t="shared" si="1"/>
        <v>70000</v>
      </c>
      <c r="G46" s="259"/>
      <c r="H46" s="273"/>
    </row>
    <row r="47" spans="1:8">
      <c r="A47" s="245"/>
      <c r="B47" s="268"/>
      <c r="C47" s="241" t="s">
        <v>186</v>
      </c>
      <c r="D47" s="242">
        <v>0.5</v>
      </c>
      <c r="E47" s="272">
        <v>110000</v>
      </c>
      <c r="F47" s="243">
        <f t="shared" si="1"/>
        <v>55000</v>
      </c>
      <c r="G47" s="259"/>
      <c r="H47" s="273"/>
    </row>
    <row r="48" spans="1:8">
      <c r="A48" s="245"/>
      <c r="B48" s="268"/>
      <c r="C48" s="241" t="s">
        <v>187</v>
      </c>
      <c r="D48" s="242">
        <v>2</v>
      </c>
      <c r="E48" s="272">
        <v>75000</v>
      </c>
      <c r="F48" s="243">
        <f t="shared" si="1"/>
        <v>150000</v>
      </c>
      <c r="G48" s="259"/>
      <c r="H48" s="273"/>
    </row>
    <row r="49" spans="1:8">
      <c r="A49" s="245"/>
      <c r="B49" s="268"/>
      <c r="C49" s="241" t="s">
        <v>86</v>
      </c>
      <c r="D49" s="242">
        <v>3</v>
      </c>
      <c r="E49" s="272">
        <v>60000</v>
      </c>
      <c r="F49" s="243">
        <f t="shared" si="1"/>
        <v>180000</v>
      </c>
      <c r="G49" s="259"/>
      <c r="H49" s="273"/>
    </row>
    <row r="50" spans="1:8">
      <c r="A50" s="245"/>
      <c r="B50" s="268"/>
      <c r="C50" s="241" t="s">
        <v>34</v>
      </c>
      <c r="D50" s="242">
        <v>1</v>
      </c>
      <c r="E50" s="272">
        <v>11000</v>
      </c>
      <c r="F50" s="243">
        <f t="shared" si="1"/>
        <v>11000</v>
      </c>
      <c r="G50" s="259"/>
      <c r="H50" s="273"/>
    </row>
    <row r="51" spans="1:8">
      <c r="A51" s="245"/>
      <c r="B51" s="268"/>
      <c r="C51" s="241" t="s">
        <v>90</v>
      </c>
      <c r="D51" s="242">
        <v>1</v>
      </c>
      <c r="E51" s="272">
        <v>17000</v>
      </c>
      <c r="F51" s="243">
        <f t="shared" si="1"/>
        <v>17000</v>
      </c>
      <c r="G51" s="259"/>
      <c r="H51" s="273"/>
    </row>
    <row r="52" spans="1:8">
      <c r="A52" s="245"/>
      <c r="B52" s="268"/>
      <c r="C52" s="241" t="s">
        <v>108</v>
      </c>
      <c r="D52" s="242">
        <v>1</v>
      </c>
      <c r="E52" s="272">
        <v>50000</v>
      </c>
      <c r="F52" s="243">
        <f t="shared" si="1"/>
        <v>50000</v>
      </c>
      <c r="G52" s="259"/>
      <c r="H52" s="273"/>
    </row>
    <row r="53" spans="1:8">
      <c r="A53" s="245"/>
      <c r="B53" s="268"/>
      <c r="C53" s="241" t="s">
        <v>126</v>
      </c>
      <c r="D53" s="242">
        <v>1</v>
      </c>
      <c r="E53" s="272">
        <v>28000</v>
      </c>
      <c r="F53" s="243">
        <f t="shared" si="1"/>
        <v>28000</v>
      </c>
      <c r="G53" s="259"/>
      <c r="H53" s="273"/>
    </row>
    <row r="54" spans="1:8">
      <c r="A54" s="245"/>
      <c r="B54" s="268"/>
      <c r="C54" s="241" t="s">
        <v>35</v>
      </c>
      <c r="D54" s="242">
        <v>2</v>
      </c>
      <c r="E54" s="272">
        <v>28000</v>
      </c>
      <c r="F54" s="243">
        <f t="shared" si="1"/>
        <v>56000</v>
      </c>
      <c r="G54" s="259"/>
      <c r="H54" s="273"/>
    </row>
    <row r="55" spans="1:8">
      <c r="A55" s="245"/>
      <c r="B55" s="268"/>
      <c r="C55" s="241" t="s">
        <v>46</v>
      </c>
      <c r="D55" s="242">
        <v>2</v>
      </c>
      <c r="E55" s="272">
        <v>28000</v>
      </c>
      <c r="F55" s="243">
        <f t="shared" si="1"/>
        <v>56000</v>
      </c>
      <c r="G55" s="259"/>
      <c r="H55" s="273"/>
    </row>
    <row r="56" spans="1:8">
      <c r="A56" s="245"/>
      <c r="B56" s="268"/>
      <c r="C56" s="241" t="s">
        <v>188</v>
      </c>
      <c r="D56" s="242">
        <v>0.1</v>
      </c>
      <c r="E56" s="272">
        <v>77000</v>
      </c>
      <c r="F56" s="243">
        <f t="shared" si="1"/>
        <v>7700</v>
      </c>
      <c r="G56" s="259"/>
      <c r="H56" s="273"/>
    </row>
    <row r="57" spans="1:8">
      <c r="A57" s="245"/>
      <c r="B57" s="268"/>
      <c r="C57" s="241" t="s">
        <v>31</v>
      </c>
      <c r="D57" s="242">
        <v>0.3</v>
      </c>
      <c r="E57" s="272">
        <v>83000</v>
      </c>
      <c r="F57" s="243">
        <f t="shared" si="1"/>
        <v>24900</v>
      </c>
      <c r="G57" s="259"/>
      <c r="H57" s="273"/>
    </row>
    <row r="58" spans="1:8">
      <c r="A58" s="245"/>
      <c r="B58" s="268"/>
      <c r="C58" s="241" t="s">
        <v>85</v>
      </c>
      <c r="D58" s="242">
        <v>2</v>
      </c>
      <c r="E58" s="272">
        <v>39000</v>
      </c>
      <c r="F58" s="243">
        <f t="shared" si="1"/>
        <v>78000</v>
      </c>
      <c r="G58" s="259"/>
      <c r="H58" s="273"/>
    </row>
    <row r="59" spans="1:8">
      <c r="A59" s="245"/>
      <c r="B59" s="268"/>
      <c r="C59" s="241" t="s">
        <v>100</v>
      </c>
      <c r="D59" s="242">
        <v>2</v>
      </c>
      <c r="E59" s="272">
        <v>39000</v>
      </c>
      <c r="F59" s="243">
        <f t="shared" si="1"/>
        <v>78000</v>
      </c>
      <c r="G59" s="259"/>
      <c r="H59" s="273"/>
    </row>
    <row r="60" spans="1:8">
      <c r="A60" s="246"/>
      <c r="B60" s="269"/>
      <c r="C60" s="241" t="s">
        <v>115</v>
      </c>
      <c r="D60" s="242">
        <v>20</v>
      </c>
      <c r="E60" s="272">
        <v>15000</v>
      </c>
      <c r="F60" s="243">
        <f t="shared" si="1"/>
        <v>300000</v>
      </c>
      <c r="G60" s="260"/>
      <c r="H60" s="273"/>
    </row>
    <row r="61" spans="1:8">
      <c r="A61" s="244">
        <v>46025</v>
      </c>
      <c r="B61" s="337" t="s">
        <v>189</v>
      </c>
      <c r="C61" s="241" t="s">
        <v>101</v>
      </c>
      <c r="D61" s="242">
        <v>2</v>
      </c>
      <c r="E61" s="272">
        <v>10000</v>
      </c>
      <c r="F61" s="243">
        <f t="shared" ref="F61:F70" si="2">E61*D61</f>
        <v>20000</v>
      </c>
      <c r="G61" s="258">
        <f>SUM(F61:F69)</f>
        <v>421700</v>
      </c>
      <c r="H61" s="273" t="s">
        <v>8</v>
      </c>
    </row>
    <row r="62" spans="1:8">
      <c r="A62" s="245"/>
      <c r="B62" s="268"/>
      <c r="C62" s="241" t="s">
        <v>36</v>
      </c>
      <c r="D62" s="242">
        <v>1</v>
      </c>
      <c r="E62" s="272">
        <v>44000</v>
      </c>
      <c r="F62" s="243">
        <f t="shared" si="2"/>
        <v>44000</v>
      </c>
      <c r="G62" s="259"/>
      <c r="H62" s="273"/>
    </row>
    <row r="63" spans="1:8">
      <c r="A63" s="245"/>
      <c r="B63" s="268"/>
      <c r="C63" s="241" t="s">
        <v>98</v>
      </c>
      <c r="D63" s="242">
        <v>0.3</v>
      </c>
      <c r="E63" s="272">
        <v>44000</v>
      </c>
      <c r="F63" s="243">
        <f t="shared" si="2"/>
        <v>13200</v>
      </c>
      <c r="G63" s="259"/>
      <c r="H63" s="273"/>
    </row>
    <row r="64" spans="1:8">
      <c r="A64" s="245"/>
      <c r="B64" s="268"/>
      <c r="C64" s="241" t="s">
        <v>99</v>
      </c>
      <c r="D64" s="242">
        <v>0.3</v>
      </c>
      <c r="E64" s="272">
        <v>120000</v>
      </c>
      <c r="F64" s="243">
        <f t="shared" si="2"/>
        <v>36000</v>
      </c>
      <c r="G64" s="259"/>
      <c r="H64" s="273"/>
    </row>
    <row r="65" spans="1:8">
      <c r="A65" s="245"/>
      <c r="B65" s="268"/>
      <c r="C65" s="241" t="s">
        <v>32</v>
      </c>
      <c r="D65" s="242">
        <v>0.5</v>
      </c>
      <c r="E65" s="272">
        <v>50000</v>
      </c>
      <c r="F65" s="243">
        <f t="shared" si="2"/>
        <v>25000</v>
      </c>
      <c r="G65" s="259"/>
      <c r="H65" s="273"/>
    </row>
    <row r="66" spans="1:8">
      <c r="A66" s="245"/>
      <c r="B66" s="268"/>
      <c r="C66" s="241" t="s">
        <v>33</v>
      </c>
      <c r="D66" s="242">
        <v>0.5</v>
      </c>
      <c r="E66" s="272">
        <v>61000</v>
      </c>
      <c r="F66" s="243">
        <f t="shared" si="2"/>
        <v>30500</v>
      </c>
      <c r="G66" s="259"/>
      <c r="H66" s="273"/>
    </row>
    <row r="67" spans="1:8">
      <c r="A67" s="245"/>
      <c r="B67" s="268"/>
      <c r="C67" s="241" t="s">
        <v>24</v>
      </c>
      <c r="D67" s="242">
        <v>1</v>
      </c>
      <c r="E67" s="272">
        <v>45000</v>
      </c>
      <c r="F67" s="243">
        <f t="shared" si="2"/>
        <v>45000</v>
      </c>
      <c r="G67" s="259"/>
      <c r="H67" s="273"/>
    </row>
    <row r="68" spans="1:8">
      <c r="A68" s="245"/>
      <c r="B68" s="268"/>
      <c r="C68" s="241" t="s">
        <v>27</v>
      </c>
      <c r="D68" s="242">
        <v>2</v>
      </c>
      <c r="E68" s="272">
        <v>65000</v>
      </c>
      <c r="F68" s="243">
        <f t="shared" si="2"/>
        <v>130000</v>
      </c>
      <c r="G68" s="259"/>
      <c r="H68" s="273"/>
    </row>
    <row r="69" spans="1:8">
      <c r="A69" s="246"/>
      <c r="B69" s="269"/>
      <c r="C69" s="241" t="s">
        <v>149</v>
      </c>
      <c r="D69" s="242">
        <v>2</v>
      </c>
      <c r="E69" s="272">
        <v>39000</v>
      </c>
      <c r="F69" s="243">
        <f t="shared" si="2"/>
        <v>78000</v>
      </c>
      <c r="G69" s="260"/>
      <c r="H69" s="273"/>
    </row>
    <row r="70" spans="1:8">
      <c r="A70" s="240">
        <v>46025</v>
      </c>
      <c r="B70" s="338" t="s">
        <v>190</v>
      </c>
      <c r="C70" s="241" t="s">
        <v>28</v>
      </c>
      <c r="D70" s="242">
        <v>2</v>
      </c>
      <c r="E70" s="272">
        <v>75000</v>
      </c>
      <c r="F70" s="243">
        <f t="shared" si="2"/>
        <v>150000</v>
      </c>
      <c r="G70" s="261">
        <f>SUM(F70)</f>
        <v>150000</v>
      </c>
      <c r="H70" s="273" t="s">
        <v>8</v>
      </c>
    </row>
    <row r="71" spans="1:8">
      <c r="A71" s="244">
        <v>46026</v>
      </c>
      <c r="B71" s="337" t="s">
        <v>191</v>
      </c>
      <c r="C71" s="241" t="s">
        <v>123</v>
      </c>
      <c r="D71" s="242">
        <v>3</v>
      </c>
      <c r="E71" s="272">
        <v>39000</v>
      </c>
      <c r="F71" s="243">
        <f t="shared" ref="F71:F77" si="3">E71*D71</f>
        <v>117000</v>
      </c>
      <c r="G71" s="258">
        <f>SUM(F71:F77)</f>
        <v>1192000</v>
      </c>
      <c r="H71" s="273" t="s">
        <v>8</v>
      </c>
    </row>
    <row r="72" spans="1:8">
      <c r="A72" s="245"/>
      <c r="B72" s="268"/>
      <c r="C72" s="241" t="s">
        <v>95</v>
      </c>
      <c r="D72" s="242">
        <v>5</v>
      </c>
      <c r="E72" s="272">
        <v>25000</v>
      </c>
      <c r="F72" s="243">
        <f t="shared" si="3"/>
        <v>125000</v>
      </c>
      <c r="G72" s="259"/>
      <c r="H72" s="273"/>
    </row>
    <row r="73" spans="1:8">
      <c r="A73" s="245"/>
      <c r="B73" s="268"/>
      <c r="C73" s="241" t="s">
        <v>71</v>
      </c>
      <c r="D73" s="242">
        <v>5</v>
      </c>
      <c r="E73" s="272">
        <v>66000</v>
      </c>
      <c r="F73" s="243">
        <f t="shared" si="3"/>
        <v>330000</v>
      </c>
      <c r="G73" s="259"/>
      <c r="H73" s="273"/>
    </row>
    <row r="74" spans="1:8">
      <c r="A74" s="245"/>
      <c r="B74" s="268"/>
      <c r="C74" s="241" t="s">
        <v>52</v>
      </c>
      <c r="D74" s="242">
        <v>2</v>
      </c>
      <c r="E74" s="272">
        <v>110000</v>
      </c>
      <c r="F74" s="243">
        <f t="shared" si="3"/>
        <v>220000</v>
      </c>
      <c r="G74" s="259"/>
      <c r="H74" s="273"/>
    </row>
    <row r="75" spans="1:8">
      <c r="A75" s="245"/>
      <c r="B75" s="268"/>
      <c r="C75" s="241" t="s">
        <v>53</v>
      </c>
      <c r="D75" s="242">
        <v>2</v>
      </c>
      <c r="E75" s="272">
        <v>75000</v>
      </c>
      <c r="F75" s="243">
        <f t="shared" si="3"/>
        <v>150000</v>
      </c>
      <c r="G75" s="259"/>
      <c r="H75" s="273"/>
    </row>
    <row r="76" spans="1:8">
      <c r="A76" s="245"/>
      <c r="B76" s="268"/>
      <c r="C76" s="241" t="s">
        <v>78</v>
      </c>
      <c r="D76" s="242">
        <v>4</v>
      </c>
      <c r="E76" s="272">
        <v>20000</v>
      </c>
      <c r="F76" s="243">
        <f t="shared" si="3"/>
        <v>80000</v>
      </c>
      <c r="G76" s="259"/>
      <c r="H76" s="273"/>
    </row>
    <row r="77" spans="1:8">
      <c r="A77" s="246"/>
      <c r="B77" s="269"/>
      <c r="C77" s="241" t="s">
        <v>56</v>
      </c>
      <c r="D77" s="242">
        <v>2</v>
      </c>
      <c r="E77" s="272">
        <v>85000</v>
      </c>
      <c r="F77" s="243">
        <f t="shared" si="3"/>
        <v>170000</v>
      </c>
      <c r="G77" s="260"/>
      <c r="H77" s="273"/>
    </row>
    <row r="78" spans="1:8">
      <c r="A78" s="244">
        <v>46026</v>
      </c>
      <c r="B78" s="337" t="s">
        <v>192</v>
      </c>
      <c r="C78" s="241" t="s">
        <v>99</v>
      </c>
      <c r="D78" s="242">
        <v>0.2</v>
      </c>
      <c r="E78" s="272">
        <v>120000</v>
      </c>
      <c r="F78" s="243">
        <f t="shared" ref="F78:F99" si="4">E78*D78</f>
        <v>24000</v>
      </c>
      <c r="G78" s="258">
        <f>SUM(F78:F99)</f>
        <v>1023100</v>
      </c>
      <c r="H78" s="273" t="s">
        <v>8</v>
      </c>
    </row>
    <row r="79" spans="1:8">
      <c r="A79" s="245"/>
      <c r="B79" s="268"/>
      <c r="C79" s="241" t="s">
        <v>113</v>
      </c>
      <c r="D79" s="242">
        <v>0.2</v>
      </c>
      <c r="E79" s="272">
        <v>28000</v>
      </c>
      <c r="F79" s="243">
        <f t="shared" si="4"/>
        <v>5600</v>
      </c>
      <c r="G79" s="259"/>
      <c r="H79" s="273"/>
    </row>
    <row r="80" spans="1:8">
      <c r="A80" s="245"/>
      <c r="B80" s="268"/>
      <c r="C80" s="241" t="s">
        <v>32</v>
      </c>
      <c r="D80" s="242">
        <v>0.5</v>
      </c>
      <c r="E80" s="272">
        <v>50000</v>
      </c>
      <c r="F80" s="243">
        <f t="shared" si="4"/>
        <v>25000</v>
      </c>
      <c r="G80" s="259"/>
      <c r="H80" s="273"/>
    </row>
    <row r="81" spans="1:8">
      <c r="A81" s="245"/>
      <c r="B81" s="268"/>
      <c r="C81" s="241" t="s">
        <v>33</v>
      </c>
      <c r="D81" s="242">
        <v>0.5</v>
      </c>
      <c r="E81" s="272">
        <v>61000</v>
      </c>
      <c r="F81" s="243">
        <f t="shared" si="4"/>
        <v>30500</v>
      </c>
      <c r="G81" s="259"/>
      <c r="H81" s="273"/>
    </row>
    <row r="82" spans="1:8">
      <c r="A82" s="245"/>
      <c r="B82" s="268"/>
      <c r="C82" s="241" t="s">
        <v>174</v>
      </c>
      <c r="D82" s="242">
        <v>0.1</v>
      </c>
      <c r="E82" s="272">
        <v>20000</v>
      </c>
      <c r="F82" s="243">
        <f t="shared" si="4"/>
        <v>2000</v>
      </c>
      <c r="G82" s="259"/>
      <c r="H82" s="273"/>
    </row>
    <row r="83" spans="1:8">
      <c r="A83" s="245"/>
      <c r="B83" s="268"/>
      <c r="C83" s="241" t="s">
        <v>180</v>
      </c>
      <c r="D83" s="242">
        <v>0.1</v>
      </c>
      <c r="E83" s="272">
        <v>88000</v>
      </c>
      <c r="F83" s="243">
        <f t="shared" si="4"/>
        <v>8800</v>
      </c>
      <c r="G83" s="259"/>
      <c r="H83" s="273"/>
    </row>
    <row r="84" spans="1:8">
      <c r="A84" s="245"/>
      <c r="B84" s="268"/>
      <c r="C84" s="241" t="s">
        <v>116</v>
      </c>
      <c r="D84" s="242">
        <v>1</v>
      </c>
      <c r="E84" s="272">
        <v>45000</v>
      </c>
      <c r="F84" s="243">
        <f t="shared" si="4"/>
        <v>45000</v>
      </c>
      <c r="G84" s="259"/>
      <c r="H84" s="273"/>
    </row>
    <row r="85" spans="1:8">
      <c r="A85" s="245"/>
      <c r="B85" s="268"/>
      <c r="C85" s="241" t="s">
        <v>102</v>
      </c>
      <c r="D85" s="242">
        <v>6.8</v>
      </c>
      <c r="E85" s="272">
        <v>50000</v>
      </c>
      <c r="F85" s="243">
        <f t="shared" si="4"/>
        <v>340000</v>
      </c>
      <c r="G85" s="259"/>
      <c r="H85" s="273"/>
    </row>
    <row r="86" spans="1:8">
      <c r="A86" s="245"/>
      <c r="B86" s="268"/>
      <c r="C86" s="241" t="s">
        <v>122</v>
      </c>
      <c r="D86" s="242">
        <v>1</v>
      </c>
      <c r="E86" s="272">
        <v>50000</v>
      </c>
      <c r="F86" s="243">
        <f t="shared" si="4"/>
        <v>50000</v>
      </c>
      <c r="G86" s="259"/>
      <c r="H86" s="273"/>
    </row>
    <row r="87" spans="1:8">
      <c r="A87" s="245"/>
      <c r="B87" s="268"/>
      <c r="C87" s="241" t="s">
        <v>85</v>
      </c>
      <c r="D87" s="242">
        <v>1</v>
      </c>
      <c r="E87" s="272">
        <v>39000</v>
      </c>
      <c r="F87" s="243">
        <f t="shared" si="4"/>
        <v>39000</v>
      </c>
      <c r="G87" s="259"/>
      <c r="H87" s="273"/>
    </row>
    <row r="88" spans="1:8">
      <c r="A88" s="245"/>
      <c r="B88" s="268"/>
      <c r="C88" s="274" t="s">
        <v>100</v>
      </c>
      <c r="D88" s="275">
        <v>2</v>
      </c>
      <c r="E88" s="280">
        <v>39000</v>
      </c>
      <c r="F88" s="243">
        <f t="shared" si="4"/>
        <v>78000</v>
      </c>
      <c r="G88" s="259"/>
      <c r="H88" s="273"/>
    </row>
    <row r="89" spans="1:8">
      <c r="A89" s="245"/>
      <c r="B89" s="268"/>
      <c r="C89" s="274" t="s">
        <v>37</v>
      </c>
      <c r="D89" s="275">
        <v>2</v>
      </c>
      <c r="E89" s="280">
        <v>83000</v>
      </c>
      <c r="F89" s="243">
        <f t="shared" si="4"/>
        <v>166000</v>
      </c>
      <c r="G89" s="259"/>
      <c r="H89" s="273"/>
    </row>
    <row r="90" spans="1:8">
      <c r="A90" s="245"/>
      <c r="B90" s="268"/>
      <c r="C90" s="274" t="s">
        <v>86</v>
      </c>
      <c r="D90" s="275">
        <v>1</v>
      </c>
      <c r="E90" s="280">
        <v>60000</v>
      </c>
      <c r="F90" s="243">
        <f t="shared" si="4"/>
        <v>60000</v>
      </c>
      <c r="G90" s="259"/>
      <c r="H90" s="273"/>
    </row>
    <row r="91" spans="1:8">
      <c r="A91" s="245"/>
      <c r="B91" s="268"/>
      <c r="C91" s="274" t="s">
        <v>38</v>
      </c>
      <c r="D91" s="275">
        <v>0.3</v>
      </c>
      <c r="E91" s="280">
        <v>72000</v>
      </c>
      <c r="F91" s="243">
        <f t="shared" si="4"/>
        <v>21600</v>
      </c>
      <c r="G91" s="259"/>
      <c r="H91" s="273"/>
    </row>
    <row r="92" spans="1:8">
      <c r="A92" s="245"/>
      <c r="B92" s="268"/>
      <c r="C92" s="274" t="s">
        <v>91</v>
      </c>
      <c r="D92" s="275">
        <v>0.2</v>
      </c>
      <c r="E92" s="280">
        <v>90000</v>
      </c>
      <c r="F92" s="243">
        <f t="shared" si="4"/>
        <v>18000</v>
      </c>
      <c r="G92" s="259"/>
      <c r="H92" s="273"/>
    </row>
    <row r="93" spans="1:8">
      <c r="A93" s="245"/>
      <c r="B93" s="268"/>
      <c r="C93" s="274" t="s">
        <v>92</v>
      </c>
      <c r="D93" s="275">
        <v>0.3</v>
      </c>
      <c r="E93" s="280">
        <v>70000</v>
      </c>
      <c r="F93" s="243">
        <f t="shared" si="4"/>
        <v>21000</v>
      </c>
      <c r="G93" s="259"/>
      <c r="H93" s="273"/>
    </row>
    <row r="94" spans="1:8">
      <c r="A94" s="245"/>
      <c r="B94" s="268"/>
      <c r="C94" s="274" t="s">
        <v>93</v>
      </c>
      <c r="D94" s="275">
        <v>0.3</v>
      </c>
      <c r="E94" s="280">
        <v>55000</v>
      </c>
      <c r="F94" s="243">
        <f t="shared" si="4"/>
        <v>16500</v>
      </c>
      <c r="G94" s="259"/>
      <c r="H94" s="273"/>
    </row>
    <row r="95" spans="1:8">
      <c r="A95" s="245"/>
      <c r="B95" s="268"/>
      <c r="C95" s="274" t="s">
        <v>178</v>
      </c>
      <c r="D95" s="275">
        <v>0.05</v>
      </c>
      <c r="E95" s="280">
        <v>198000</v>
      </c>
      <c r="F95" s="243">
        <f t="shared" si="4"/>
        <v>9900</v>
      </c>
      <c r="G95" s="259"/>
      <c r="H95" s="273"/>
    </row>
    <row r="96" spans="1:9">
      <c r="A96" s="245"/>
      <c r="B96" s="268"/>
      <c r="C96" s="274" t="s">
        <v>188</v>
      </c>
      <c r="D96" s="275">
        <v>0.05</v>
      </c>
      <c r="E96" s="280">
        <v>77000</v>
      </c>
      <c r="F96" s="243">
        <f t="shared" si="4"/>
        <v>3850</v>
      </c>
      <c r="G96" s="259"/>
      <c r="H96" s="273"/>
      <c r="I96" s="256"/>
    </row>
    <row r="97" spans="1:8">
      <c r="A97" s="245"/>
      <c r="B97" s="268"/>
      <c r="C97" s="274" t="s">
        <v>172</v>
      </c>
      <c r="D97" s="275">
        <v>0.5</v>
      </c>
      <c r="E97" s="280">
        <v>39000</v>
      </c>
      <c r="F97" s="243">
        <f t="shared" si="4"/>
        <v>19500</v>
      </c>
      <c r="G97" s="259"/>
      <c r="H97" s="273"/>
    </row>
    <row r="98" spans="1:8">
      <c r="A98" s="245"/>
      <c r="B98" s="268"/>
      <c r="C98" s="274" t="s">
        <v>110</v>
      </c>
      <c r="D98" s="275">
        <v>0.05</v>
      </c>
      <c r="E98" s="280">
        <v>77000</v>
      </c>
      <c r="F98" s="243">
        <f t="shared" si="4"/>
        <v>3850</v>
      </c>
      <c r="G98" s="259"/>
      <c r="H98" s="273"/>
    </row>
    <row r="99" spans="1:8">
      <c r="A99" s="246"/>
      <c r="B99" s="269"/>
      <c r="C99" s="274" t="s">
        <v>193</v>
      </c>
      <c r="D99" s="275">
        <v>0.5</v>
      </c>
      <c r="E99" s="280">
        <v>70000</v>
      </c>
      <c r="F99" s="243">
        <f t="shared" si="4"/>
        <v>35000</v>
      </c>
      <c r="G99" s="260"/>
      <c r="H99" s="273"/>
    </row>
    <row r="100" spans="1:8">
      <c r="A100" s="276">
        <v>46027</v>
      </c>
      <c r="B100" s="339" t="s">
        <v>194</v>
      </c>
      <c r="C100" s="274" t="s">
        <v>43</v>
      </c>
      <c r="D100" s="275">
        <v>3.5</v>
      </c>
      <c r="E100" s="280">
        <v>25000</v>
      </c>
      <c r="F100" s="243">
        <f t="shared" ref="F100:F121" si="5">E100*D100</f>
        <v>87500</v>
      </c>
      <c r="G100" s="281">
        <f>SUM(F100:F121)</f>
        <v>1561000</v>
      </c>
      <c r="H100" s="273" t="s">
        <v>8</v>
      </c>
    </row>
    <row r="101" spans="1:8">
      <c r="A101" s="278"/>
      <c r="B101" s="109"/>
      <c r="C101" s="274" t="s">
        <v>46</v>
      </c>
      <c r="D101" s="275">
        <v>2</v>
      </c>
      <c r="E101" s="280">
        <v>28000</v>
      </c>
      <c r="F101" s="243">
        <f t="shared" si="5"/>
        <v>56000</v>
      </c>
      <c r="G101" s="282"/>
      <c r="H101" s="273"/>
    </row>
    <row r="102" spans="1:8">
      <c r="A102" s="278"/>
      <c r="B102" s="109"/>
      <c r="C102" s="274" t="s">
        <v>42</v>
      </c>
      <c r="D102" s="275">
        <v>10</v>
      </c>
      <c r="E102" s="280">
        <v>25000</v>
      </c>
      <c r="F102" s="243">
        <f t="shared" si="5"/>
        <v>250000</v>
      </c>
      <c r="G102" s="282"/>
      <c r="H102" s="273"/>
    </row>
    <row r="103" spans="1:8">
      <c r="A103" s="278"/>
      <c r="B103" s="109"/>
      <c r="C103" s="274" t="s">
        <v>95</v>
      </c>
      <c r="D103" s="275">
        <v>5</v>
      </c>
      <c r="E103" s="280">
        <v>25000</v>
      </c>
      <c r="F103" s="243">
        <f t="shared" si="5"/>
        <v>125000</v>
      </c>
      <c r="G103" s="282"/>
      <c r="H103" s="273"/>
    </row>
    <row r="104" spans="1:8">
      <c r="A104" s="278"/>
      <c r="B104" s="109"/>
      <c r="C104" s="274" t="s">
        <v>71</v>
      </c>
      <c r="D104" s="275">
        <v>5</v>
      </c>
      <c r="E104" s="280">
        <v>66000</v>
      </c>
      <c r="F104" s="243">
        <f t="shared" si="5"/>
        <v>330000</v>
      </c>
      <c r="G104" s="282"/>
      <c r="H104" s="273"/>
    </row>
    <row r="105" spans="1:8">
      <c r="A105" s="278"/>
      <c r="B105" s="109"/>
      <c r="C105" s="274" t="s">
        <v>63</v>
      </c>
      <c r="D105" s="275">
        <v>2</v>
      </c>
      <c r="E105" s="280">
        <v>25000</v>
      </c>
      <c r="F105" s="243">
        <f t="shared" si="5"/>
        <v>50000</v>
      </c>
      <c r="G105" s="282"/>
      <c r="H105" s="273"/>
    </row>
    <row r="106" spans="1:8">
      <c r="A106" s="278"/>
      <c r="B106" s="109"/>
      <c r="C106" s="274" t="s">
        <v>179</v>
      </c>
      <c r="D106" s="275">
        <v>2</v>
      </c>
      <c r="E106" s="280">
        <v>35000</v>
      </c>
      <c r="F106" s="243">
        <f t="shared" si="5"/>
        <v>70000</v>
      </c>
      <c r="G106" s="282"/>
      <c r="H106" s="273"/>
    </row>
    <row r="107" spans="1:8">
      <c r="A107" s="278"/>
      <c r="B107" s="109"/>
      <c r="C107" s="274" t="s">
        <v>88</v>
      </c>
      <c r="D107" s="275">
        <v>0.5</v>
      </c>
      <c r="E107" s="280">
        <v>83000</v>
      </c>
      <c r="F107" s="243">
        <f t="shared" si="5"/>
        <v>41500</v>
      </c>
      <c r="G107" s="282"/>
      <c r="H107" s="273"/>
    </row>
    <row r="108" spans="1:8">
      <c r="A108" s="278"/>
      <c r="B108" s="109"/>
      <c r="C108" s="274" t="s">
        <v>87</v>
      </c>
      <c r="D108" s="275">
        <v>0.5</v>
      </c>
      <c r="E108" s="280">
        <v>72000</v>
      </c>
      <c r="F108" s="243">
        <f t="shared" si="5"/>
        <v>36000</v>
      </c>
      <c r="G108" s="282"/>
      <c r="H108" s="273"/>
    </row>
    <row r="109" spans="1:8">
      <c r="A109" s="278"/>
      <c r="B109" s="109"/>
      <c r="C109" s="274" t="s">
        <v>35</v>
      </c>
      <c r="D109" s="275">
        <v>2</v>
      </c>
      <c r="E109" s="280">
        <v>28000</v>
      </c>
      <c r="F109" s="243">
        <f t="shared" si="5"/>
        <v>56000</v>
      </c>
      <c r="G109" s="282"/>
      <c r="H109" s="273"/>
    </row>
    <row r="110" spans="1:8">
      <c r="A110" s="278"/>
      <c r="B110" s="109"/>
      <c r="C110" s="241" t="s">
        <v>34</v>
      </c>
      <c r="D110" s="242">
        <v>1.5</v>
      </c>
      <c r="E110" s="272">
        <v>11000</v>
      </c>
      <c r="F110" s="243">
        <f t="shared" si="5"/>
        <v>16500</v>
      </c>
      <c r="G110" s="282"/>
      <c r="H110" s="273"/>
    </row>
    <row r="111" spans="1:8">
      <c r="A111" s="278"/>
      <c r="B111" s="109"/>
      <c r="C111" s="241" t="s">
        <v>108</v>
      </c>
      <c r="D111" s="242">
        <v>2</v>
      </c>
      <c r="E111" s="272">
        <v>50000</v>
      </c>
      <c r="F111" s="243">
        <f t="shared" si="5"/>
        <v>100000</v>
      </c>
      <c r="G111" s="282"/>
      <c r="H111" s="273"/>
    </row>
    <row r="112" spans="1:8">
      <c r="A112" s="278"/>
      <c r="B112" s="109"/>
      <c r="C112" s="241" t="s">
        <v>102</v>
      </c>
      <c r="D112" s="242">
        <v>1</v>
      </c>
      <c r="E112" s="272">
        <v>50000</v>
      </c>
      <c r="F112" s="243">
        <f t="shared" si="5"/>
        <v>50000</v>
      </c>
      <c r="G112" s="282"/>
      <c r="H112" s="273"/>
    </row>
    <row r="113" spans="1:8">
      <c r="A113" s="278"/>
      <c r="B113" s="109"/>
      <c r="C113" s="241" t="s">
        <v>195</v>
      </c>
      <c r="D113" s="242">
        <v>1</v>
      </c>
      <c r="E113" s="272">
        <v>25000</v>
      </c>
      <c r="F113" s="243">
        <f t="shared" si="5"/>
        <v>25000</v>
      </c>
      <c r="G113" s="282"/>
      <c r="H113" s="273"/>
    </row>
    <row r="114" spans="1:8">
      <c r="A114" s="278"/>
      <c r="B114" s="109"/>
      <c r="C114" s="241" t="s">
        <v>85</v>
      </c>
      <c r="D114" s="242">
        <v>1</v>
      </c>
      <c r="E114" s="272">
        <v>39000</v>
      </c>
      <c r="F114" s="243">
        <f t="shared" si="5"/>
        <v>39000</v>
      </c>
      <c r="G114" s="282"/>
      <c r="H114" s="273"/>
    </row>
    <row r="115" spans="1:8">
      <c r="A115" s="278"/>
      <c r="B115" s="109"/>
      <c r="C115" s="241" t="s">
        <v>37</v>
      </c>
      <c r="D115" s="242">
        <v>1</v>
      </c>
      <c r="E115" s="272">
        <v>83000</v>
      </c>
      <c r="F115" s="243">
        <f t="shared" si="5"/>
        <v>83000</v>
      </c>
      <c r="G115" s="282"/>
      <c r="H115" s="273"/>
    </row>
    <row r="116" spans="1:8">
      <c r="A116" s="278"/>
      <c r="B116" s="109"/>
      <c r="C116" s="241" t="s">
        <v>180</v>
      </c>
      <c r="D116" s="242">
        <v>0.1</v>
      </c>
      <c r="E116" s="272">
        <v>88000</v>
      </c>
      <c r="F116" s="243">
        <f t="shared" si="5"/>
        <v>8800</v>
      </c>
      <c r="G116" s="282"/>
      <c r="H116" s="273"/>
    </row>
    <row r="117" spans="1:8">
      <c r="A117" s="278"/>
      <c r="B117" s="109"/>
      <c r="C117" s="241" t="s">
        <v>181</v>
      </c>
      <c r="D117" s="242">
        <v>0.1</v>
      </c>
      <c r="E117" s="272">
        <v>72000</v>
      </c>
      <c r="F117" s="243">
        <f t="shared" si="5"/>
        <v>7200</v>
      </c>
      <c r="G117" s="282"/>
      <c r="H117" s="273"/>
    </row>
    <row r="118" spans="1:8">
      <c r="A118" s="278"/>
      <c r="B118" s="109"/>
      <c r="C118" s="241" t="s">
        <v>101</v>
      </c>
      <c r="D118" s="242">
        <v>2</v>
      </c>
      <c r="E118" s="272">
        <v>10000</v>
      </c>
      <c r="F118" s="243">
        <f t="shared" si="5"/>
        <v>20000</v>
      </c>
      <c r="G118" s="282"/>
      <c r="H118" s="273"/>
    </row>
    <row r="119" spans="1:8">
      <c r="A119" s="278"/>
      <c r="B119" s="109"/>
      <c r="C119" s="241" t="s">
        <v>86</v>
      </c>
      <c r="D119" s="242">
        <v>1</v>
      </c>
      <c r="E119" s="272">
        <v>60000</v>
      </c>
      <c r="F119" s="243">
        <f t="shared" si="5"/>
        <v>60000</v>
      </c>
      <c r="G119" s="282"/>
      <c r="H119" s="273"/>
    </row>
    <row r="120" spans="1:8">
      <c r="A120" s="278"/>
      <c r="B120" s="109"/>
      <c r="C120" s="241" t="s">
        <v>196</v>
      </c>
      <c r="D120" s="242">
        <v>0.3</v>
      </c>
      <c r="E120" s="272">
        <v>85000</v>
      </c>
      <c r="F120" s="243">
        <f t="shared" si="5"/>
        <v>25500</v>
      </c>
      <c r="G120" s="282"/>
      <c r="H120" s="273"/>
    </row>
    <row r="121" spans="1:8">
      <c r="A121" s="279"/>
      <c r="B121" s="113"/>
      <c r="C121" s="241" t="s">
        <v>99</v>
      </c>
      <c r="D121" s="242">
        <v>0.2</v>
      </c>
      <c r="E121" s="272">
        <v>120000</v>
      </c>
      <c r="F121" s="243">
        <f t="shared" si="5"/>
        <v>24000</v>
      </c>
      <c r="G121" s="283"/>
      <c r="H121" s="273"/>
    </row>
    <row r="122" spans="1:8">
      <c r="A122" s="244">
        <v>46027</v>
      </c>
      <c r="B122" s="337" t="s">
        <v>197</v>
      </c>
      <c r="C122" s="241" t="s">
        <v>32</v>
      </c>
      <c r="D122" s="242">
        <v>0.7</v>
      </c>
      <c r="E122" s="272">
        <v>50000</v>
      </c>
      <c r="F122" s="243">
        <f t="shared" ref="F122:F127" si="6">E122*D122</f>
        <v>35000</v>
      </c>
      <c r="G122" s="258">
        <f>SUM(F122:F127)</f>
        <v>512200</v>
      </c>
      <c r="H122" s="273" t="s">
        <v>8</v>
      </c>
    </row>
    <row r="123" spans="1:8">
      <c r="A123" s="245"/>
      <c r="B123" s="268"/>
      <c r="C123" s="241" t="s">
        <v>33</v>
      </c>
      <c r="D123" s="242">
        <v>0.7</v>
      </c>
      <c r="E123" s="272">
        <v>61000</v>
      </c>
      <c r="F123" s="243">
        <f t="shared" si="6"/>
        <v>42700</v>
      </c>
      <c r="G123" s="259"/>
      <c r="H123" s="273"/>
    </row>
    <row r="124" spans="1:8">
      <c r="A124" s="245"/>
      <c r="B124" s="268"/>
      <c r="C124" s="241" t="s">
        <v>98</v>
      </c>
      <c r="D124" s="242">
        <v>0.5</v>
      </c>
      <c r="E124" s="272">
        <v>44000</v>
      </c>
      <c r="F124" s="243">
        <f t="shared" si="6"/>
        <v>22000</v>
      </c>
      <c r="G124" s="259"/>
      <c r="H124" s="273"/>
    </row>
    <row r="125" spans="1:8">
      <c r="A125" s="245"/>
      <c r="B125" s="268"/>
      <c r="C125" s="241" t="s">
        <v>96</v>
      </c>
      <c r="D125" s="242">
        <v>0.5</v>
      </c>
      <c r="E125" s="272">
        <v>61000</v>
      </c>
      <c r="F125" s="243">
        <f t="shared" si="6"/>
        <v>30500</v>
      </c>
      <c r="G125" s="259"/>
      <c r="H125" s="273"/>
    </row>
    <row r="126" spans="1:8">
      <c r="A126" s="245"/>
      <c r="B126" s="268"/>
      <c r="C126" s="241" t="s">
        <v>36</v>
      </c>
      <c r="D126" s="242">
        <v>0.5</v>
      </c>
      <c r="E126" s="272">
        <v>44000</v>
      </c>
      <c r="F126" s="243">
        <f t="shared" si="6"/>
        <v>22000</v>
      </c>
      <c r="G126" s="259"/>
      <c r="H126" s="273"/>
    </row>
    <row r="127" spans="1:8">
      <c r="A127" s="246"/>
      <c r="B127" s="269"/>
      <c r="C127" s="241" t="s">
        <v>26</v>
      </c>
      <c r="D127" s="242">
        <v>2</v>
      </c>
      <c r="E127" s="272">
        <v>180000</v>
      </c>
      <c r="F127" s="243">
        <f t="shared" si="6"/>
        <v>360000</v>
      </c>
      <c r="G127" s="260"/>
      <c r="H127" s="273"/>
    </row>
    <row r="128" spans="1:8">
      <c r="A128" s="244">
        <v>46028</v>
      </c>
      <c r="B128" s="337" t="s">
        <v>198</v>
      </c>
      <c r="C128" s="241" t="s">
        <v>199</v>
      </c>
      <c r="D128" s="242">
        <v>0.5</v>
      </c>
      <c r="E128" s="272">
        <v>180000</v>
      </c>
      <c r="F128" s="243">
        <f t="shared" ref="F128:F149" si="7">E128*D128</f>
        <v>90000</v>
      </c>
      <c r="G128" s="258">
        <f>SUM(F128:F149)</f>
        <v>1943900</v>
      </c>
      <c r="H128" s="273" t="s">
        <v>8</v>
      </c>
    </row>
    <row r="129" spans="1:8">
      <c r="A129" s="245"/>
      <c r="B129" s="268"/>
      <c r="C129" s="241" t="s">
        <v>71</v>
      </c>
      <c r="D129" s="242">
        <v>5</v>
      </c>
      <c r="E129" s="272">
        <v>66000</v>
      </c>
      <c r="F129" s="243">
        <f t="shared" si="7"/>
        <v>330000</v>
      </c>
      <c r="G129" s="259"/>
      <c r="H129" s="273"/>
    </row>
    <row r="130" spans="1:8">
      <c r="A130" s="245"/>
      <c r="B130" s="268"/>
      <c r="C130" s="241" t="s">
        <v>43</v>
      </c>
      <c r="D130" s="242">
        <v>4.5</v>
      </c>
      <c r="E130" s="272">
        <v>25000</v>
      </c>
      <c r="F130" s="243">
        <f t="shared" si="7"/>
        <v>112500</v>
      </c>
      <c r="G130" s="259"/>
      <c r="H130" s="273"/>
    </row>
    <row r="131" spans="1:8">
      <c r="A131" s="245"/>
      <c r="B131" s="268"/>
      <c r="C131" s="241" t="s">
        <v>125</v>
      </c>
      <c r="D131" s="242">
        <v>2</v>
      </c>
      <c r="E131" s="272">
        <v>85000</v>
      </c>
      <c r="F131" s="243">
        <f t="shared" si="7"/>
        <v>170000</v>
      </c>
      <c r="G131" s="259"/>
      <c r="H131" s="273"/>
    </row>
    <row r="132" spans="1:8">
      <c r="A132" s="245"/>
      <c r="B132" s="268"/>
      <c r="C132" s="241" t="s">
        <v>200</v>
      </c>
      <c r="D132" s="242">
        <v>3</v>
      </c>
      <c r="E132" s="272">
        <v>175000</v>
      </c>
      <c r="F132" s="243">
        <f t="shared" si="7"/>
        <v>525000</v>
      </c>
      <c r="G132" s="259"/>
      <c r="H132" s="273"/>
    </row>
    <row r="133" spans="1:8">
      <c r="A133" s="245"/>
      <c r="B133" s="268"/>
      <c r="C133" s="241" t="s">
        <v>201</v>
      </c>
      <c r="D133" s="242">
        <v>2</v>
      </c>
      <c r="E133" s="272">
        <v>25000</v>
      </c>
      <c r="F133" s="243">
        <f t="shared" si="7"/>
        <v>50000</v>
      </c>
      <c r="G133" s="259"/>
      <c r="H133" s="273"/>
    </row>
    <row r="134" spans="1:8">
      <c r="A134" s="245"/>
      <c r="B134" s="268"/>
      <c r="C134" s="241" t="s">
        <v>202</v>
      </c>
      <c r="D134" s="242">
        <v>2</v>
      </c>
      <c r="E134" s="272">
        <v>27000</v>
      </c>
      <c r="F134" s="243">
        <f t="shared" si="7"/>
        <v>54000</v>
      </c>
      <c r="G134" s="259"/>
      <c r="H134" s="273"/>
    </row>
    <row r="135" spans="1:8">
      <c r="A135" s="245"/>
      <c r="B135" s="268"/>
      <c r="C135" s="241" t="s">
        <v>173</v>
      </c>
      <c r="D135" s="242">
        <v>2</v>
      </c>
      <c r="E135" s="272">
        <v>45000</v>
      </c>
      <c r="F135" s="243">
        <f t="shared" si="7"/>
        <v>90000</v>
      </c>
      <c r="G135" s="259"/>
      <c r="H135" s="273"/>
    </row>
    <row r="136" spans="1:8">
      <c r="A136" s="245"/>
      <c r="B136" s="268"/>
      <c r="C136" s="241" t="s">
        <v>90</v>
      </c>
      <c r="D136" s="242">
        <v>1</v>
      </c>
      <c r="E136" s="272">
        <v>17000</v>
      </c>
      <c r="F136" s="243">
        <f t="shared" si="7"/>
        <v>17000</v>
      </c>
      <c r="G136" s="259"/>
      <c r="H136" s="273"/>
    </row>
    <row r="137" spans="1:8">
      <c r="A137" s="245"/>
      <c r="B137" s="268"/>
      <c r="C137" s="241" t="s">
        <v>34</v>
      </c>
      <c r="D137" s="242">
        <v>2</v>
      </c>
      <c r="E137" s="272">
        <v>11000</v>
      </c>
      <c r="F137" s="243">
        <f t="shared" si="7"/>
        <v>22000</v>
      </c>
      <c r="G137" s="259"/>
      <c r="H137" s="273"/>
    </row>
    <row r="138" spans="1:8">
      <c r="A138" s="245"/>
      <c r="B138" s="268"/>
      <c r="C138" s="241" t="s">
        <v>35</v>
      </c>
      <c r="D138" s="242">
        <v>3</v>
      </c>
      <c r="E138" s="272">
        <v>28000</v>
      </c>
      <c r="F138" s="243">
        <f t="shared" si="7"/>
        <v>84000</v>
      </c>
      <c r="G138" s="259"/>
      <c r="H138" s="273"/>
    </row>
    <row r="139" spans="1:8">
      <c r="A139" s="245"/>
      <c r="B139" s="268"/>
      <c r="C139" s="241" t="s">
        <v>126</v>
      </c>
      <c r="D139" s="242">
        <v>1</v>
      </c>
      <c r="E139" s="272">
        <v>28000</v>
      </c>
      <c r="F139" s="243">
        <f t="shared" si="7"/>
        <v>28000</v>
      </c>
      <c r="G139" s="259"/>
      <c r="H139" s="273"/>
    </row>
    <row r="140" spans="1:8">
      <c r="A140" s="245"/>
      <c r="B140" s="268"/>
      <c r="C140" s="241" t="s">
        <v>46</v>
      </c>
      <c r="D140" s="242">
        <v>2</v>
      </c>
      <c r="E140" s="272">
        <v>28000</v>
      </c>
      <c r="F140" s="243">
        <f t="shared" si="7"/>
        <v>56000</v>
      </c>
      <c r="G140" s="259"/>
      <c r="H140" s="273"/>
    </row>
    <row r="141" spans="1:8">
      <c r="A141" s="245"/>
      <c r="B141" s="268"/>
      <c r="C141" s="241" t="s">
        <v>92</v>
      </c>
      <c r="D141" s="242">
        <v>0.3</v>
      </c>
      <c r="E141" s="272">
        <v>70000</v>
      </c>
      <c r="F141" s="243">
        <f t="shared" si="7"/>
        <v>21000</v>
      </c>
      <c r="G141" s="259"/>
      <c r="H141" s="273"/>
    </row>
    <row r="142" spans="1:8">
      <c r="A142" s="245"/>
      <c r="B142" s="268"/>
      <c r="C142" s="241" t="s">
        <v>93</v>
      </c>
      <c r="D142" s="242">
        <v>0.2</v>
      </c>
      <c r="E142" s="272">
        <v>55000</v>
      </c>
      <c r="F142" s="243">
        <f t="shared" si="7"/>
        <v>11000</v>
      </c>
      <c r="G142" s="259"/>
      <c r="H142" s="273"/>
    </row>
    <row r="143" spans="1:8">
      <c r="A143" s="245"/>
      <c r="B143" s="268"/>
      <c r="C143" s="241" t="s">
        <v>38</v>
      </c>
      <c r="D143" s="242">
        <v>0.2</v>
      </c>
      <c r="E143" s="272">
        <v>72000</v>
      </c>
      <c r="F143" s="243">
        <f t="shared" si="7"/>
        <v>14400</v>
      </c>
      <c r="G143" s="259"/>
      <c r="H143" s="273"/>
    </row>
    <row r="144" spans="1:8">
      <c r="A144" s="245"/>
      <c r="B144" s="268"/>
      <c r="C144" s="241" t="s">
        <v>31</v>
      </c>
      <c r="D144" s="242">
        <v>0.1</v>
      </c>
      <c r="E144" s="272">
        <v>83000</v>
      </c>
      <c r="F144" s="243">
        <f t="shared" si="7"/>
        <v>8300</v>
      </c>
      <c r="G144" s="259"/>
      <c r="H144" s="273"/>
    </row>
    <row r="145" spans="1:8">
      <c r="A145" s="245"/>
      <c r="B145" s="268"/>
      <c r="C145" s="241" t="s">
        <v>110</v>
      </c>
      <c r="D145" s="242">
        <v>0.1</v>
      </c>
      <c r="E145" s="272">
        <v>77000</v>
      </c>
      <c r="F145" s="243">
        <f t="shared" si="7"/>
        <v>7700</v>
      </c>
      <c r="G145" s="259"/>
      <c r="H145" s="273"/>
    </row>
    <row r="146" spans="1:8">
      <c r="A146" s="245"/>
      <c r="B146" s="268"/>
      <c r="C146" s="241" t="s">
        <v>203</v>
      </c>
      <c r="D146" s="242">
        <v>5.8</v>
      </c>
      <c r="E146" s="272">
        <v>10000</v>
      </c>
      <c r="F146" s="243">
        <f t="shared" si="7"/>
        <v>58000</v>
      </c>
      <c r="G146" s="259"/>
      <c r="H146" s="273"/>
    </row>
    <row r="147" spans="1:8">
      <c r="A147" s="245"/>
      <c r="B147" s="268"/>
      <c r="C147" s="241" t="s">
        <v>149</v>
      </c>
      <c r="D147" s="242">
        <v>2</v>
      </c>
      <c r="E147" s="272">
        <v>39000</v>
      </c>
      <c r="F147" s="243">
        <f t="shared" si="7"/>
        <v>78000</v>
      </c>
      <c r="G147" s="259"/>
      <c r="H147" s="273"/>
    </row>
    <row r="148" spans="1:8">
      <c r="A148" s="245"/>
      <c r="B148" s="268"/>
      <c r="C148" s="241" t="s">
        <v>85</v>
      </c>
      <c r="D148" s="242">
        <v>2</v>
      </c>
      <c r="E148" s="272">
        <v>39000</v>
      </c>
      <c r="F148" s="243">
        <f t="shared" si="7"/>
        <v>78000</v>
      </c>
      <c r="G148" s="259"/>
      <c r="H148" s="273"/>
    </row>
    <row r="149" spans="1:8">
      <c r="A149" s="246"/>
      <c r="B149" s="269"/>
      <c r="C149" s="241" t="s">
        <v>100</v>
      </c>
      <c r="D149" s="242">
        <v>1</v>
      </c>
      <c r="E149" s="272">
        <v>39000</v>
      </c>
      <c r="F149" s="243">
        <f t="shared" si="7"/>
        <v>39000</v>
      </c>
      <c r="G149" s="260"/>
      <c r="H149" s="273"/>
    </row>
    <row r="150" spans="1:8">
      <c r="A150" s="244">
        <v>46028</v>
      </c>
      <c r="B150" s="337" t="s">
        <v>204</v>
      </c>
      <c r="C150" s="241" t="s">
        <v>86</v>
      </c>
      <c r="D150" s="242">
        <v>1</v>
      </c>
      <c r="E150" s="272">
        <v>60000</v>
      </c>
      <c r="F150" s="243">
        <f t="shared" ref="F150:F157" si="8">E150*D150</f>
        <v>60000</v>
      </c>
      <c r="G150" s="258">
        <f>SUM(F150:F157)</f>
        <v>211800</v>
      </c>
      <c r="H150" s="273" t="s">
        <v>8</v>
      </c>
    </row>
    <row r="151" spans="1:8">
      <c r="A151" s="245"/>
      <c r="B151" s="268"/>
      <c r="C151" s="241" t="s">
        <v>180</v>
      </c>
      <c r="D151" s="242">
        <v>0.1</v>
      </c>
      <c r="E151" s="272">
        <v>88000</v>
      </c>
      <c r="F151" s="243">
        <f t="shared" si="8"/>
        <v>8800</v>
      </c>
      <c r="G151" s="259"/>
      <c r="H151" s="273"/>
    </row>
    <row r="152" spans="1:8">
      <c r="A152" s="245"/>
      <c r="B152" s="268"/>
      <c r="C152" s="241" t="s">
        <v>99</v>
      </c>
      <c r="D152" s="242">
        <v>0.2</v>
      </c>
      <c r="E152" s="272">
        <v>120000</v>
      </c>
      <c r="F152" s="243">
        <f t="shared" si="8"/>
        <v>24000</v>
      </c>
      <c r="G152" s="259"/>
      <c r="H152" s="273"/>
    </row>
    <row r="153" spans="1:8">
      <c r="A153" s="245"/>
      <c r="B153" s="268"/>
      <c r="C153" s="241" t="s">
        <v>98</v>
      </c>
      <c r="D153" s="242">
        <v>0.3</v>
      </c>
      <c r="E153" s="272">
        <v>44000</v>
      </c>
      <c r="F153" s="243">
        <f t="shared" si="8"/>
        <v>13200</v>
      </c>
      <c r="G153" s="259"/>
      <c r="H153" s="273"/>
    </row>
    <row r="154" spans="1:8">
      <c r="A154" s="245"/>
      <c r="B154" s="268"/>
      <c r="C154" s="241" t="s">
        <v>205</v>
      </c>
      <c r="D154" s="242">
        <v>0.3</v>
      </c>
      <c r="E154" s="272">
        <v>66000</v>
      </c>
      <c r="F154" s="243">
        <f t="shared" si="8"/>
        <v>19800</v>
      </c>
      <c r="G154" s="259"/>
      <c r="H154" s="273"/>
    </row>
    <row r="155" spans="1:8">
      <c r="A155" s="245"/>
      <c r="B155" s="268"/>
      <c r="C155" s="241" t="s">
        <v>96</v>
      </c>
      <c r="D155" s="242">
        <v>0.5</v>
      </c>
      <c r="E155" s="272">
        <v>61000</v>
      </c>
      <c r="F155" s="243">
        <f t="shared" si="8"/>
        <v>30500</v>
      </c>
      <c r="G155" s="259"/>
      <c r="H155" s="273"/>
    </row>
    <row r="156" spans="1:8">
      <c r="A156" s="245"/>
      <c r="B156" s="268"/>
      <c r="C156" s="241" t="s">
        <v>32</v>
      </c>
      <c r="D156" s="242">
        <v>0.5</v>
      </c>
      <c r="E156" s="272">
        <v>50000</v>
      </c>
      <c r="F156" s="243">
        <f t="shared" si="8"/>
        <v>25000</v>
      </c>
      <c r="G156" s="259"/>
      <c r="H156" s="273"/>
    </row>
    <row r="157" spans="1:8">
      <c r="A157" s="246"/>
      <c r="B157" s="269"/>
      <c r="C157" s="241" t="s">
        <v>33</v>
      </c>
      <c r="D157" s="242">
        <v>0.5</v>
      </c>
      <c r="E157" s="272">
        <v>61000</v>
      </c>
      <c r="F157" s="243">
        <f t="shared" si="8"/>
        <v>30500</v>
      </c>
      <c r="G157" s="260"/>
      <c r="H157" s="273"/>
    </row>
    <row r="158" spans="1:8">
      <c r="A158" s="244">
        <v>46029</v>
      </c>
      <c r="B158" s="337" t="s">
        <v>206</v>
      </c>
      <c r="C158" s="241" t="s">
        <v>71</v>
      </c>
      <c r="D158" s="242">
        <v>3</v>
      </c>
      <c r="E158" s="272">
        <v>66000</v>
      </c>
      <c r="F158" s="243">
        <f t="shared" ref="F158:F181" si="9">E158*D158</f>
        <v>198000</v>
      </c>
      <c r="G158" s="258">
        <f>SUM(F158:F179)</f>
        <v>1284300</v>
      </c>
      <c r="H158" s="273" t="s">
        <v>8</v>
      </c>
    </row>
    <row r="159" spans="1:8">
      <c r="A159" s="245"/>
      <c r="B159" s="268"/>
      <c r="C159" s="241" t="s">
        <v>92</v>
      </c>
      <c r="D159" s="242">
        <v>0.1</v>
      </c>
      <c r="E159" s="272">
        <v>70000</v>
      </c>
      <c r="F159" s="243">
        <f t="shared" si="9"/>
        <v>7000</v>
      </c>
      <c r="G159" s="259"/>
      <c r="H159" s="273"/>
    </row>
    <row r="160" spans="1:8">
      <c r="A160" s="245"/>
      <c r="B160" s="268"/>
      <c r="C160" s="241" t="s">
        <v>93</v>
      </c>
      <c r="D160" s="242">
        <v>0.1</v>
      </c>
      <c r="E160" s="272">
        <v>55000</v>
      </c>
      <c r="F160" s="243">
        <f t="shared" si="9"/>
        <v>5500</v>
      </c>
      <c r="G160" s="259"/>
      <c r="H160" s="273"/>
    </row>
    <row r="161" spans="1:8">
      <c r="A161" s="245"/>
      <c r="B161" s="268"/>
      <c r="C161" s="241" t="s">
        <v>188</v>
      </c>
      <c r="D161" s="242">
        <v>0.1</v>
      </c>
      <c r="E161" s="272">
        <v>77000</v>
      </c>
      <c r="F161" s="243">
        <f t="shared" si="9"/>
        <v>7700</v>
      </c>
      <c r="G161" s="259"/>
      <c r="H161" s="273"/>
    </row>
    <row r="162" spans="1:8">
      <c r="A162" s="245"/>
      <c r="B162" s="268"/>
      <c r="C162" s="241" t="s">
        <v>178</v>
      </c>
      <c r="D162" s="242">
        <v>0.1</v>
      </c>
      <c r="E162" s="272">
        <v>198000</v>
      </c>
      <c r="F162" s="243">
        <f t="shared" si="9"/>
        <v>19800</v>
      </c>
      <c r="G162" s="259"/>
      <c r="H162" s="273"/>
    </row>
    <row r="163" spans="1:8">
      <c r="A163" s="245"/>
      <c r="B163" s="268"/>
      <c r="C163" s="241" t="s">
        <v>44</v>
      </c>
      <c r="D163" s="242">
        <v>0.1</v>
      </c>
      <c r="E163" s="272">
        <v>72000</v>
      </c>
      <c r="F163" s="243">
        <f t="shared" si="9"/>
        <v>7200</v>
      </c>
      <c r="G163" s="259"/>
      <c r="H163" s="273"/>
    </row>
    <row r="164" spans="1:8">
      <c r="A164" s="245"/>
      <c r="B164" s="268"/>
      <c r="C164" s="241" t="s">
        <v>126</v>
      </c>
      <c r="D164" s="242">
        <v>1</v>
      </c>
      <c r="E164" s="272">
        <v>28000</v>
      </c>
      <c r="F164" s="243">
        <f t="shared" si="9"/>
        <v>28000</v>
      </c>
      <c r="G164" s="259"/>
      <c r="H164" s="273"/>
    </row>
    <row r="165" spans="1:8">
      <c r="A165" s="245"/>
      <c r="B165" s="268"/>
      <c r="C165" s="241" t="s">
        <v>89</v>
      </c>
      <c r="D165" s="242">
        <v>0.5</v>
      </c>
      <c r="E165" s="272">
        <v>94000</v>
      </c>
      <c r="F165" s="243">
        <f t="shared" si="9"/>
        <v>47000</v>
      </c>
      <c r="G165" s="259"/>
      <c r="H165" s="273"/>
    </row>
    <row r="166" spans="1:9">
      <c r="A166" s="245"/>
      <c r="B166" s="268"/>
      <c r="C166" s="241" t="s">
        <v>87</v>
      </c>
      <c r="D166" s="242">
        <v>0.5</v>
      </c>
      <c r="E166" s="272">
        <v>72000</v>
      </c>
      <c r="F166" s="243">
        <f t="shared" si="9"/>
        <v>36000</v>
      </c>
      <c r="G166" s="259"/>
      <c r="H166" s="273"/>
      <c r="I166" s="256"/>
    </row>
    <row r="167" spans="1:8">
      <c r="A167" s="245"/>
      <c r="B167" s="268"/>
      <c r="C167" s="241" t="s">
        <v>88</v>
      </c>
      <c r="D167" s="242">
        <v>0.5</v>
      </c>
      <c r="E167" s="272">
        <v>83000</v>
      </c>
      <c r="F167" s="243">
        <f t="shared" si="9"/>
        <v>41500</v>
      </c>
      <c r="G167" s="259"/>
      <c r="H167" s="273"/>
    </row>
    <row r="168" spans="1:8">
      <c r="A168" s="245"/>
      <c r="B168" s="268"/>
      <c r="C168" s="241" t="s">
        <v>179</v>
      </c>
      <c r="D168" s="242">
        <v>2</v>
      </c>
      <c r="E168" s="272">
        <v>35000</v>
      </c>
      <c r="F168" s="243">
        <f t="shared" si="9"/>
        <v>70000</v>
      </c>
      <c r="G168" s="259"/>
      <c r="H168" s="273"/>
    </row>
    <row r="169" spans="1:8">
      <c r="A169" s="245"/>
      <c r="B169" s="268"/>
      <c r="C169" s="241" t="s">
        <v>207</v>
      </c>
      <c r="D169" s="242">
        <v>0.1</v>
      </c>
      <c r="E169" s="272">
        <v>165000</v>
      </c>
      <c r="F169" s="243">
        <f t="shared" si="9"/>
        <v>16500</v>
      </c>
      <c r="G169" s="259"/>
      <c r="H169" s="273"/>
    </row>
    <row r="170" spans="1:8">
      <c r="A170" s="245"/>
      <c r="B170" s="268"/>
      <c r="C170" s="241" t="s">
        <v>36</v>
      </c>
      <c r="D170" s="242">
        <v>1</v>
      </c>
      <c r="E170" s="272">
        <v>44000</v>
      </c>
      <c r="F170" s="243">
        <f t="shared" si="9"/>
        <v>44000</v>
      </c>
      <c r="G170" s="259"/>
      <c r="H170" s="273"/>
    </row>
    <row r="171" spans="1:8">
      <c r="A171" s="245"/>
      <c r="B171" s="268"/>
      <c r="C171" s="241" t="s">
        <v>134</v>
      </c>
      <c r="D171" s="242">
        <v>1</v>
      </c>
      <c r="E171" s="272">
        <v>55000</v>
      </c>
      <c r="F171" s="243">
        <f t="shared" si="9"/>
        <v>55000</v>
      </c>
      <c r="G171" s="259"/>
      <c r="H171" s="273"/>
    </row>
    <row r="172" spans="1:8">
      <c r="A172" s="245"/>
      <c r="B172" s="268"/>
      <c r="C172" s="241" t="s">
        <v>113</v>
      </c>
      <c r="D172" s="242">
        <v>0.2</v>
      </c>
      <c r="E172" s="272">
        <v>28000</v>
      </c>
      <c r="F172" s="243">
        <f t="shared" si="9"/>
        <v>5600</v>
      </c>
      <c r="G172" s="259"/>
      <c r="H172" s="273"/>
    </row>
    <row r="173" spans="1:8">
      <c r="A173" s="245"/>
      <c r="B173" s="268"/>
      <c r="C173" s="241" t="s">
        <v>99</v>
      </c>
      <c r="D173" s="242">
        <v>0.3</v>
      </c>
      <c r="E173" s="272">
        <v>120000</v>
      </c>
      <c r="F173" s="243">
        <f t="shared" si="9"/>
        <v>36000</v>
      </c>
      <c r="G173" s="259"/>
      <c r="H173" s="273"/>
    </row>
    <row r="174" spans="1:8">
      <c r="A174" s="245"/>
      <c r="B174" s="268"/>
      <c r="C174" s="241" t="s">
        <v>115</v>
      </c>
      <c r="D174" s="242">
        <v>7.1</v>
      </c>
      <c r="E174" s="272">
        <v>15000</v>
      </c>
      <c r="F174" s="243">
        <f t="shared" si="9"/>
        <v>106500</v>
      </c>
      <c r="G174" s="259"/>
      <c r="H174" s="273"/>
    </row>
    <row r="175" spans="1:8">
      <c r="A175" s="245"/>
      <c r="B175" s="268"/>
      <c r="C175" s="241" t="s">
        <v>100</v>
      </c>
      <c r="D175" s="242">
        <v>2</v>
      </c>
      <c r="E175" s="272">
        <v>39000</v>
      </c>
      <c r="F175" s="243">
        <f t="shared" si="9"/>
        <v>78000</v>
      </c>
      <c r="G175" s="259"/>
      <c r="H175" s="273"/>
    </row>
    <row r="176" spans="1:8">
      <c r="A176" s="245"/>
      <c r="B176" s="268"/>
      <c r="C176" s="241" t="s">
        <v>81</v>
      </c>
      <c r="D176" s="242">
        <v>1</v>
      </c>
      <c r="E176" s="272">
        <v>45000</v>
      </c>
      <c r="F176" s="243">
        <f t="shared" si="9"/>
        <v>45000</v>
      </c>
      <c r="G176" s="259"/>
      <c r="H176" s="273"/>
    </row>
    <row r="177" spans="1:8">
      <c r="A177" s="245"/>
      <c r="B177" s="268"/>
      <c r="C177" s="241" t="s">
        <v>125</v>
      </c>
      <c r="D177" s="242">
        <v>2</v>
      </c>
      <c r="E177" s="272">
        <v>75000</v>
      </c>
      <c r="F177" s="243">
        <f t="shared" si="9"/>
        <v>150000</v>
      </c>
      <c r="G177" s="259"/>
      <c r="H177" s="273"/>
    </row>
    <row r="178" spans="1:8">
      <c r="A178" s="245"/>
      <c r="B178" s="268"/>
      <c r="C178" s="241" t="s">
        <v>136</v>
      </c>
      <c r="D178" s="242">
        <v>2</v>
      </c>
      <c r="E178" s="272">
        <v>25000</v>
      </c>
      <c r="F178" s="243">
        <f t="shared" si="9"/>
        <v>50000</v>
      </c>
      <c r="G178" s="259"/>
      <c r="H178" s="273"/>
    </row>
    <row r="179" spans="1:8">
      <c r="A179" s="246"/>
      <c r="B179" s="269"/>
      <c r="C179" s="241" t="s">
        <v>42</v>
      </c>
      <c r="D179" s="242">
        <v>10</v>
      </c>
      <c r="E179" s="272">
        <v>23000</v>
      </c>
      <c r="F179" s="243">
        <f t="shared" si="9"/>
        <v>230000</v>
      </c>
      <c r="G179" s="260"/>
      <c r="H179" s="273"/>
    </row>
    <row r="180" spans="1:8">
      <c r="A180" s="244">
        <v>46029</v>
      </c>
      <c r="B180" s="337" t="s">
        <v>208</v>
      </c>
      <c r="C180" s="241" t="s">
        <v>95</v>
      </c>
      <c r="D180" s="242">
        <v>5</v>
      </c>
      <c r="E180" s="272">
        <v>25000</v>
      </c>
      <c r="F180" s="243">
        <f t="shared" si="9"/>
        <v>125000</v>
      </c>
      <c r="G180" s="258">
        <f>SUM(F180:F181)</f>
        <v>475000</v>
      </c>
      <c r="H180" s="273" t="s">
        <v>8</v>
      </c>
    </row>
    <row r="181" spans="1:8">
      <c r="A181" s="246"/>
      <c r="B181" s="269"/>
      <c r="C181" s="241" t="s">
        <v>200</v>
      </c>
      <c r="D181" s="242">
        <v>2</v>
      </c>
      <c r="E181" s="272">
        <v>175000</v>
      </c>
      <c r="F181" s="243">
        <f t="shared" si="9"/>
        <v>350000</v>
      </c>
      <c r="G181" s="260"/>
      <c r="H181" s="273"/>
    </row>
    <row r="182" spans="1:8">
      <c r="A182" s="244">
        <v>46033</v>
      </c>
      <c r="B182" s="337" t="s">
        <v>209</v>
      </c>
      <c r="C182" s="241" t="s">
        <v>32</v>
      </c>
      <c r="D182" s="242">
        <v>0.7</v>
      </c>
      <c r="E182" s="272">
        <v>50000</v>
      </c>
      <c r="F182" s="243">
        <f t="shared" ref="F182:F203" si="10">E182*D182</f>
        <v>35000</v>
      </c>
      <c r="G182" s="258">
        <f>SUM(F182:F203)</f>
        <v>1627800</v>
      </c>
      <c r="H182" s="273" t="s">
        <v>8</v>
      </c>
    </row>
    <row r="183" spans="1:8">
      <c r="A183" s="245"/>
      <c r="B183" s="268"/>
      <c r="C183" s="241" t="s">
        <v>33</v>
      </c>
      <c r="D183" s="242">
        <v>0.7</v>
      </c>
      <c r="E183" s="272">
        <v>61000</v>
      </c>
      <c r="F183" s="243">
        <f t="shared" si="10"/>
        <v>42700</v>
      </c>
      <c r="G183" s="259"/>
      <c r="H183" s="273"/>
    </row>
    <row r="184" spans="1:8">
      <c r="A184" s="245"/>
      <c r="B184" s="268"/>
      <c r="C184" s="241" t="s">
        <v>99</v>
      </c>
      <c r="D184" s="242">
        <v>0.2</v>
      </c>
      <c r="E184" s="272">
        <v>120000</v>
      </c>
      <c r="F184" s="243">
        <f t="shared" si="10"/>
        <v>24000</v>
      </c>
      <c r="G184" s="259"/>
      <c r="H184" s="273"/>
    </row>
    <row r="185" spans="1:8">
      <c r="A185" s="245"/>
      <c r="B185" s="268"/>
      <c r="C185" s="241" t="s">
        <v>36</v>
      </c>
      <c r="D185" s="242">
        <v>1</v>
      </c>
      <c r="E185" s="272">
        <v>44000</v>
      </c>
      <c r="F185" s="243">
        <f t="shared" si="10"/>
        <v>44000</v>
      </c>
      <c r="G185" s="259"/>
      <c r="H185" s="273"/>
    </row>
    <row r="186" spans="1:8">
      <c r="A186" s="245"/>
      <c r="B186" s="268"/>
      <c r="C186" s="241" t="s">
        <v>96</v>
      </c>
      <c r="D186" s="242">
        <v>0.5</v>
      </c>
      <c r="E186" s="272">
        <v>61000</v>
      </c>
      <c r="F186" s="243">
        <f t="shared" si="10"/>
        <v>30500</v>
      </c>
      <c r="G186" s="259"/>
      <c r="H186" s="273"/>
    </row>
    <row r="187" spans="1:8">
      <c r="A187" s="245"/>
      <c r="B187" s="268"/>
      <c r="C187" s="241" t="s">
        <v>113</v>
      </c>
      <c r="D187" s="242">
        <v>0.2</v>
      </c>
      <c r="E187" s="272">
        <v>28000</v>
      </c>
      <c r="F187" s="243">
        <f t="shared" si="10"/>
        <v>5600</v>
      </c>
      <c r="G187" s="259"/>
      <c r="H187" s="273"/>
    </row>
    <row r="188" spans="1:8">
      <c r="A188" s="245"/>
      <c r="B188" s="268"/>
      <c r="C188" s="241" t="s">
        <v>174</v>
      </c>
      <c r="D188" s="242">
        <v>0.1</v>
      </c>
      <c r="E188" s="272">
        <v>22000</v>
      </c>
      <c r="F188" s="243">
        <f t="shared" si="10"/>
        <v>2200</v>
      </c>
      <c r="G188" s="259"/>
      <c r="H188" s="273"/>
    </row>
    <row r="189" spans="1:8">
      <c r="A189" s="245"/>
      <c r="B189" s="268"/>
      <c r="C189" s="241" t="s">
        <v>85</v>
      </c>
      <c r="D189" s="242">
        <v>2</v>
      </c>
      <c r="E189" s="272">
        <v>39000</v>
      </c>
      <c r="F189" s="243">
        <f t="shared" si="10"/>
        <v>78000</v>
      </c>
      <c r="G189" s="259"/>
      <c r="H189" s="273"/>
    </row>
    <row r="190" spans="1:8">
      <c r="A190" s="245"/>
      <c r="B190" s="268"/>
      <c r="C190" s="241" t="s">
        <v>100</v>
      </c>
      <c r="D190" s="242">
        <v>2</v>
      </c>
      <c r="E190" s="272">
        <v>39000</v>
      </c>
      <c r="F190" s="243">
        <f t="shared" si="10"/>
        <v>78000</v>
      </c>
      <c r="G190" s="259"/>
      <c r="H190" s="273"/>
    </row>
    <row r="191" spans="1:8">
      <c r="A191" s="245"/>
      <c r="B191" s="268"/>
      <c r="C191" s="241" t="s">
        <v>101</v>
      </c>
      <c r="D191" s="242">
        <v>3</v>
      </c>
      <c r="E191" s="272">
        <v>10000</v>
      </c>
      <c r="F191" s="243">
        <f t="shared" si="10"/>
        <v>30000</v>
      </c>
      <c r="G191" s="259"/>
      <c r="H191" s="273"/>
    </row>
    <row r="192" spans="1:8">
      <c r="A192" s="245"/>
      <c r="B192" s="268"/>
      <c r="C192" s="241" t="s">
        <v>86</v>
      </c>
      <c r="D192" s="242">
        <v>1</v>
      </c>
      <c r="E192" s="272">
        <v>60000</v>
      </c>
      <c r="F192" s="243">
        <f t="shared" si="10"/>
        <v>60000</v>
      </c>
      <c r="G192" s="259"/>
      <c r="H192" s="273"/>
    </row>
    <row r="193" spans="1:8">
      <c r="A193" s="245"/>
      <c r="B193" s="268"/>
      <c r="C193" s="241" t="s">
        <v>180</v>
      </c>
      <c r="D193" s="242">
        <v>0.1</v>
      </c>
      <c r="E193" s="272">
        <v>88000</v>
      </c>
      <c r="F193" s="243">
        <f t="shared" si="10"/>
        <v>8800</v>
      </c>
      <c r="G193" s="259"/>
      <c r="H193" s="273"/>
    </row>
    <row r="194" spans="1:8">
      <c r="A194" s="245"/>
      <c r="B194" s="268"/>
      <c r="C194" s="241" t="s">
        <v>115</v>
      </c>
      <c r="D194" s="242">
        <v>6.8</v>
      </c>
      <c r="E194" s="272">
        <v>15000</v>
      </c>
      <c r="F194" s="243">
        <f t="shared" si="10"/>
        <v>102000</v>
      </c>
      <c r="G194" s="259"/>
      <c r="H194" s="273"/>
    </row>
    <row r="195" spans="1:8">
      <c r="A195" s="245"/>
      <c r="B195" s="268"/>
      <c r="C195" s="241" t="s">
        <v>123</v>
      </c>
      <c r="D195" s="242">
        <v>1</v>
      </c>
      <c r="E195" s="272">
        <v>39000</v>
      </c>
      <c r="F195" s="243">
        <f t="shared" si="10"/>
        <v>39000</v>
      </c>
      <c r="G195" s="259"/>
      <c r="H195" s="273"/>
    </row>
    <row r="196" spans="1:8">
      <c r="A196" s="245"/>
      <c r="B196" s="268"/>
      <c r="C196" s="241" t="s">
        <v>42</v>
      </c>
      <c r="D196" s="242">
        <v>10</v>
      </c>
      <c r="E196" s="272">
        <v>25000</v>
      </c>
      <c r="F196" s="243">
        <f t="shared" si="10"/>
        <v>250000</v>
      </c>
      <c r="G196" s="259"/>
      <c r="H196" s="273"/>
    </row>
    <row r="197" spans="1:8">
      <c r="A197" s="245"/>
      <c r="B197" s="268"/>
      <c r="C197" s="241" t="s">
        <v>95</v>
      </c>
      <c r="D197" s="242">
        <v>5</v>
      </c>
      <c r="E197" s="272">
        <v>25000</v>
      </c>
      <c r="F197" s="243">
        <f t="shared" si="10"/>
        <v>125000</v>
      </c>
      <c r="G197" s="259"/>
      <c r="H197" s="273"/>
    </row>
    <row r="198" spans="1:8">
      <c r="A198" s="245"/>
      <c r="B198" s="268"/>
      <c r="C198" s="241" t="s">
        <v>43</v>
      </c>
      <c r="D198" s="242">
        <v>5.6</v>
      </c>
      <c r="E198" s="272">
        <v>25000</v>
      </c>
      <c r="F198" s="243">
        <f t="shared" si="10"/>
        <v>140000</v>
      </c>
      <c r="G198" s="259"/>
      <c r="H198" s="273"/>
    </row>
    <row r="199" spans="1:8">
      <c r="A199" s="245"/>
      <c r="B199" s="268"/>
      <c r="C199" s="241" t="s">
        <v>71</v>
      </c>
      <c r="D199" s="242">
        <v>3</v>
      </c>
      <c r="E199" s="272">
        <v>66000</v>
      </c>
      <c r="F199" s="243">
        <f t="shared" si="10"/>
        <v>198000</v>
      </c>
      <c r="G199" s="259"/>
      <c r="H199" s="273"/>
    </row>
    <row r="200" spans="1:8">
      <c r="A200" s="245"/>
      <c r="B200" s="268"/>
      <c r="C200" s="241" t="s">
        <v>63</v>
      </c>
      <c r="D200" s="242">
        <v>2</v>
      </c>
      <c r="E200" s="272">
        <v>25000</v>
      </c>
      <c r="F200" s="243">
        <f t="shared" si="10"/>
        <v>50000</v>
      </c>
      <c r="G200" s="259"/>
      <c r="H200" s="273"/>
    </row>
    <row r="201" spans="1:8">
      <c r="A201" s="245"/>
      <c r="B201" s="268"/>
      <c r="C201" s="241" t="s">
        <v>136</v>
      </c>
      <c r="D201" s="242">
        <v>2</v>
      </c>
      <c r="E201" s="272">
        <v>25000</v>
      </c>
      <c r="F201" s="243">
        <f t="shared" si="10"/>
        <v>50000</v>
      </c>
      <c r="G201" s="259"/>
      <c r="H201" s="273"/>
    </row>
    <row r="202" spans="1:8">
      <c r="A202" s="245"/>
      <c r="B202" s="268"/>
      <c r="C202" s="241" t="s">
        <v>186</v>
      </c>
      <c r="D202" s="242">
        <v>0.5</v>
      </c>
      <c r="E202" s="272">
        <v>120000</v>
      </c>
      <c r="F202" s="243">
        <f t="shared" si="10"/>
        <v>60000</v>
      </c>
      <c r="G202" s="259"/>
      <c r="H202" s="273"/>
    </row>
    <row r="203" spans="1:8">
      <c r="A203" s="246"/>
      <c r="B203" s="269"/>
      <c r="C203" s="241" t="s">
        <v>103</v>
      </c>
      <c r="D203" s="242">
        <v>1</v>
      </c>
      <c r="E203" s="272">
        <v>175000</v>
      </c>
      <c r="F203" s="243">
        <f t="shared" si="10"/>
        <v>175000</v>
      </c>
      <c r="G203" s="260"/>
      <c r="H203" s="273"/>
    </row>
    <row r="204" spans="1:8">
      <c r="A204" s="244">
        <v>46033</v>
      </c>
      <c r="B204" s="337" t="s">
        <v>210</v>
      </c>
      <c r="C204" s="241" t="s">
        <v>211</v>
      </c>
      <c r="D204" s="242">
        <v>2</v>
      </c>
      <c r="E204" s="272">
        <v>140000</v>
      </c>
      <c r="F204" s="243">
        <f t="shared" ref="F204:F219" si="11">E204*D204</f>
        <v>280000</v>
      </c>
      <c r="G204" s="258">
        <f>SUM(F204:F219)</f>
        <v>1094630</v>
      </c>
      <c r="H204" s="273" t="s">
        <v>8</v>
      </c>
    </row>
    <row r="205" spans="1:8">
      <c r="A205" s="245"/>
      <c r="B205" s="268"/>
      <c r="C205" s="241" t="s">
        <v>90</v>
      </c>
      <c r="D205" s="242">
        <v>1</v>
      </c>
      <c r="E205" s="272">
        <v>17000</v>
      </c>
      <c r="F205" s="243">
        <f t="shared" si="11"/>
        <v>17000</v>
      </c>
      <c r="G205" s="259"/>
      <c r="H205" s="273"/>
    </row>
    <row r="206" spans="1:8">
      <c r="A206" s="245"/>
      <c r="B206" s="268"/>
      <c r="C206" s="241" t="s">
        <v>108</v>
      </c>
      <c r="D206" s="242">
        <v>2</v>
      </c>
      <c r="E206" s="272">
        <v>50000</v>
      </c>
      <c r="F206" s="243">
        <f t="shared" si="11"/>
        <v>100000</v>
      </c>
      <c r="G206" s="259"/>
      <c r="H206" s="273"/>
    </row>
    <row r="207" spans="1:8">
      <c r="A207" s="245"/>
      <c r="B207" s="268"/>
      <c r="C207" s="241" t="s">
        <v>34</v>
      </c>
      <c r="D207" s="242">
        <v>1</v>
      </c>
      <c r="E207" s="272">
        <v>11000</v>
      </c>
      <c r="F207" s="243">
        <f t="shared" si="11"/>
        <v>11000</v>
      </c>
      <c r="G207" s="259"/>
      <c r="H207" s="273"/>
    </row>
    <row r="208" spans="1:8">
      <c r="A208" s="245"/>
      <c r="B208" s="268"/>
      <c r="C208" s="241" t="s">
        <v>35</v>
      </c>
      <c r="D208" s="242">
        <v>2</v>
      </c>
      <c r="E208" s="272">
        <v>28000</v>
      </c>
      <c r="F208" s="243">
        <f t="shared" si="11"/>
        <v>56000</v>
      </c>
      <c r="G208" s="259"/>
      <c r="H208" s="273"/>
    </row>
    <row r="209" spans="1:8">
      <c r="A209" s="245"/>
      <c r="B209" s="268"/>
      <c r="C209" s="241" t="s">
        <v>46</v>
      </c>
      <c r="D209" s="242">
        <v>2</v>
      </c>
      <c r="E209" s="272">
        <v>28000</v>
      </c>
      <c r="F209" s="243">
        <f t="shared" si="11"/>
        <v>56000</v>
      </c>
      <c r="G209" s="259"/>
      <c r="H209" s="273"/>
    </row>
    <row r="210" spans="1:8">
      <c r="A210" s="245"/>
      <c r="B210" s="268"/>
      <c r="C210" s="241" t="s">
        <v>87</v>
      </c>
      <c r="D210" s="242">
        <v>1</v>
      </c>
      <c r="E210" s="272">
        <v>72000</v>
      </c>
      <c r="F210" s="243">
        <f t="shared" si="11"/>
        <v>72000</v>
      </c>
      <c r="G210" s="259"/>
      <c r="H210" s="273"/>
    </row>
    <row r="211" spans="1:8">
      <c r="A211" s="245"/>
      <c r="B211" s="268"/>
      <c r="C211" s="241" t="s">
        <v>127</v>
      </c>
      <c r="D211" s="242">
        <v>1</v>
      </c>
      <c r="E211" s="272">
        <v>200000</v>
      </c>
      <c r="F211" s="243">
        <f t="shared" si="11"/>
        <v>200000</v>
      </c>
      <c r="G211" s="259"/>
      <c r="H211" s="273"/>
    </row>
    <row r="212" spans="1:8">
      <c r="A212" s="245"/>
      <c r="B212" s="268"/>
      <c r="C212" s="241" t="s">
        <v>193</v>
      </c>
      <c r="D212" s="242">
        <v>0.5</v>
      </c>
      <c r="E212" s="272">
        <v>70000</v>
      </c>
      <c r="F212" s="243">
        <f t="shared" si="11"/>
        <v>35000</v>
      </c>
      <c r="G212" s="259"/>
      <c r="H212" s="273"/>
    </row>
    <row r="213" spans="1:8">
      <c r="A213" s="245"/>
      <c r="B213" s="268"/>
      <c r="C213" s="241" t="s">
        <v>188</v>
      </c>
      <c r="D213" s="242">
        <v>0.07</v>
      </c>
      <c r="E213" s="272">
        <v>77000</v>
      </c>
      <c r="F213" s="243">
        <f t="shared" si="11"/>
        <v>5390</v>
      </c>
      <c r="G213" s="259"/>
      <c r="H213" s="273"/>
    </row>
    <row r="214" spans="1:8">
      <c r="A214" s="245"/>
      <c r="B214" s="268"/>
      <c r="C214" s="241" t="s">
        <v>44</v>
      </c>
      <c r="D214" s="242">
        <v>0.07</v>
      </c>
      <c r="E214" s="272">
        <v>72000</v>
      </c>
      <c r="F214" s="243">
        <f t="shared" si="11"/>
        <v>5040</v>
      </c>
      <c r="G214" s="259"/>
      <c r="H214" s="273"/>
    </row>
    <row r="215" spans="1:8">
      <c r="A215" s="245"/>
      <c r="B215" s="268"/>
      <c r="C215" s="241" t="s">
        <v>172</v>
      </c>
      <c r="D215" s="242">
        <v>0.1</v>
      </c>
      <c r="E215" s="272">
        <v>39000</v>
      </c>
      <c r="F215" s="243">
        <f t="shared" si="11"/>
        <v>3900</v>
      </c>
      <c r="G215" s="259"/>
      <c r="H215" s="273"/>
    </row>
    <row r="216" spans="1:8">
      <c r="A216" s="245"/>
      <c r="B216" s="268"/>
      <c r="C216" s="241" t="s">
        <v>31</v>
      </c>
      <c r="D216" s="242">
        <v>0.1</v>
      </c>
      <c r="E216" s="272">
        <v>83000</v>
      </c>
      <c r="F216" s="243">
        <f t="shared" si="11"/>
        <v>8300</v>
      </c>
      <c r="G216" s="259"/>
      <c r="H216" s="273"/>
    </row>
    <row r="217" spans="1:8">
      <c r="A217" s="245"/>
      <c r="B217" s="268"/>
      <c r="C217" s="241" t="s">
        <v>173</v>
      </c>
      <c r="D217" s="242">
        <v>1</v>
      </c>
      <c r="E217" s="272">
        <v>45000</v>
      </c>
      <c r="F217" s="243">
        <f t="shared" si="11"/>
        <v>45000</v>
      </c>
      <c r="G217" s="259"/>
      <c r="H217" s="273"/>
    </row>
    <row r="218" spans="1:8">
      <c r="A218" s="245"/>
      <c r="B218" s="268"/>
      <c r="C218" s="241" t="s">
        <v>18</v>
      </c>
      <c r="D218" s="242">
        <v>1</v>
      </c>
      <c r="E218" s="272">
        <v>90000</v>
      </c>
      <c r="F218" s="243">
        <f t="shared" si="11"/>
        <v>90000</v>
      </c>
      <c r="G218" s="259"/>
      <c r="H218" s="273"/>
    </row>
    <row r="219" spans="1:8">
      <c r="A219" s="246"/>
      <c r="B219" s="269"/>
      <c r="C219" s="241" t="s">
        <v>132</v>
      </c>
      <c r="D219" s="242">
        <v>1</v>
      </c>
      <c r="E219" s="272">
        <v>110000</v>
      </c>
      <c r="F219" s="243">
        <f t="shared" si="11"/>
        <v>110000</v>
      </c>
      <c r="G219" s="260"/>
      <c r="H219" s="273"/>
    </row>
    <row r="220" spans="1:8">
      <c r="A220" s="244">
        <v>46034</v>
      </c>
      <c r="B220" s="337" t="s">
        <v>212</v>
      </c>
      <c r="C220" s="241" t="s">
        <v>60</v>
      </c>
      <c r="D220" s="242">
        <v>3</v>
      </c>
      <c r="E220" s="272">
        <v>25000</v>
      </c>
      <c r="F220" s="243">
        <f t="shared" ref="F220:F241" si="12">E220*D220</f>
        <v>75000</v>
      </c>
      <c r="G220" s="258">
        <f>SUM(F220:F241)</f>
        <v>1056530</v>
      </c>
      <c r="H220" s="273" t="s">
        <v>8</v>
      </c>
    </row>
    <row r="221" spans="1:8">
      <c r="A221" s="245"/>
      <c r="B221" s="268"/>
      <c r="C221" s="241" t="s">
        <v>98</v>
      </c>
      <c r="D221" s="242">
        <v>0.3</v>
      </c>
      <c r="E221" s="272">
        <v>44000</v>
      </c>
      <c r="F221" s="243">
        <f t="shared" si="12"/>
        <v>13200</v>
      </c>
      <c r="G221" s="259"/>
      <c r="H221" s="273"/>
    </row>
    <row r="222" spans="1:8">
      <c r="A222" s="245"/>
      <c r="B222" s="268"/>
      <c r="C222" s="241" t="s">
        <v>213</v>
      </c>
      <c r="D222" s="242">
        <v>0.3</v>
      </c>
      <c r="E222" s="272">
        <v>66000</v>
      </c>
      <c r="F222" s="243">
        <f t="shared" si="12"/>
        <v>19800</v>
      </c>
      <c r="G222" s="259"/>
      <c r="H222" s="273"/>
    </row>
    <row r="223" spans="1:8">
      <c r="A223" s="245"/>
      <c r="B223" s="268"/>
      <c r="C223" s="241" t="s">
        <v>196</v>
      </c>
      <c r="D223" s="242">
        <v>0.2</v>
      </c>
      <c r="E223" s="272">
        <v>85000</v>
      </c>
      <c r="F223" s="243">
        <f t="shared" si="12"/>
        <v>17000</v>
      </c>
      <c r="G223" s="259"/>
      <c r="H223" s="273"/>
    </row>
    <row r="224" spans="1:8">
      <c r="A224" s="245"/>
      <c r="B224" s="268"/>
      <c r="C224" s="241" t="s">
        <v>99</v>
      </c>
      <c r="D224" s="242">
        <v>0.3</v>
      </c>
      <c r="E224" s="272">
        <v>120000</v>
      </c>
      <c r="F224" s="243">
        <f t="shared" si="12"/>
        <v>36000</v>
      </c>
      <c r="G224" s="259"/>
      <c r="H224" s="273"/>
    </row>
    <row r="225" spans="1:8">
      <c r="A225" s="245"/>
      <c r="B225" s="268"/>
      <c r="C225" s="241" t="s">
        <v>100</v>
      </c>
      <c r="D225" s="242">
        <v>1</v>
      </c>
      <c r="E225" s="272">
        <v>39000</v>
      </c>
      <c r="F225" s="243">
        <f t="shared" si="12"/>
        <v>39000</v>
      </c>
      <c r="G225" s="259"/>
      <c r="H225" s="273"/>
    </row>
    <row r="226" spans="1:8">
      <c r="A226" s="245"/>
      <c r="B226" s="268"/>
      <c r="C226" s="241" t="s">
        <v>46</v>
      </c>
      <c r="D226" s="242">
        <v>1</v>
      </c>
      <c r="E226" s="272">
        <v>28000</v>
      </c>
      <c r="F226" s="243">
        <f t="shared" si="12"/>
        <v>28000</v>
      </c>
      <c r="G226" s="259"/>
      <c r="H226" s="273"/>
    </row>
    <row r="227" spans="1:8">
      <c r="A227" s="245"/>
      <c r="B227" s="268"/>
      <c r="C227" s="241" t="s">
        <v>116</v>
      </c>
      <c r="D227" s="242">
        <v>1</v>
      </c>
      <c r="E227" s="272">
        <v>45000</v>
      </c>
      <c r="F227" s="243">
        <f t="shared" si="12"/>
        <v>45000</v>
      </c>
      <c r="G227" s="259"/>
      <c r="H227" s="273"/>
    </row>
    <row r="228" spans="1:8">
      <c r="A228" s="245"/>
      <c r="B228" s="268"/>
      <c r="C228" s="241" t="s">
        <v>85</v>
      </c>
      <c r="D228" s="242">
        <v>2</v>
      </c>
      <c r="E228" s="272">
        <v>39000</v>
      </c>
      <c r="F228" s="243">
        <f t="shared" si="12"/>
        <v>78000</v>
      </c>
      <c r="G228" s="259"/>
      <c r="H228" s="273"/>
    </row>
    <row r="229" spans="1:8">
      <c r="A229" s="245"/>
      <c r="B229" s="268"/>
      <c r="C229" s="241" t="s">
        <v>128</v>
      </c>
      <c r="D229" s="242">
        <v>25</v>
      </c>
      <c r="E229" s="272">
        <v>1000</v>
      </c>
      <c r="F229" s="243">
        <f t="shared" si="12"/>
        <v>25000</v>
      </c>
      <c r="G229" s="259"/>
      <c r="H229" s="273"/>
    </row>
    <row r="230" spans="1:8">
      <c r="A230" s="245"/>
      <c r="B230" s="268"/>
      <c r="C230" s="241" t="s">
        <v>173</v>
      </c>
      <c r="D230" s="242">
        <v>2</v>
      </c>
      <c r="E230" s="272">
        <v>45000</v>
      </c>
      <c r="F230" s="243">
        <f t="shared" si="12"/>
        <v>90000</v>
      </c>
      <c r="G230" s="259"/>
      <c r="H230" s="273"/>
    </row>
    <row r="231" spans="1:8">
      <c r="A231" s="245"/>
      <c r="B231" s="268"/>
      <c r="C231" s="241" t="s">
        <v>48</v>
      </c>
      <c r="D231" s="242">
        <v>3</v>
      </c>
      <c r="E231" s="272">
        <v>135000</v>
      </c>
      <c r="F231" s="243">
        <f t="shared" si="12"/>
        <v>405000</v>
      </c>
      <c r="G231" s="259"/>
      <c r="H231" s="273"/>
    </row>
    <row r="232" spans="1:8">
      <c r="A232" s="245"/>
      <c r="B232" s="268"/>
      <c r="C232" s="241" t="s">
        <v>38</v>
      </c>
      <c r="D232" s="242">
        <v>0.1</v>
      </c>
      <c r="E232" s="272">
        <v>72000</v>
      </c>
      <c r="F232" s="243">
        <f t="shared" si="12"/>
        <v>7200</v>
      </c>
      <c r="G232" s="259"/>
      <c r="H232" s="273"/>
    </row>
    <row r="233" spans="1:8">
      <c r="A233" s="245"/>
      <c r="B233" s="268"/>
      <c r="C233" s="241" t="s">
        <v>92</v>
      </c>
      <c r="D233" s="284">
        <v>0.2</v>
      </c>
      <c r="E233" s="272">
        <v>70000</v>
      </c>
      <c r="F233" s="243">
        <f t="shared" si="12"/>
        <v>14000</v>
      </c>
      <c r="G233" s="259"/>
      <c r="H233" s="273"/>
    </row>
    <row r="234" spans="1:8">
      <c r="A234" s="245"/>
      <c r="B234" s="268"/>
      <c r="C234" s="241" t="s">
        <v>93</v>
      </c>
      <c r="D234" s="284">
        <v>0.2</v>
      </c>
      <c r="E234" s="272">
        <v>55000</v>
      </c>
      <c r="F234" s="243">
        <f t="shared" si="12"/>
        <v>11000</v>
      </c>
      <c r="G234" s="259"/>
      <c r="H234" s="273"/>
    </row>
    <row r="235" spans="1:8">
      <c r="A235" s="245"/>
      <c r="B235" s="268"/>
      <c r="C235" s="241" t="s">
        <v>34</v>
      </c>
      <c r="D235" s="284">
        <v>1</v>
      </c>
      <c r="E235" s="272">
        <v>11000</v>
      </c>
      <c r="F235" s="243">
        <f t="shared" si="12"/>
        <v>11000</v>
      </c>
      <c r="G235" s="259"/>
      <c r="H235" s="273"/>
    </row>
    <row r="236" spans="1:8">
      <c r="A236" s="245"/>
      <c r="B236" s="268"/>
      <c r="C236" s="241" t="s">
        <v>87</v>
      </c>
      <c r="D236" s="284">
        <v>0.5</v>
      </c>
      <c r="E236" s="272">
        <v>72000</v>
      </c>
      <c r="F236" s="243">
        <f t="shared" si="12"/>
        <v>36000</v>
      </c>
      <c r="G236" s="259"/>
      <c r="H236" s="273"/>
    </row>
    <row r="237" spans="1:8">
      <c r="A237" s="245"/>
      <c r="B237" s="268"/>
      <c r="C237" s="241" t="s">
        <v>88</v>
      </c>
      <c r="D237" s="284">
        <v>0.5</v>
      </c>
      <c r="E237" s="272">
        <v>83000</v>
      </c>
      <c r="F237" s="243">
        <f t="shared" si="12"/>
        <v>41500</v>
      </c>
      <c r="G237" s="259"/>
      <c r="H237" s="273"/>
    </row>
    <row r="238" spans="1:8">
      <c r="A238" s="245"/>
      <c r="B238" s="268"/>
      <c r="C238" s="241" t="s">
        <v>89</v>
      </c>
      <c r="D238" s="284">
        <v>0.5</v>
      </c>
      <c r="E238" s="272">
        <v>94000</v>
      </c>
      <c r="F238" s="243">
        <f t="shared" si="12"/>
        <v>47000</v>
      </c>
      <c r="G238" s="259"/>
      <c r="H238" s="273"/>
    </row>
    <row r="239" spans="1:8">
      <c r="A239" s="245"/>
      <c r="B239" s="268"/>
      <c r="C239" s="241" t="s">
        <v>110</v>
      </c>
      <c r="D239" s="284">
        <v>0.1</v>
      </c>
      <c r="E239" s="272">
        <v>77000</v>
      </c>
      <c r="F239" s="243">
        <f t="shared" si="12"/>
        <v>7700</v>
      </c>
      <c r="G239" s="259"/>
      <c r="H239" s="273"/>
    </row>
    <row r="240" spans="1:8">
      <c r="A240" s="245"/>
      <c r="B240" s="268"/>
      <c r="C240" s="241" t="s">
        <v>31</v>
      </c>
      <c r="D240" s="284">
        <v>0.07</v>
      </c>
      <c r="E240" s="272">
        <v>83000</v>
      </c>
      <c r="F240" s="243">
        <f t="shared" si="12"/>
        <v>5810</v>
      </c>
      <c r="G240" s="259"/>
      <c r="H240" s="273"/>
    </row>
    <row r="241" spans="1:8">
      <c r="A241" s="246"/>
      <c r="B241" s="269"/>
      <c r="C241" s="241" t="s">
        <v>44</v>
      </c>
      <c r="D241" s="284">
        <v>0.06</v>
      </c>
      <c r="E241" s="272">
        <v>72000</v>
      </c>
      <c r="F241" s="243">
        <f t="shared" si="12"/>
        <v>4320</v>
      </c>
      <c r="G241" s="260"/>
      <c r="H241" s="273"/>
    </row>
    <row r="242" spans="1:8">
      <c r="A242" s="244">
        <v>46034</v>
      </c>
      <c r="B242" s="337" t="s">
        <v>214</v>
      </c>
      <c r="C242" s="241" t="s">
        <v>35</v>
      </c>
      <c r="D242" s="284">
        <v>1</v>
      </c>
      <c r="E242" s="272">
        <v>28000</v>
      </c>
      <c r="F242" s="243">
        <f t="shared" ref="F242:F260" si="13">E242*D242</f>
        <v>28000</v>
      </c>
      <c r="G242" s="258">
        <f>SUM(F242:F260)</f>
        <v>2376500</v>
      </c>
      <c r="H242" s="273" t="s">
        <v>8</v>
      </c>
    </row>
    <row r="243" spans="1:8">
      <c r="A243" s="245"/>
      <c r="B243" s="268"/>
      <c r="C243" s="241" t="s">
        <v>90</v>
      </c>
      <c r="D243" s="284">
        <v>0.5</v>
      </c>
      <c r="E243" s="272">
        <v>17000</v>
      </c>
      <c r="F243" s="243">
        <f t="shared" si="13"/>
        <v>8500</v>
      </c>
      <c r="G243" s="259"/>
      <c r="H243" s="273"/>
    </row>
    <row r="244" spans="1:8">
      <c r="A244" s="245"/>
      <c r="B244" s="268"/>
      <c r="C244" s="241" t="s">
        <v>52</v>
      </c>
      <c r="D244" s="284">
        <v>2</v>
      </c>
      <c r="E244" s="272">
        <v>110000</v>
      </c>
      <c r="F244" s="243">
        <f t="shared" si="13"/>
        <v>220000</v>
      </c>
      <c r="G244" s="259"/>
      <c r="H244" s="273"/>
    </row>
    <row r="245" spans="1:8">
      <c r="A245" s="245"/>
      <c r="B245" s="268"/>
      <c r="C245" s="241" t="s">
        <v>215</v>
      </c>
      <c r="D245" s="284">
        <v>5</v>
      </c>
      <c r="E245" s="272">
        <v>39000</v>
      </c>
      <c r="F245" s="243">
        <f t="shared" si="13"/>
        <v>195000</v>
      </c>
      <c r="G245" s="259"/>
      <c r="H245" s="273"/>
    </row>
    <row r="246" spans="1:8">
      <c r="A246" s="245"/>
      <c r="B246" s="268"/>
      <c r="C246" s="241" t="s">
        <v>42</v>
      </c>
      <c r="D246" s="284">
        <v>5</v>
      </c>
      <c r="E246" s="272">
        <v>25000</v>
      </c>
      <c r="F246" s="243">
        <f t="shared" si="13"/>
        <v>125000</v>
      </c>
      <c r="G246" s="259"/>
      <c r="H246" s="273"/>
    </row>
    <row r="247" spans="1:8">
      <c r="A247" s="245"/>
      <c r="B247" s="268"/>
      <c r="C247" s="241" t="s">
        <v>95</v>
      </c>
      <c r="D247" s="284">
        <v>5</v>
      </c>
      <c r="E247" s="272">
        <v>25000</v>
      </c>
      <c r="F247" s="243">
        <f t="shared" si="13"/>
        <v>125000</v>
      </c>
      <c r="G247" s="259"/>
      <c r="H247" s="273"/>
    </row>
    <row r="248" spans="1:8">
      <c r="A248" s="245"/>
      <c r="B248" s="268"/>
      <c r="C248" s="241" t="s">
        <v>187</v>
      </c>
      <c r="D248" s="284">
        <v>3</v>
      </c>
      <c r="E248" s="272">
        <v>75000</v>
      </c>
      <c r="F248" s="243">
        <f t="shared" si="13"/>
        <v>225000</v>
      </c>
      <c r="G248" s="259"/>
      <c r="H248" s="273"/>
    </row>
    <row r="249" spans="1:8">
      <c r="A249" s="245"/>
      <c r="B249" s="268"/>
      <c r="C249" s="241" t="s">
        <v>160</v>
      </c>
      <c r="D249" s="284">
        <v>3</v>
      </c>
      <c r="E249" s="272">
        <v>65000</v>
      </c>
      <c r="F249" s="243">
        <f t="shared" si="13"/>
        <v>195000</v>
      </c>
      <c r="G249" s="259"/>
      <c r="H249" s="273"/>
    </row>
    <row r="250" spans="1:8">
      <c r="A250" s="245"/>
      <c r="B250" s="268"/>
      <c r="C250" s="241" t="s">
        <v>125</v>
      </c>
      <c r="D250" s="284">
        <v>3</v>
      </c>
      <c r="E250" s="272">
        <v>85000</v>
      </c>
      <c r="F250" s="243">
        <f t="shared" si="13"/>
        <v>255000</v>
      </c>
      <c r="G250" s="259"/>
      <c r="H250" s="273"/>
    </row>
    <row r="251" spans="1:8">
      <c r="A251" s="245"/>
      <c r="B251" s="268"/>
      <c r="C251" s="241" t="s">
        <v>136</v>
      </c>
      <c r="D251" s="284">
        <v>3</v>
      </c>
      <c r="E251" s="272">
        <v>25000</v>
      </c>
      <c r="F251" s="243">
        <f t="shared" si="13"/>
        <v>75000</v>
      </c>
      <c r="G251" s="259"/>
      <c r="H251" s="273"/>
    </row>
    <row r="252" spans="1:8">
      <c r="A252" s="245"/>
      <c r="B252" s="268"/>
      <c r="C252" s="241" t="s">
        <v>70</v>
      </c>
      <c r="D252" s="284">
        <v>1</v>
      </c>
      <c r="E252" s="272">
        <v>65000</v>
      </c>
      <c r="F252" s="243">
        <f t="shared" si="13"/>
        <v>65000</v>
      </c>
      <c r="G252" s="259"/>
      <c r="H252" s="273"/>
    </row>
    <row r="253" spans="1:8">
      <c r="A253" s="245"/>
      <c r="B253" s="268"/>
      <c r="C253" s="241" t="s">
        <v>106</v>
      </c>
      <c r="D253" s="284">
        <v>2</v>
      </c>
      <c r="E253" s="272">
        <v>25000</v>
      </c>
      <c r="F253" s="243">
        <f t="shared" si="13"/>
        <v>50000</v>
      </c>
      <c r="G253" s="259"/>
      <c r="H253" s="273"/>
    </row>
    <row r="254" spans="1:8">
      <c r="A254" s="245"/>
      <c r="B254" s="268"/>
      <c r="C254" s="241" t="s">
        <v>216</v>
      </c>
      <c r="D254" s="284">
        <v>2</v>
      </c>
      <c r="E254" s="272">
        <v>55000</v>
      </c>
      <c r="F254" s="243">
        <f t="shared" si="13"/>
        <v>110000</v>
      </c>
      <c r="G254" s="259"/>
      <c r="H254" s="273"/>
    </row>
    <row r="255" spans="1:8">
      <c r="A255" s="245"/>
      <c r="B255" s="268"/>
      <c r="C255" s="241" t="s">
        <v>137</v>
      </c>
      <c r="D255" s="242">
        <v>2</v>
      </c>
      <c r="E255" s="272">
        <v>95000</v>
      </c>
      <c r="F255" s="243">
        <f t="shared" si="13"/>
        <v>190000</v>
      </c>
      <c r="G255" s="259"/>
      <c r="H255" s="273"/>
    </row>
    <row r="256" spans="1:8">
      <c r="A256" s="245"/>
      <c r="B256" s="268"/>
      <c r="C256" s="241" t="s">
        <v>217</v>
      </c>
      <c r="D256" s="242">
        <v>1</v>
      </c>
      <c r="E256" s="272">
        <v>45000</v>
      </c>
      <c r="F256" s="243">
        <f t="shared" si="13"/>
        <v>45000</v>
      </c>
      <c r="G256" s="259"/>
      <c r="H256" s="273"/>
    </row>
    <row r="257" spans="1:8">
      <c r="A257" s="245"/>
      <c r="B257" s="268"/>
      <c r="C257" s="241" t="s">
        <v>218</v>
      </c>
      <c r="D257" s="242">
        <v>1</v>
      </c>
      <c r="E257" s="272">
        <v>140000</v>
      </c>
      <c r="F257" s="243">
        <f t="shared" si="13"/>
        <v>140000</v>
      </c>
      <c r="G257" s="259"/>
      <c r="H257" s="273"/>
    </row>
    <row r="258" spans="1:8">
      <c r="A258" s="245"/>
      <c r="B258" s="268"/>
      <c r="C258" s="241" t="s">
        <v>54</v>
      </c>
      <c r="D258" s="242">
        <v>3</v>
      </c>
      <c r="E258" s="272">
        <v>35000</v>
      </c>
      <c r="F258" s="243">
        <f t="shared" si="13"/>
        <v>105000</v>
      </c>
      <c r="G258" s="259"/>
      <c r="H258" s="273"/>
    </row>
    <row r="259" spans="1:8">
      <c r="A259" s="245"/>
      <c r="B259" s="268"/>
      <c r="C259" s="241" t="s">
        <v>219</v>
      </c>
      <c r="D259" s="242">
        <v>2</v>
      </c>
      <c r="E259" s="272">
        <v>55000</v>
      </c>
      <c r="F259" s="243">
        <f t="shared" si="13"/>
        <v>110000</v>
      </c>
      <c r="G259" s="259"/>
      <c r="H259" s="273"/>
    </row>
    <row r="260" spans="1:8">
      <c r="A260" s="246"/>
      <c r="B260" s="269"/>
      <c r="C260" s="241" t="s">
        <v>220</v>
      </c>
      <c r="D260" s="242">
        <v>2</v>
      </c>
      <c r="E260" s="272">
        <v>55000</v>
      </c>
      <c r="F260" s="243">
        <f t="shared" si="13"/>
        <v>110000</v>
      </c>
      <c r="G260" s="260"/>
      <c r="H260" s="273"/>
    </row>
    <row r="261" spans="1:8">
      <c r="A261" s="244">
        <v>46035</v>
      </c>
      <c r="B261" s="337" t="s">
        <v>221</v>
      </c>
      <c r="C261" s="241" t="s">
        <v>34</v>
      </c>
      <c r="D261" s="242">
        <v>1</v>
      </c>
      <c r="E261" s="272">
        <v>11000</v>
      </c>
      <c r="F261" s="243">
        <f t="shared" ref="F261:F282" si="14">E261*D261</f>
        <v>11000</v>
      </c>
      <c r="G261" s="258">
        <f>SUM(F261:F282)</f>
        <v>1516690</v>
      </c>
      <c r="H261" s="273" t="s">
        <v>8</v>
      </c>
    </row>
    <row r="262" spans="1:8">
      <c r="A262" s="245"/>
      <c r="B262" s="268"/>
      <c r="C262" s="241" t="s">
        <v>126</v>
      </c>
      <c r="D262" s="242">
        <v>1</v>
      </c>
      <c r="E262" s="272">
        <v>28000</v>
      </c>
      <c r="F262" s="243">
        <f t="shared" si="14"/>
        <v>28000</v>
      </c>
      <c r="G262" s="259"/>
      <c r="H262" s="273"/>
    </row>
    <row r="263" spans="1:8">
      <c r="A263" s="245"/>
      <c r="B263" s="268"/>
      <c r="C263" s="241" t="s">
        <v>35</v>
      </c>
      <c r="D263" s="242">
        <v>2</v>
      </c>
      <c r="E263" s="272">
        <v>28000</v>
      </c>
      <c r="F263" s="243">
        <f t="shared" si="14"/>
        <v>56000</v>
      </c>
      <c r="G263" s="259"/>
      <c r="H263" s="273"/>
    </row>
    <row r="264" spans="1:8">
      <c r="A264" s="245"/>
      <c r="B264" s="268"/>
      <c r="C264" s="241" t="s">
        <v>179</v>
      </c>
      <c r="D264" s="242">
        <v>2</v>
      </c>
      <c r="E264" s="272">
        <v>35000</v>
      </c>
      <c r="F264" s="243">
        <f t="shared" si="14"/>
        <v>70000</v>
      </c>
      <c r="G264" s="259"/>
      <c r="H264" s="273"/>
    </row>
    <row r="265" spans="1:8">
      <c r="A265" s="245"/>
      <c r="B265" s="268"/>
      <c r="C265" s="241" t="s">
        <v>86</v>
      </c>
      <c r="D265" s="242">
        <v>1</v>
      </c>
      <c r="E265" s="272">
        <v>60000</v>
      </c>
      <c r="F265" s="243">
        <f t="shared" si="14"/>
        <v>60000</v>
      </c>
      <c r="G265" s="259"/>
      <c r="H265" s="273"/>
    </row>
    <row r="266" spans="1:8">
      <c r="A266" s="245"/>
      <c r="B266" s="268"/>
      <c r="C266" s="241" t="s">
        <v>46</v>
      </c>
      <c r="D266" s="242">
        <v>2</v>
      </c>
      <c r="E266" s="272">
        <v>28000</v>
      </c>
      <c r="F266" s="243">
        <f t="shared" si="14"/>
        <v>56000</v>
      </c>
      <c r="G266" s="259"/>
      <c r="H266" s="273"/>
    </row>
    <row r="267" spans="1:8">
      <c r="A267" s="245"/>
      <c r="B267" s="268"/>
      <c r="C267" s="241" t="s">
        <v>92</v>
      </c>
      <c r="D267" s="242">
        <v>0.3</v>
      </c>
      <c r="E267" s="272">
        <v>70000</v>
      </c>
      <c r="F267" s="243">
        <f t="shared" si="14"/>
        <v>21000</v>
      </c>
      <c r="G267" s="259"/>
      <c r="H267" s="273"/>
    </row>
    <row r="268" spans="1:8">
      <c r="A268" s="245"/>
      <c r="B268" s="268"/>
      <c r="C268" s="241" t="s">
        <v>93</v>
      </c>
      <c r="D268" s="242">
        <v>0.3</v>
      </c>
      <c r="E268" s="272">
        <v>55000</v>
      </c>
      <c r="F268" s="243">
        <f t="shared" si="14"/>
        <v>16500</v>
      </c>
      <c r="G268" s="259"/>
      <c r="H268" s="273"/>
    </row>
    <row r="269" spans="1:8">
      <c r="A269" s="245"/>
      <c r="B269" s="268"/>
      <c r="C269" s="241" t="s">
        <v>38</v>
      </c>
      <c r="D269" s="242">
        <v>0.5</v>
      </c>
      <c r="E269" s="272">
        <v>72000</v>
      </c>
      <c r="F269" s="243">
        <f t="shared" si="14"/>
        <v>36000</v>
      </c>
      <c r="G269" s="259"/>
      <c r="H269" s="273"/>
    </row>
    <row r="270" spans="1:8">
      <c r="A270" s="245"/>
      <c r="B270" s="268"/>
      <c r="C270" s="241" t="s">
        <v>31</v>
      </c>
      <c r="D270" s="242">
        <v>0.1</v>
      </c>
      <c r="E270" s="272">
        <v>83000</v>
      </c>
      <c r="F270" s="243">
        <f t="shared" si="14"/>
        <v>8300</v>
      </c>
      <c r="G270" s="259"/>
      <c r="H270" s="273"/>
    </row>
    <row r="271" spans="1:8">
      <c r="A271" s="245"/>
      <c r="B271" s="268"/>
      <c r="C271" s="241" t="s">
        <v>110</v>
      </c>
      <c r="D271" s="242">
        <v>0.07</v>
      </c>
      <c r="E271" s="272">
        <v>77000</v>
      </c>
      <c r="F271" s="243">
        <f t="shared" si="14"/>
        <v>5390</v>
      </c>
      <c r="G271" s="259"/>
      <c r="H271" s="273"/>
    </row>
    <row r="272" spans="1:8">
      <c r="A272" s="245"/>
      <c r="B272" s="268"/>
      <c r="C272" s="241" t="s">
        <v>71</v>
      </c>
      <c r="D272" s="242">
        <v>3</v>
      </c>
      <c r="E272" s="272">
        <v>66000</v>
      </c>
      <c r="F272" s="243">
        <f t="shared" si="14"/>
        <v>198000</v>
      </c>
      <c r="G272" s="259"/>
      <c r="H272" s="273"/>
    </row>
    <row r="273" spans="1:8">
      <c r="A273" s="245"/>
      <c r="B273" s="268"/>
      <c r="C273" s="241" t="s">
        <v>78</v>
      </c>
      <c r="D273" s="242">
        <v>4</v>
      </c>
      <c r="E273" s="272">
        <v>20000</v>
      </c>
      <c r="F273" s="243">
        <f t="shared" si="14"/>
        <v>80000</v>
      </c>
      <c r="G273" s="259"/>
      <c r="H273" s="273"/>
    </row>
    <row r="274" spans="1:8">
      <c r="A274" s="245"/>
      <c r="B274" s="268"/>
      <c r="C274" s="241" t="s">
        <v>43</v>
      </c>
      <c r="D274" s="242">
        <v>4.4</v>
      </c>
      <c r="E274" s="272">
        <v>25000</v>
      </c>
      <c r="F274" s="243">
        <f t="shared" si="14"/>
        <v>110000</v>
      </c>
      <c r="G274" s="259"/>
      <c r="H274" s="273"/>
    </row>
    <row r="275" spans="1:8">
      <c r="A275" s="245"/>
      <c r="B275" s="268"/>
      <c r="C275" s="241" t="s">
        <v>42</v>
      </c>
      <c r="D275" s="242">
        <v>10</v>
      </c>
      <c r="E275" s="272">
        <v>25000</v>
      </c>
      <c r="F275" s="243">
        <f t="shared" si="14"/>
        <v>250000</v>
      </c>
      <c r="G275" s="259"/>
      <c r="H275" s="273"/>
    </row>
    <row r="276" spans="1:8">
      <c r="A276" s="245"/>
      <c r="B276" s="268"/>
      <c r="C276" s="241" t="s">
        <v>63</v>
      </c>
      <c r="D276" s="242">
        <v>2</v>
      </c>
      <c r="E276" s="272">
        <v>25000</v>
      </c>
      <c r="F276" s="243">
        <f t="shared" si="14"/>
        <v>50000</v>
      </c>
      <c r="G276" s="259"/>
      <c r="H276" s="273"/>
    </row>
    <row r="277" spans="1:8">
      <c r="A277" s="245"/>
      <c r="B277" s="268"/>
      <c r="C277" s="241" t="s">
        <v>202</v>
      </c>
      <c r="D277" s="242">
        <v>4</v>
      </c>
      <c r="E277" s="272">
        <v>35000</v>
      </c>
      <c r="F277" s="243">
        <f t="shared" si="14"/>
        <v>140000</v>
      </c>
      <c r="G277" s="259"/>
      <c r="H277" s="273"/>
    </row>
    <row r="278" spans="1:8">
      <c r="A278" s="245"/>
      <c r="B278" s="268"/>
      <c r="C278" s="241" t="s">
        <v>201</v>
      </c>
      <c r="D278" s="242">
        <v>2</v>
      </c>
      <c r="E278" s="272">
        <v>35000</v>
      </c>
      <c r="F278" s="243">
        <f t="shared" si="14"/>
        <v>70000</v>
      </c>
      <c r="G278" s="259"/>
      <c r="H278" s="273"/>
    </row>
    <row r="279" spans="1:8">
      <c r="A279" s="245"/>
      <c r="B279" s="268"/>
      <c r="C279" s="241" t="s">
        <v>100</v>
      </c>
      <c r="D279" s="242">
        <v>1</v>
      </c>
      <c r="E279" s="272">
        <v>39000</v>
      </c>
      <c r="F279" s="243">
        <f t="shared" si="14"/>
        <v>39000</v>
      </c>
      <c r="G279" s="259"/>
      <c r="H279" s="273"/>
    </row>
    <row r="280" spans="1:8">
      <c r="A280" s="245"/>
      <c r="B280" s="268"/>
      <c r="C280" s="241" t="s">
        <v>116</v>
      </c>
      <c r="D280" s="242">
        <v>0.5</v>
      </c>
      <c r="E280" s="272">
        <v>45000</v>
      </c>
      <c r="F280" s="243">
        <f t="shared" si="14"/>
        <v>22500</v>
      </c>
      <c r="G280" s="259"/>
      <c r="H280" s="273"/>
    </row>
    <row r="281" spans="1:8">
      <c r="A281" s="245"/>
      <c r="B281" s="268"/>
      <c r="C281" s="241" t="s">
        <v>115</v>
      </c>
      <c r="D281" s="242">
        <v>10</v>
      </c>
      <c r="E281" s="272">
        <v>15000</v>
      </c>
      <c r="F281" s="243">
        <f t="shared" si="14"/>
        <v>150000</v>
      </c>
      <c r="G281" s="259"/>
      <c r="H281" s="273"/>
    </row>
    <row r="282" spans="1:8">
      <c r="A282" s="246"/>
      <c r="B282" s="269"/>
      <c r="C282" s="241" t="s">
        <v>85</v>
      </c>
      <c r="D282" s="242">
        <v>1</v>
      </c>
      <c r="E282" s="272">
        <v>39000</v>
      </c>
      <c r="F282" s="243">
        <f t="shared" si="14"/>
        <v>39000</v>
      </c>
      <c r="G282" s="260"/>
      <c r="H282" s="273"/>
    </row>
    <row r="283" spans="1:8">
      <c r="A283" s="276">
        <v>46035</v>
      </c>
      <c r="B283" s="340" t="s">
        <v>222</v>
      </c>
      <c r="C283" s="274" t="s">
        <v>102</v>
      </c>
      <c r="D283" s="242">
        <v>1</v>
      </c>
      <c r="E283" s="272">
        <v>50000</v>
      </c>
      <c r="F283" s="243">
        <f t="shared" ref="F283:F294" si="15">E283*D283</f>
        <v>50000</v>
      </c>
      <c r="G283" s="258">
        <f>SUM(F283:F294)</f>
        <v>354000</v>
      </c>
      <c r="H283" s="273" t="s">
        <v>8</v>
      </c>
    </row>
    <row r="284" spans="1:8">
      <c r="A284" s="278"/>
      <c r="B284" s="255"/>
      <c r="C284" s="274" t="s">
        <v>32</v>
      </c>
      <c r="D284" s="242">
        <v>0.5</v>
      </c>
      <c r="E284" s="272">
        <v>50000</v>
      </c>
      <c r="F284" s="243">
        <f t="shared" si="15"/>
        <v>25000</v>
      </c>
      <c r="G284" s="259"/>
      <c r="H284" s="273"/>
    </row>
    <row r="285" spans="1:8">
      <c r="A285" s="278"/>
      <c r="B285" s="255"/>
      <c r="C285" s="274" t="s">
        <v>33</v>
      </c>
      <c r="D285" s="242">
        <v>0.5</v>
      </c>
      <c r="E285" s="272">
        <v>61000</v>
      </c>
      <c r="F285" s="243">
        <f t="shared" si="15"/>
        <v>30500</v>
      </c>
      <c r="G285" s="259"/>
      <c r="H285" s="273"/>
    </row>
    <row r="286" spans="1:8">
      <c r="A286" s="278"/>
      <c r="B286" s="255"/>
      <c r="C286" s="274" t="s">
        <v>36</v>
      </c>
      <c r="D286" s="242">
        <v>1</v>
      </c>
      <c r="E286" s="272">
        <v>44000</v>
      </c>
      <c r="F286" s="243">
        <f t="shared" si="15"/>
        <v>44000</v>
      </c>
      <c r="G286" s="259"/>
      <c r="H286" s="273"/>
    </row>
    <row r="287" spans="1:8">
      <c r="A287" s="278"/>
      <c r="B287" s="255"/>
      <c r="C287" s="274" t="s">
        <v>134</v>
      </c>
      <c r="D287" s="242">
        <v>0.5</v>
      </c>
      <c r="E287" s="272">
        <v>55000</v>
      </c>
      <c r="F287" s="243">
        <f t="shared" si="15"/>
        <v>27500</v>
      </c>
      <c r="G287" s="259"/>
      <c r="H287" s="273"/>
    </row>
    <row r="288" spans="1:8">
      <c r="A288" s="278"/>
      <c r="B288" s="255"/>
      <c r="C288" s="241" t="s">
        <v>213</v>
      </c>
      <c r="D288" s="242">
        <v>0.3</v>
      </c>
      <c r="E288" s="272">
        <v>66000</v>
      </c>
      <c r="F288" s="243">
        <f t="shared" si="15"/>
        <v>19800</v>
      </c>
      <c r="G288" s="259"/>
      <c r="H288" s="273"/>
    </row>
    <row r="289" spans="1:8">
      <c r="A289" s="278"/>
      <c r="B289" s="255"/>
      <c r="C289" s="241" t="s">
        <v>99</v>
      </c>
      <c r="D289" s="242">
        <v>0.2</v>
      </c>
      <c r="E289" s="272">
        <v>120000</v>
      </c>
      <c r="F289" s="243">
        <f t="shared" si="15"/>
        <v>24000</v>
      </c>
      <c r="G289" s="259"/>
      <c r="H289" s="273"/>
    </row>
    <row r="290" spans="1:8">
      <c r="A290" s="278"/>
      <c r="B290" s="255"/>
      <c r="C290" s="241" t="s">
        <v>113</v>
      </c>
      <c r="D290" s="242">
        <v>0.5</v>
      </c>
      <c r="E290" s="272">
        <v>28000</v>
      </c>
      <c r="F290" s="243">
        <f t="shared" si="15"/>
        <v>14000</v>
      </c>
      <c r="G290" s="259"/>
      <c r="H290" s="273"/>
    </row>
    <row r="291" spans="1:8">
      <c r="A291" s="278"/>
      <c r="B291" s="255"/>
      <c r="C291" s="241" t="s">
        <v>128</v>
      </c>
      <c r="D291" s="242">
        <v>30</v>
      </c>
      <c r="E291" s="272">
        <v>1000</v>
      </c>
      <c r="F291" s="243">
        <f t="shared" si="15"/>
        <v>30000</v>
      </c>
      <c r="G291" s="259"/>
      <c r="H291" s="273"/>
    </row>
    <row r="292" spans="1:8">
      <c r="A292" s="278"/>
      <c r="B292" s="255"/>
      <c r="C292" s="241" t="s">
        <v>149</v>
      </c>
      <c r="D292" s="242">
        <v>2</v>
      </c>
      <c r="E292" s="272">
        <v>39000</v>
      </c>
      <c r="F292" s="243">
        <f t="shared" si="15"/>
        <v>78000</v>
      </c>
      <c r="G292" s="259"/>
      <c r="H292" s="273"/>
    </row>
    <row r="293" spans="1:8">
      <c r="A293" s="278"/>
      <c r="B293" s="255"/>
      <c r="C293" s="241" t="s">
        <v>180</v>
      </c>
      <c r="D293" s="242">
        <v>0.07</v>
      </c>
      <c r="E293" s="272">
        <v>88000</v>
      </c>
      <c r="F293" s="243">
        <f t="shared" si="15"/>
        <v>6160</v>
      </c>
      <c r="G293" s="259"/>
      <c r="H293" s="273"/>
    </row>
    <row r="294" spans="1:8">
      <c r="A294" s="279"/>
      <c r="B294" s="257"/>
      <c r="C294" s="241" t="s">
        <v>181</v>
      </c>
      <c r="D294" s="242">
        <v>0.07</v>
      </c>
      <c r="E294" s="272">
        <v>72000</v>
      </c>
      <c r="F294" s="243">
        <f t="shared" si="15"/>
        <v>5040</v>
      </c>
      <c r="G294" s="260"/>
      <c r="H294" s="273"/>
    </row>
    <row r="295" spans="1:8">
      <c r="A295" s="276">
        <v>46036</v>
      </c>
      <c r="B295" s="337" t="s">
        <v>223</v>
      </c>
      <c r="C295" s="241" t="s">
        <v>22</v>
      </c>
      <c r="D295" s="242">
        <v>3</v>
      </c>
      <c r="E295" s="272">
        <v>35000</v>
      </c>
      <c r="F295" s="243">
        <f t="shared" ref="F295:F316" si="16">E295*D295</f>
        <v>105000</v>
      </c>
      <c r="G295" s="258">
        <f>SUM(F295:F316)</f>
        <v>1901740</v>
      </c>
      <c r="H295" s="273" t="s">
        <v>8</v>
      </c>
    </row>
    <row r="296" spans="1:8">
      <c r="A296" s="278"/>
      <c r="B296" s="268"/>
      <c r="C296" s="241" t="s">
        <v>21</v>
      </c>
      <c r="D296" s="242">
        <v>4</v>
      </c>
      <c r="E296" s="272">
        <v>130000</v>
      </c>
      <c r="F296" s="243">
        <f t="shared" si="16"/>
        <v>520000</v>
      </c>
      <c r="G296" s="259"/>
      <c r="H296" s="273"/>
    </row>
    <row r="297" spans="1:8">
      <c r="A297" s="278"/>
      <c r="B297" s="268"/>
      <c r="C297" s="241" t="s">
        <v>51</v>
      </c>
      <c r="D297" s="242">
        <v>1</v>
      </c>
      <c r="E297" s="272">
        <v>320000</v>
      </c>
      <c r="F297" s="243">
        <f t="shared" si="16"/>
        <v>320000</v>
      </c>
      <c r="G297" s="259"/>
      <c r="H297" s="273"/>
    </row>
    <row r="298" spans="1:8">
      <c r="A298" s="278"/>
      <c r="B298" s="268"/>
      <c r="C298" s="241" t="s">
        <v>34</v>
      </c>
      <c r="D298" s="242">
        <v>1</v>
      </c>
      <c r="E298" s="272">
        <v>11000</v>
      </c>
      <c r="F298" s="243">
        <f t="shared" si="16"/>
        <v>11000</v>
      </c>
      <c r="G298" s="259"/>
      <c r="H298" s="273"/>
    </row>
    <row r="299" spans="1:8">
      <c r="A299" s="278"/>
      <c r="B299" s="268"/>
      <c r="C299" s="241" t="s">
        <v>35</v>
      </c>
      <c r="D299" s="242">
        <v>1</v>
      </c>
      <c r="E299" s="272">
        <v>28000</v>
      </c>
      <c r="F299" s="243">
        <f t="shared" si="16"/>
        <v>28000</v>
      </c>
      <c r="G299" s="259"/>
      <c r="H299" s="273"/>
    </row>
    <row r="300" spans="1:8">
      <c r="A300" s="278"/>
      <c r="B300" s="268"/>
      <c r="C300" s="241" t="s">
        <v>126</v>
      </c>
      <c r="D300" s="242">
        <v>1</v>
      </c>
      <c r="E300" s="272">
        <v>28000</v>
      </c>
      <c r="F300" s="243">
        <f t="shared" si="16"/>
        <v>28000</v>
      </c>
      <c r="G300" s="259"/>
      <c r="H300" s="273"/>
    </row>
    <row r="301" spans="1:8">
      <c r="A301" s="278"/>
      <c r="B301" s="268"/>
      <c r="C301" s="241" t="s">
        <v>31</v>
      </c>
      <c r="D301" s="242">
        <v>0.1</v>
      </c>
      <c r="E301" s="272">
        <v>83000</v>
      </c>
      <c r="F301" s="243">
        <f t="shared" si="16"/>
        <v>8300</v>
      </c>
      <c r="G301" s="259"/>
      <c r="H301" s="273"/>
    </row>
    <row r="302" spans="1:8">
      <c r="A302" s="278"/>
      <c r="B302" s="268"/>
      <c r="C302" s="241" t="s">
        <v>110</v>
      </c>
      <c r="D302" s="242">
        <v>0.07</v>
      </c>
      <c r="E302" s="272">
        <v>77000</v>
      </c>
      <c r="F302" s="243">
        <f t="shared" si="16"/>
        <v>5390</v>
      </c>
      <c r="G302" s="259"/>
      <c r="H302" s="273"/>
    </row>
    <row r="303" spans="1:8">
      <c r="A303" s="278"/>
      <c r="B303" s="268"/>
      <c r="C303" s="241" t="s">
        <v>44</v>
      </c>
      <c r="D303" s="242">
        <v>0.1</v>
      </c>
      <c r="E303" s="272">
        <v>72000</v>
      </c>
      <c r="F303" s="243">
        <f t="shared" si="16"/>
        <v>7200</v>
      </c>
      <c r="G303" s="259"/>
      <c r="H303" s="273"/>
    </row>
    <row r="304" spans="1:8">
      <c r="A304" s="278"/>
      <c r="B304" s="268"/>
      <c r="C304" s="241" t="s">
        <v>178</v>
      </c>
      <c r="D304" s="242">
        <v>0.07</v>
      </c>
      <c r="E304" s="272">
        <v>198000</v>
      </c>
      <c r="F304" s="243">
        <f t="shared" si="16"/>
        <v>13860</v>
      </c>
      <c r="G304" s="259"/>
      <c r="H304" s="273"/>
    </row>
    <row r="305" spans="1:8">
      <c r="A305" s="278"/>
      <c r="B305" s="268"/>
      <c r="C305" s="241" t="s">
        <v>188</v>
      </c>
      <c r="D305" s="242">
        <v>0.07</v>
      </c>
      <c r="E305" s="272">
        <v>77000</v>
      </c>
      <c r="F305" s="243">
        <f t="shared" si="16"/>
        <v>5390</v>
      </c>
      <c r="G305" s="259"/>
      <c r="H305" s="273"/>
    </row>
    <row r="306" spans="1:9">
      <c r="A306" s="278"/>
      <c r="B306" s="268"/>
      <c r="C306" s="241" t="s">
        <v>193</v>
      </c>
      <c r="D306" s="242">
        <v>1</v>
      </c>
      <c r="E306" s="272">
        <v>70000</v>
      </c>
      <c r="F306" s="243">
        <f t="shared" si="16"/>
        <v>70000</v>
      </c>
      <c r="G306" s="259"/>
      <c r="H306" s="273"/>
      <c r="I306" s="256"/>
    </row>
    <row r="307" spans="1:8">
      <c r="A307" s="278"/>
      <c r="B307" s="268"/>
      <c r="C307" s="241" t="s">
        <v>71</v>
      </c>
      <c r="D307" s="242">
        <v>3</v>
      </c>
      <c r="E307" s="272">
        <v>66000</v>
      </c>
      <c r="F307" s="243">
        <f t="shared" si="16"/>
        <v>198000</v>
      </c>
      <c r="G307" s="259"/>
      <c r="H307" s="273"/>
    </row>
    <row r="308" spans="1:8">
      <c r="A308" s="278"/>
      <c r="B308" s="268"/>
      <c r="C308" s="241" t="s">
        <v>42</v>
      </c>
      <c r="D308" s="242">
        <v>10</v>
      </c>
      <c r="E308" s="272">
        <v>25000</v>
      </c>
      <c r="F308" s="243">
        <f t="shared" si="16"/>
        <v>250000</v>
      </c>
      <c r="G308" s="259"/>
      <c r="H308" s="273"/>
    </row>
    <row r="309" spans="1:8">
      <c r="A309" s="278"/>
      <c r="B309" s="268"/>
      <c r="C309" s="241" t="s">
        <v>224</v>
      </c>
      <c r="D309" s="242">
        <v>0.3</v>
      </c>
      <c r="E309" s="272">
        <v>220000</v>
      </c>
      <c r="F309" s="243">
        <f t="shared" si="16"/>
        <v>66000</v>
      </c>
      <c r="G309" s="259"/>
      <c r="H309" s="273"/>
    </row>
    <row r="310" spans="1:8">
      <c r="A310" s="278"/>
      <c r="B310" s="268"/>
      <c r="C310" s="241" t="s">
        <v>225</v>
      </c>
      <c r="D310" s="242">
        <v>2</v>
      </c>
      <c r="E310" s="272">
        <v>35000</v>
      </c>
      <c r="F310" s="243">
        <f t="shared" si="16"/>
        <v>70000</v>
      </c>
      <c r="G310" s="259"/>
      <c r="H310" s="273"/>
    </row>
    <row r="311" spans="1:8">
      <c r="A311" s="278"/>
      <c r="B311" s="268"/>
      <c r="C311" s="241" t="s">
        <v>203</v>
      </c>
      <c r="D311" s="242">
        <v>7</v>
      </c>
      <c r="E311" s="272">
        <v>10000</v>
      </c>
      <c r="F311" s="243">
        <f t="shared" si="16"/>
        <v>70000</v>
      </c>
      <c r="G311" s="259"/>
      <c r="H311" s="273"/>
    </row>
    <row r="312" spans="1:8">
      <c r="A312" s="278"/>
      <c r="B312" s="268"/>
      <c r="C312" s="241" t="s">
        <v>98</v>
      </c>
      <c r="D312" s="242">
        <v>0.2</v>
      </c>
      <c r="E312" s="272">
        <v>44000</v>
      </c>
      <c r="F312" s="243">
        <f t="shared" si="16"/>
        <v>8800</v>
      </c>
      <c r="G312" s="259"/>
      <c r="H312" s="273"/>
    </row>
    <row r="313" spans="1:8">
      <c r="A313" s="278"/>
      <c r="B313" s="268"/>
      <c r="C313" s="241" t="s">
        <v>134</v>
      </c>
      <c r="D313" s="242">
        <v>0.5</v>
      </c>
      <c r="E313" s="272">
        <v>55000</v>
      </c>
      <c r="F313" s="243">
        <f t="shared" si="16"/>
        <v>27500</v>
      </c>
      <c r="G313" s="259"/>
      <c r="H313" s="273"/>
    </row>
    <row r="314" spans="1:8">
      <c r="A314" s="278"/>
      <c r="B314" s="268"/>
      <c r="C314" s="241" t="s">
        <v>36</v>
      </c>
      <c r="D314" s="242">
        <v>1</v>
      </c>
      <c r="E314" s="272">
        <v>44000</v>
      </c>
      <c r="F314" s="243">
        <f t="shared" si="16"/>
        <v>44000</v>
      </c>
      <c r="G314" s="259"/>
      <c r="H314" s="273"/>
    </row>
    <row r="315" spans="1:8">
      <c r="A315" s="278"/>
      <c r="B315" s="268"/>
      <c r="C315" s="241" t="s">
        <v>196</v>
      </c>
      <c r="D315" s="242">
        <v>0.3</v>
      </c>
      <c r="E315" s="272">
        <v>85000</v>
      </c>
      <c r="F315" s="243">
        <f t="shared" si="16"/>
        <v>25500</v>
      </c>
      <c r="G315" s="259"/>
      <c r="H315" s="273"/>
    </row>
    <row r="316" spans="1:8">
      <c r="A316" s="279"/>
      <c r="B316" s="269"/>
      <c r="C316" s="241" t="s">
        <v>161</v>
      </c>
      <c r="D316" s="242">
        <v>0.3</v>
      </c>
      <c r="E316" s="272">
        <v>66000</v>
      </c>
      <c r="F316" s="243">
        <f t="shared" si="16"/>
        <v>19800</v>
      </c>
      <c r="G316" s="260"/>
      <c r="H316" s="273"/>
    </row>
    <row r="317" spans="1:8">
      <c r="A317" s="244">
        <v>46036</v>
      </c>
      <c r="B317" s="337" t="s">
        <v>226</v>
      </c>
      <c r="C317" s="241" t="s">
        <v>99</v>
      </c>
      <c r="D317" s="242">
        <v>0.2</v>
      </c>
      <c r="E317" s="272">
        <v>120000</v>
      </c>
      <c r="F317" s="243">
        <f t="shared" ref="F317:F323" si="17">E317*D317</f>
        <v>24000</v>
      </c>
      <c r="G317" s="258">
        <f>SUM(F317:F323)</f>
        <v>462700</v>
      </c>
      <c r="H317" s="273" t="s">
        <v>8</v>
      </c>
    </row>
    <row r="318" spans="1:8">
      <c r="A318" s="245"/>
      <c r="B318" s="268"/>
      <c r="C318" s="241" t="s">
        <v>32</v>
      </c>
      <c r="D318" s="242">
        <v>0.7</v>
      </c>
      <c r="E318" s="272">
        <v>50000</v>
      </c>
      <c r="F318" s="243">
        <f t="shared" si="17"/>
        <v>35000</v>
      </c>
      <c r="G318" s="259"/>
      <c r="H318" s="273"/>
    </row>
    <row r="319" spans="1:8">
      <c r="A319" s="245"/>
      <c r="B319" s="268"/>
      <c r="C319" s="241" t="s">
        <v>33</v>
      </c>
      <c r="D319" s="242">
        <v>0.7</v>
      </c>
      <c r="E319" s="272">
        <v>61000</v>
      </c>
      <c r="F319" s="243">
        <f t="shared" si="17"/>
        <v>42700</v>
      </c>
      <c r="G319" s="259"/>
      <c r="H319" s="273"/>
    </row>
    <row r="320" spans="1:8">
      <c r="A320" s="245"/>
      <c r="B320" s="268"/>
      <c r="C320" s="241" t="s">
        <v>128</v>
      </c>
      <c r="D320" s="242">
        <v>25</v>
      </c>
      <c r="E320" s="272">
        <v>1000</v>
      </c>
      <c r="F320" s="243">
        <f t="shared" si="17"/>
        <v>25000</v>
      </c>
      <c r="G320" s="259"/>
      <c r="H320" s="273"/>
    </row>
    <row r="321" spans="1:8">
      <c r="A321" s="245"/>
      <c r="B321" s="268"/>
      <c r="C321" s="241" t="s">
        <v>85</v>
      </c>
      <c r="D321" s="242">
        <v>2</v>
      </c>
      <c r="E321" s="272">
        <v>39000</v>
      </c>
      <c r="F321" s="243">
        <f t="shared" si="17"/>
        <v>78000</v>
      </c>
      <c r="G321" s="259"/>
      <c r="H321" s="273"/>
    </row>
    <row r="322" spans="1:8">
      <c r="A322" s="245"/>
      <c r="B322" s="268"/>
      <c r="C322" s="241" t="s">
        <v>100</v>
      </c>
      <c r="D322" s="242">
        <v>2</v>
      </c>
      <c r="E322" s="272">
        <v>39000</v>
      </c>
      <c r="F322" s="243">
        <f t="shared" si="17"/>
        <v>78000</v>
      </c>
      <c r="G322" s="259"/>
      <c r="H322" s="273"/>
    </row>
    <row r="323" spans="1:8">
      <c r="A323" s="246"/>
      <c r="B323" s="269"/>
      <c r="C323" s="241" t="s">
        <v>86</v>
      </c>
      <c r="D323" s="242">
        <v>3</v>
      </c>
      <c r="E323" s="272">
        <v>60000</v>
      </c>
      <c r="F323" s="243">
        <f t="shared" si="17"/>
        <v>180000</v>
      </c>
      <c r="G323" s="260"/>
      <c r="H323" s="273"/>
    </row>
    <row r="324" spans="1:8">
      <c r="A324" s="244">
        <v>46037</v>
      </c>
      <c r="B324" s="337" t="s">
        <v>227</v>
      </c>
      <c r="C324" s="241" t="s">
        <v>32</v>
      </c>
      <c r="D324" s="242">
        <v>0.7</v>
      </c>
      <c r="E324" s="272">
        <v>50000</v>
      </c>
      <c r="F324" s="243">
        <f t="shared" ref="F324:F345" si="18">E324*D324</f>
        <v>35000</v>
      </c>
      <c r="G324" s="258">
        <f>SUM(F324:F345)</f>
        <v>1355700</v>
      </c>
      <c r="H324" s="273" t="s">
        <v>8</v>
      </c>
    </row>
    <row r="325" spans="1:8">
      <c r="A325" s="245"/>
      <c r="B325" s="268"/>
      <c r="C325" s="241" t="s">
        <v>33</v>
      </c>
      <c r="D325" s="242">
        <v>0.7</v>
      </c>
      <c r="E325" s="272">
        <v>61000</v>
      </c>
      <c r="F325" s="243">
        <f t="shared" si="18"/>
        <v>42700</v>
      </c>
      <c r="G325" s="259"/>
      <c r="H325" s="273"/>
    </row>
    <row r="326" spans="1:8">
      <c r="A326" s="245"/>
      <c r="B326" s="268"/>
      <c r="C326" s="241" t="s">
        <v>98</v>
      </c>
      <c r="D326" s="242">
        <v>0.3</v>
      </c>
      <c r="E326" s="272">
        <v>44000</v>
      </c>
      <c r="F326" s="243">
        <f t="shared" si="18"/>
        <v>13200</v>
      </c>
      <c r="G326" s="259"/>
      <c r="H326" s="273"/>
    </row>
    <row r="327" spans="1:8">
      <c r="A327" s="245"/>
      <c r="B327" s="268"/>
      <c r="C327" s="241" t="s">
        <v>96</v>
      </c>
      <c r="D327" s="242">
        <v>0.5</v>
      </c>
      <c r="E327" s="272">
        <v>61000</v>
      </c>
      <c r="F327" s="243">
        <f t="shared" si="18"/>
        <v>30500</v>
      </c>
      <c r="G327" s="259"/>
      <c r="H327" s="273"/>
    </row>
    <row r="328" spans="1:8">
      <c r="A328" s="245"/>
      <c r="B328" s="268"/>
      <c r="C328" s="241" t="s">
        <v>36</v>
      </c>
      <c r="D328" s="242">
        <v>1</v>
      </c>
      <c r="E328" s="272">
        <v>44000</v>
      </c>
      <c r="F328" s="243">
        <f t="shared" si="18"/>
        <v>44000</v>
      </c>
      <c r="G328" s="259"/>
      <c r="H328" s="273"/>
    </row>
    <row r="329" spans="1:8">
      <c r="A329" s="245"/>
      <c r="B329" s="268"/>
      <c r="C329" s="241" t="s">
        <v>128</v>
      </c>
      <c r="D329" s="242">
        <v>25</v>
      </c>
      <c r="E329" s="272">
        <v>1000</v>
      </c>
      <c r="F329" s="243">
        <f t="shared" si="18"/>
        <v>25000</v>
      </c>
      <c r="G329" s="259"/>
      <c r="H329" s="273"/>
    </row>
    <row r="330" spans="1:8">
      <c r="A330" s="245"/>
      <c r="B330" s="268"/>
      <c r="C330" s="241" t="s">
        <v>81</v>
      </c>
      <c r="D330" s="242">
        <v>2</v>
      </c>
      <c r="E330" s="272">
        <v>45000</v>
      </c>
      <c r="F330" s="243">
        <f t="shared" si="18"/>
        <v>90000</v>
      </c>
      <c r="G330" s="259"/>
      <c r="H330" s="273"/>
    </row>
    <row r="331" spans="1:8">
      <c r="A331" s="245"/>
      <c r="B331" s="268"/>
      <c r="C331" s="241" t="s">
        <v>42</v>
      </c>
      <c r="D331" s="242">
        <v>10</v>
      </c>
      <c r="E331" s="272">
        <v>25000</v>
      </c>
      <c r="F331" s="243">
        <f t="shared" si="18"/>
        <v>250000</v>
      </c>
      <c r="G331" s="259"/>
      <c r="H331" s="273"/>
    </row>
    <row r="332" spans="1:8">
      <c r="A332" s="245"/>
      <c r="B332" s="268"/>
      <c r="C332" s="241" t="s">
        <v>95</v>
      </c>
      <c r="D332" s="242">
        <v>5</v>
      </c>
      <c r="E332" s="272">
        <v>20000</v>
      </c>
      <c r="F332" s="243">
        <f t="shared" si="18"/>
        <v>100000</v>
      </c>
      <c r="G332" s="259"/>
      <c r="H332" s="273"/>
    </row>
    <row r="333" spans="1:8">
      <c r="A333" s="245"/>
      <c r="B333" s="268"/>
      <c r="C333" s="241" t="s">
        <v>63</v>
      </c>
      <c r="D333" s="242">
        <v>2</v>
      </c>
      <c r="E333" s="272">
        <v>25000</v>
      </c>
      <c r="F333" s="243">
        <f t="shared" si="18"/>
        <v>50000</v>
      </c>
      <c r="G333" s="259"/>
      <c r="H333" s="273"/>
    </row>
    <row r="334" spans="1:8">
      <c r="A334" s="245"/>
      <c r="B334" s="268"/>
      <c r="C334" s="241" t="s">
        <v>202</v>
      </c>
      <c r="D334" s="242">
        <v>2</v>
      </c>
      <c r="E334" s="272">
        <v>25000</v>
      </c>
      <c r="F334" s="243">
        <f t="shared" si="18"/>
        <v>50000</v>
      </c>
      <c r="G334" s="259"/>
      <c r="H334" s="273"/>
    </row>
    <row r="335" spans="1:8">
      <c r="A335" s="245"/>
      <c r="B335" s="268"/>
      <c r="C335" s="241" t="s">
        <v>216</v>
      </c>
      <c r="D335" s="242">
        <v>3</v>
      </c>
      <c r="E335" s="272">
        <v>45000</v>
      </c>
      <c r="F335" s="243">
        <f t="shared" si="18"/>
        <v>135000</v>
      </c>
      <c r="G335" s="259"/>
      <c r="H335" s="273"/>
    </row>
    <row r="336" spans="1:8">
      <c r="A336" s="245"/>
      <c r="B336" s="268"/>
      <c r="C336" s="241" t="s">
        <v>86</v>
      </c>
      <c r="D336" s="242">
        <v>1</v>
      </c>
      <c r="E336" s="272">
        <v>60000</v>
      </c>
      <c r="F336" s="243">
        <f t="shared" si="18"/>
        <v>60000</v>
      </c>
      <c r="G336" s="259"/>
      <c r="H336" s="273"/>
    </row>
    <row r="337" spans="1:8">
      <c r="A337" s="245"/>
      <c r="B337" s="268"/>
      <c r="C337" s="241" t="s">
        <v>101</v>
      </c>
      <c r="D337" s="242">
        <v>4</v>
      </c>
      <c r="E337" s="272">
        <v>10000</v>
      </c>
      <c r="F337" s="243">
        <f t="shared" si="18"/>
        <v>40000</v>
      </c>
      <c r="G337" s="259"/>
      <c r="H337" s="273"/>
    </row>
    <row r="338" spans="1:8">
      <c r="A338" s="245"/>
      <c r="B338" s="268"/>
      <c r="C338" s="241" t="s">
        <v>100</v>
      </c>
      <c r="D338" s="242">
        <v>2</v>
      </c>
      <c r="E338" s="272">
        <v>39000</v>
      </c>
      <c r="F338" s="243">
        <f t="shared" si="18"/>
        <v>78000</v>
      </c>
      <c r="G338" s="259"/>
      <c r="H338" s="273"/>
    </row>
    <row r="339" spans="1:8">
      <c r="A339" s="245"/>
      <c r="B339" s="268"/>
      <c r="C339" s="241" t="s">
        <v>85</v>
      </c>
      <c r="D339" s="242">
        <v>2</v>
      </c>
      <c r="E339" s="272">
        <v>39000</v>
      </c>
      <c r="F339" s="243">
        <f t="shared" si="18"/>
        <v>78000</v>
      </c>
      <c r="G339" s="259"/>
      <c r="H339" s="273"/>
    </row>
    <row r="340" spans="1:8">
      <c r="A340" s="245"/>
      <c r="B340" s="268"/>
      <c r="C340" s="241" t="s">
        <v>37</v>
      </c>
      <c r="D340" s="242">
        <v>1.5</v>
      </c>
      <c r="E340" s="272">
        <v>83000</v>
      </c>
      <c r="F340" s="243">
        <f t="shared" si="18"/>
        <v>124500</v>
      </c>
      <c r="G340" s="259"/>
      <c r="H340" s="273"/>
    </row>
    <row r="341" spans="1:8">
      <c r="A341" s="245"/>
      <c r="B341" s="268"/>
      <c r="C341" s="241" t="s">
        <v>180</v>
      </c>
      <c r="D341" s="242">
        <v>0.1</v>
      </c>
      <c r="E341" s="272">
        <v>88000</v>
      </c>
      <c r="F341" s="243">
        <f t="shared" si="18"/>
        <v>8800</v>
      </c>
      <c r="G341" s="259"/>
      <c r="H341" s="273"/>
    </row>
    <row r="342" spans="1:8">
      <c r="A342" s="245"/>
      <c r="B342" s="268"/>
      <c r="C342" s="241" t="s">
        <v>90</v>
      </c>
      <c r="D342" s="242">
        <v>1</v>
      </c>
      <c r="E342" s="272">
        <v>17000</v>
      </c>
      <c r="F342" s="243">
        <f t="shared" si="18"/>
        <v>17000</v>
      </c>
      <c r="G342" s="259"/>
      <c r="H342" s="273"/>
    </row>
    <row r="343" spans="1:8">
      <c r="A343" s="245"/>
      <c r="B343" s="268"/>
      <c r="C343" s="241" t="s">
        <v>108</v>
      </c>
      <c r="D343" s="242">
        <v>1</v>
      </c>
      <c r="E343" s="272">
        <v>45000</v>
      </c>
      <c r="F343" s="243">
        <f t="shared" si="18"/>
        <v>45000</v>
      </c>
      <c r="G343" s="259"/>
      <c r="H343" s="273"/>
    </row>
    <row r="344" spans="1:8">
      <c r="A344" s="245"/>
      <c r="B344" s="268"/>
      <c r="C344" s="241" t="s">
        <v>34</v>
      </c>
      <c r="D344" s="242">
        <v>1</v>
      </c>
      <c r="E344" s="272">
        <v>11000</v>
      </c>
      <c r="F344" s="243">
        <f t="shared" si="18"/>
        <v>11000</v>
      </c>
      <c r="G344" s="259"/>
      <c r="H344" s="273"/>
    </row>
    <row r="345" spans="1:8">
      <c r="A345" s="246"/>
      <c r="B345" s="269"/>
      <c r="C345" s="241" t="s">
        <v>126</v>
      </c>
      <c r="D345" s="242">
        <v>1</v>
      </c>
      <c r="E345" s="272">
        <v>28000</v>
      </c>
      <c r="F345" s="243">
        <f t="shared" si="18"/>
        <v>28000</v>
      </c>
      <c r="G345" s="260"/>
      <c r="H345" s="273"/>
    </row>
    <row r="346" spans="1:8">
      <c r="A346" s="244">
        <v>46037</v>
      </c>
      <c r="B346" s="337" t="s">
        <v>228</v>
      </c>
      <c r="C346" s="241" t="s">
        <v>35</v>
      </c>
      <c r="D346" s="242">
        <v>3</v>
      </c>
      <c r="E346" s="272">
        <v>28000</v>
      </c>
      <c r="F346" s="243">
        <f t="shared" ref="F346:F352" si="19">E346*D346</f>
        <v>84000</v>
      </c>
      <c r="G346" s="258">
        <f>SUM(F346:F352)</f>
        <v>180390</v>
      </c>
      <c r="H346" s="273" t="s">
        <v>8</v>
      </c>
    </row>
    <row r="347" spans="1:8">
      <c r="A347" s="245"/>
      <c r="B347" s="268"/>
      <c r="C347" s="241" t="s">
        <v>87</v>
      </c>
      <c r="D347" s="242">
        <v>0.7</v>
      </c>
      <c r="E347" s="272">
        <v>72000</v>
      </c>
      <c r="F347" s="243">
        <f t="shared" si="19"/>
        <v>50400</v>
      </c>
      <c r="G347" s="259"/>
      <c r="H347" s="273"/>
    </row>
    <row r="348" spans="1:8">
      <c r="A348" s="245"/>
      <c r="B348" s="268"/>
      <c r="C348" s="241" t="s">
        <v>31</v>
      </c>
      <c r="D348" s="242">
        <v>0.1</v>
      </c>
      <c r="E348" s="272">
        <v>83000</v>
      </c>
      <c r="F348" s="243">
        <f t="shared" si="19"/>
        <v>8300</v>
      </c>
      <c r="G348" s="259"/>
      <c r="H348" s="273"/>
    </row>
    <row r="349" spans="1:8">
      <c r="A349" s="245"/>
      <c r="B349" s="268"/>
      <c r="C349" s="241" t="s">
        <v>172</v>
      </c>
      <c r="D349" s="242">
        <v>0.1</v>
      </c>
      <c r="E349" s="272">
        <v>33000</v>
      </c>
      <c r="F349" s="243">
        <f t="shared" si="19"/>
        <v>3300</v>
      </c>
      <c r="G349" s="259"/>
      <c r="H349" s="273"/>
    </row>
    <row r="350" spans="1:8">
      <c r="A350" s="245"/>
      <c r="B350" s="268"/>
      <c r="C350" s="241" t="s">
        <v>188</v>
      </c>
      <c r="D350" s="242">
        <v>0.07</v>
      </c>
      <c r="E350" s="272">
        <v>77000</v>
      </c>
      <c r="F350" s="243">
        <f t="shared" si="19"/>
        <v>5390</v>
      </c>
      <c r="G350" s="259"/>
      <c r="H350" s="273"/>
    </row>
    <row r="351" spans="1:8">
      <c r="A351" s="245"/>
      <c r="B351" s="268"/>
      <c r="C351" s="241" t="s">
        <v>93</v>
      </c>
      <c r="D351" s="242">
        <v>0.2</v>
      </c>
      <c r="E351" s="272">
        <v>55000</v>
      </c>
      <c r="F351" s="243">
        <f t="shared" si="19"/>
        <v>11000</v>
      </c>
      <c r="G351" s="259"/>
      <c r="H351" s="273"/>
    </row>
    <row r="352" spans="1:8">
      <c r="A352" s="246"/>
      <c r="B352" s="269"/>
      <c r="C352" s="241" t="s">
        <v>91</v>
      </c>
      <c r="D352" s="242">
        <v>0.2</v>
      </c>
      <c r="E352" s="272">
        <v>90000</v>
      </c>
      <c r="F352" s="243">
        <f t="shared" si="19"/>
        <v>18000</v>
      </c>
      <c r="G352" s="260"/>
      <c r="H352" s="273"/>
    </row>
    <row r="353" spans="1:8">
      <c r="A353" s="244">
        <v>46038</v>
      </c>
      <c r="B353" s="337" t="s">
        <v>229</v>
      </c>
      <c r="C353" s="241" t="s">
        <v>32</v>
      </c>
      <c r="D353" s="242">
        <v>1</v>
      </c>
      <c r="E353" s="272">
        <v>50000</v>
      </c>
      <c r="F353" s="243">
        <f t="shared" ref="F353:F374" si="20">E353*D353</f>
        <v>50000</v>
      </c>
      <c r="G353" s="258">
        <f>SUM(F353:F374)</f>
        <v>964500</v>
      </c>
      <c r="H353" s="273" t="s">
        <v>8</v>
      </c>
    </row>
    <row r="354" spans="1:8">
      <c r="A354" s="245"/>
      <c r="B354" s="268"/>
      <c r="C354" s="241" t="s">
        <v>33</v>
      </c>
      <c r="D354" s="242">
        <v>1</v>
      </c>
      <c r="E354" s="272">
        <v>61000</v>
      </c>
      <c r="F354" s="243">
        <f t="shared" si="20"/>
        <v>61000</v>
      </c>
      <c r="G354" s="259"/>
      <c r="H354" s="273"/>
    </row>
    <row r="355" spans="1:8">
      <c r="A355" s="245"/>
      <c r="B355" s="268"/>
      <c r="C355" s="241" t="s">
        <v>99</v>
      </c>
      <c r="D355" s="242">
        <v>0.3</v>
      </c>
      <c r="E355" s="272">
        <v>120000</v>
      </c>
      <c r="F355" s="243">
        <f t="shared" si="20"/>
        <v>36000</v>
      </c>
      <c r="G355" s="259"/>
      <c r="H355" s="273"/>
    </row>
    <row r="356" spans="1:8">
      <c r="A356" s="245"/>
      <c r="B356" s="268"/>
      <c r="C356" s="241" t="s">
        <v>213</v>
      </c>
      <c r="D356" s="242">
        <v>0.3</v>
      </c>
      <c r="E356" s="272">
        <v>66000</v>
      </c>
      <c r="F356" s="243">
        <f t="shared" si="20"/>
        <v>19800</v>
      </c>
      <c r="G356" s="259"/>
      <c r="H356" s="273"/>
    </row>
    <row r="357" spans="1:8">
      <c r="A357" s="245"/>
      <c r="B357" s="268"/>
      <c r="C357" s="241" t="s">
        <v>120</v>
      </c>
      <c r="D357" s="242">
        <v>1</v>
      </c>
      <c r="E357" s="272">
        <v>55000</v>
      </c>
      <c r="F357" s="243">
        <f t="shared" si="20"/>
        <v>55000</v>
      </c>
      <c r="G357" s="259"/>
      <c r="H357" s="273"/>
    </row>
    <row r="358" spans="1:8">
      <c r="A358" s="245"/>
      <c r="B358" s="268"/>
      <c r="C358" s="241" t="s">
        <v>36</v>
      </c>
      <c r="D358" s="242">
        <v>0.5</v>
      </c>
      <c r="E358" s="272">
        <v>44000</v>
      </c>
      <c r="F358" s="243">
        <f t="shared" si="20"/>
        <v>22000</v>
      </c>
      <c r="G358" s="259"/>
      <c r="H358" s="273"/>
    </row>
    <row r="359" spans="1:8">
      <c r="A359" s="245"/>
      <c r="B359" s="268"/>
      <c r="C359" s="241" t="s">
        <v>174</v>
      </c>
      <c r="D359" s="242">
        <v>0.1</v>
      </c>
      <c r="E359" s="272">
        <v>22000</v>
      </c>
      <c r="F359" s="243">
        <f t="shared" si="20"/>
        <v>2200</v>
      </c>
      <c r="G359" s="259"/>
      <c r="H359" s="273"/>
    </row>
    <row r="360" spans="1:8">
      <c r="A360" s="245"/>
      <c r="B360" s="268"/>
      <c r="C360" s="241" t="s">
        <v>115</v>
      </c>
      <c r="D360" s="242">
        <v>5</v>
      </c>
      <c r="E360" s="272">
        <v>15000</v>
      </c>
      <c r="F360" s="243">
        <f t="shared" si="20"/>
        <v>75000</v>
      </c>
      <c r="G360" s="259"/>
      <c r="H360" s="273"/>
    </row>
    <row r="361" spans="1:8">
      <c r="A361" s="245"/>
      <c r="B361" s="268"/>
      <c r="C361" s="241" t="s">
        <v>85</v>
      </c>
      <c r="D361" s="242">
        <v>1</v>
      </c>
      <c r="E361" s="272">
        <v>39000</v>
      </c>
      <c r="F361" s="243">
        <f t="shared" si="20"/>
        <v>39000</v>
      </c>
      <c r="G361" s="259"/>
      <c r="H361" s="273"/>
    </row>
    <row r="362" spans="1:8">
      <c r="A362" s="245"/>
      <c r="B362" s="268"/>
      <c r="C362" s="241" t="s">
        <v>100</v>
      </c>
      <c r="D362" s="242">
        <v>1</v>
      </c>
      <c r="E362" s="272">
        <v>39000</v>
      </c>
      <c r="F362" s="243">
        <f t="shared" si="20"/>
        <v>39000</v>
      </c>
      <c r="G362" s="259"/>
      <c r="H362" s="273"/>
    </row>
    <row r="363" spans="1:8">
      <c r="A363" s="245"/>
      <c r="B363" s="268"/>
      <c r="C363" s="241" t="s">
        <v>180</v>
      </c>
      <c r="D363" s="242">
        <v>0.2</v>
      </c>
      <c r="E363" s="272">
        <v>88000</v>
      </c>
      <c r="F363" s="243">
        <f t="shared" si="20"/>
        <v>17600</v>
      </c>
      <c r="G363" s="259"/>
      <c r="H363" s="273"/>
    </row>
    <row r="364" spans="1:8">
      <c r="A364" s="245"/>
      <c r="B364" s="268"/>
      <c r="C364" s="241" t="s">
        <v>181</v>
      </c>
      <c r="D364" s="242">
        <v>0.1</v>
      </c>
      <c r="E364" s="272">
        <v>72000</v>
      </c>
      <c r="F364" s="243">
        <f t="shared" si="20"/>
        <v>7200</v>
      </c>
      <c r="G364" s="259"/>
      <c r="H364" s="273"/>
    </row>
    <row r="365" spans="1:8">
      <c r="A365" s="245"/>
      <c r="B365" s="268"/>
      <c r="C365" s="241" t="s">
        <v>116</v>
      </c>
      <c r="D365" s="242">
        <v>1</v>
      </c>
      <c r="E365" s="272">
        <v>45000</v>
      </c>
      <c r="F365" s="243">
        <f t="shared" si="20"/>
        <v>45000</v>
      </c>
      <c r="G365" s="259"/>
      <c r="H365" s="273"/>
    </row>
    <row r="366" spans="1:8">
      <c r="A366" s="245"/>
      <c r="B366" s="268"/>
      <c r="C366" s="241" t="s">
        <v>25</v>
      </c>
      <c r="D366" s="242">
        <v>1</v>
      </c>
      <c r="E366" s="272">
        <v>250000</v>
      </c>
      <c r="F366" s="243">
        <f t="shared" si="20"/>
        <v>250000</v>
      </c>
      <c r="G366" s="259"/>
      <c r="H366" s="273"/>
    </row>
    <row r="367" spans="1:8">
      <c r="A367" s="245"/>
      <c r="B367" s="268"/>
      <c r="C367" s="241" t="s">
        <v>230</v>
      </c>
      <c r="D367" s="242">
        <v>0.05</v>
      </c>
      <c r="E367" s="272">
        <v>200000</v>
      </c>
      <c r="F367" s="243">
        <f t="shared" si="20"/>
        <v>10000</v>
      </c>
      <c r="G367" s="259"/>
      <c r="H367" s="273"/>
    </row>
    <row r="368" spans="1:8">
      <c r="A368" s="245"/>
      <c r="B368" s="268"/>
      <c r="C368" s="241" t="s">
        <v>92</v>
      </c>
      <c r="D368" s="242">
        <v>0.2</v>
      </c>
      <c r="E368" s="272">
        <v>70000</v>
      </c>
      <c r="F368" s="243">
        <f t="shared" si="20"/>
        <v>14000</v>
      </c>
      <c r="G368" s="259"/>
      <c r="H368" s="273"/>
    </row>
    <row r="369" spans="1:8">
      <c r="A369" s="245"/>
      <c r="B369" s="268"/>
      <c r="C369" s="241" t="s">
        <v>93</v>
      </c>
      <c r="D369" s="242">
        <v>0.2</v>
      </c>
      <c r="E369" s="272">
        <v>55000</v>
      </c>
      <c r="F369" s="243">
        <f t="shared" si="20"/>
        <v>11000</v>
      </c>
      <c r="G369" s="259"/>
      <c r="H369" s="273"/>
    </row>
    <row r="370" spans="1:8">
      <c r="A370" s="245"/>
      <c r="B370" s="268"/>
      <c r="C370" s="241" t="s">
        <v>43</v>
      </c>
      <c r="D370" s="242">
        <v>4.3</v>
      </c>
      <c r="E370" s="272">
        <v>25000</v>
      </c>
      <c r="F370" s="243">
        <f t="shared" si="20"/>
        <v>107500</v>
      </c>
      <c r="G370" s="259"/>
      <c r="H370" s="273"/>
    </row>
    <row r="371" spans="1:8">
      <c r="A371" s="245"/>
      <c r="B371" s="268"/>
      <c r="C371" s="241" t="s">
        <v>44</v>
      </c>
      <c r="D371" s="242">
        <v>0.1</v>
      </c>
      <c r="E371" s="272">
        <v>72000</v>
      </c>
      <c r="F371" s="243">
        <f t="shared" si="20"/>
        <v>7200</v>
      </c>
      <c r="G371" s="259"/>
      <c r="H371" s="273"/>
    </row>
    <row r="372" spans="1:8">
      <c r="A372" s="245"/>
      <c r="B372" s="268"/>
      <c r="C372" s="241" t="s">
        <v>31</v>
      </c>
      <c r="D372" s="242">
        <v>0.1</v>
      </c>
      <c r="E372" s="272">
        <v>83000</v>
      </c>
      <c r="F372" s="243">
        <f t="shared" si="20"/>
        <v>8300</v>
      </c>
      <c r="G372" s="259"/>
      <c r="H372" s="273"/>
    </row>
    <row r="373" spans="1:8">
      <c r="A373" s="245"/>
      <c r="B373" s="268"/>
      <c r="C373" s="241" t="s">
        <v>110</v>
      </c>
      <c r="D373" s="242">
        <v>0.1</v>
      </c>
      <c r="E373" s="272">
        <v>77000</v>
      </c>
      <c r="F373" s="243">
        <f t="shared" si="20"/>
        <v>7700</v>
      </c>
      <c r="G373" s="259"/>
      <c r="H373" s="273"/>
    </row>
    <row r="374" spans="1:8">
      <c r="A374" s="246"/>
      <c r="B374" s="269"/>
      <c r="C374" s="241" t="s">
        <v>179</v>
      </c>
      <c r="D374" s="242">
        <v>2</v>
      </c>
      <c r="E374" s="272">
        <v>40000</v>
      </c>
      <c r="F374" s="243">
        <f t="shared" si="20"/>
        <v>80000</v>
      </c>
      <c r="G374" s="260"/>
      <c r="H374" s="273"/>
    </row>
    <row r="375" spans="1:8">
      <c r="A375" s="244">
        <v>46038</v>
      </c>
      <c r="B375" s="337" t="s">
        <v>231</v>
      </c>
      <c r="C375" s="241" t="s">
        <v>108</v>
      </c>
      <c r="D375" s="242">
        <v>1</v>
      </c>
      <c r="E375" s="272">
        <v>50000</v>
      </c>
      <c r="F375" s="243">
        <f t="shared" ref="F375:F381" si="21">E375*D375</f>
        <v>50000</v>
      </c>
      <c r="G375" s="258">
        <f>SUM(F375:F381)</f>
        <v>841000</v>
      </c>
      <c r="H375" s="273" t="s">
        <v>8</v>
      </c>
    </row>
    <row r="376" spans="1:8">
      <c r="A376" s="245"/>
      <c r="B376" s="268"/>
      <c r="C376" s="241" t="s">
        <v>46</v>
      </c>
      <c r="D376" s="242">
        <v>2</v>
      </c>
      <c r="E376" s="272">
        <v>28000</v>
      </c>
      <c r="F376" s="243">
        <f t="shared" si="21"/>
        <v>56000</v>
      </c>
      <c r="G376" s="259"/>
      <c r="H376" s="273"/>
    </row>
    <row r="377" spans="1:8">
      <c r="A377" s="245"/>
      <c r="B377" s="268"/>
      <c r="C377" s="241" t="s">
        <v>202</v>
      </c>
      <c r="D377" s="242">
        <v>2</v>
      </c>
      <c r="E377" s="272">
        <v>25000</v>
      </c>
      <c r="F377" s="243">
        <f t="shared" si="21"/>
        <v>50000</v>
      </c>
      <c r="G377" s="259"/>
      <c r="H377" s="273"/>
    </row>
    <row r="378" spans="1:8">
      <c r="A378" s="245"/>
      <c r="B378" s="268"/>
      <c r="C378" s="241" t="s">
        <v>177</v>
      </c>
      <c r="D378" s="242">
        <v>3</v>
      </c>
      <c r="E378" s="272">
        <v>45000</v>
      </c>
      <c r="F378" s="243">
        <f t="shared" si="21"/>
        <v>135000</v>
      </c>
      <c r="G378" s="259"/>
      <c r="H378" s="273"/>
    </row>
    <row r="379" spans="1:8">
      <c r="A379" s="245"/>
      <c r="B379" s="268"/>
      <c r="C379" s="241" t="s">
        <v>63</v>
      </c>
      <c r="D379" s="242">
        <v>1</v>
      </c>
      <c r="E379" s="272">
        <v>25000</v>
      </c>
      <c r="F379" s="243">
        <f t="shared" si="21"/>
        <v>25000</v>
      </c>
      <c r="G379" s="259"/>
      <c r="H379" s="273"/>
    </row>
    <row r="380" spans="1:8">
      <c r="A380" s="245"/>
      <c r="B380" s="268"/>
      <c r="C380" s="241" t="s">
        <v>71</v>
      </c>
      <c r="D380" s="242">
        <v>5</v>
      </c>
      <c r="E380" s="272">
        <v>66000</v>
      </c>
      <c r="F380" s="243">
        <f t="shared" si="21"/>
        <v>330000</v>
      </c>
      <c r="G380" s="259"/>
      <c r="H380" s="273"/>
    </row>
    <row r="381" spans="1:8">
      <c r="A381" s="246"/>
      <c r="B381" s="269"/>
      <c r="C381" s="241" t="s">
        <v>123</v>
      </c>
      <c r="D381" s="242">
        <v>5</v>
      </c>
      <c r="E381" s="272">
        <v>39000</v>
      </c>
      <c r="F381" s="243">
        <f t="shared" si="21"/>
        <v>195000</v>
      </c>
      <c r="G381" s="260"/>
      <c r="H381" s="273"/>
    </row>
    <row r="382" spans="1:8">
      <c r="A382" s="244">
        <v>46039</v>
      </c>
      <c r="B382" s="337" t="s">
        <v>232</v>
      </c>
      <c r="C382" s="241" t="s">
        <v>173</v>
      </c>
      <c r="D382" s="242">
        <v>2</v>
      </c>
      <c r="E382" s="272">
        <v>45000</v>
      </c>
      <c r="F382" s="243">
        <f t="shared" ref="F382:F402" si="22">E382*D382</f>
        <v>90000</v>
      </c>
      <c r="G382" s="258">
        <f>SUM(F382:F402)</f>
        <v>1701190</v>
      </c>
      <c r="H382" s="273" t="s">
        <v>8</v>
      </c>
    </row>
    <row r="383" spans="1:8">
      <c r="A383" s="245"/>
      <c r="B383" s="268"/>
      <c r="C383" s="241" t="s">
        <v>35</v>
      </c>
      <c r="D383" s="242">
        <v>2</v>
      </c>
      <c r="E383" s="272">
        <v>28000</v>
      </c>
      <c r="F383" s="243">
        <f t="shared" si="22"/>
        <v>56000</v>
      </c>
      <c r="G383" s="259"/>
      <c r="H383" s="273"/>
    </row>
    <row r="384" spans="1:8">
      <c r="A384" s="245"/>
      <c r="B384" s="268"/>
      <c r="C384" s="241" t="s">
        <v>93</v>
      </c>
      <c r="D384" s="242">
        <v>0.2</v>
      </c>
      <c r="E384" s="272">
        <v>55000</v>
      </c>
      <c r="F384" s="243">
        <f t="shared" si="22"/>
        <v>11000</v>
      </c>
      <c r="G384" s="259"/>
      <c r="H384" s="273"/>
    </row>
    <row r="385" spans="1:8">
      <c r="A385" s="245"/>
      <c r="B385" s="268"/>
      <c r="C385" s="241" t="s">
        <v>88</v>
      </c>
      <c r="D385" s="242">
        <v>0.5</v>
      </c>
      <c r="E385" s="272">
        <v>83000</v>
      </c>
      <c r="F385" s="243">
        <f t="shared" si="22"/>
        <v>41500</v>
      </c>
      <c r="G385" s="259"/>
      <c r="H385" s="273"/>
    </row>
    <row r="386" spans="1:8">
      <c r="A386" s="245"/>
      <c r="B386" s="268"/>
      <c r="C386" s="241" t="s">
        <v>89</v>
      </c>
      <c r="D386" s="242">
        <v>0.5</v>
      </c>
      <c r="E386" s="272">
        <v>94000</v>
      </c>
      <c r="F386" s="243">
        <f t="shared" si="22"/>
        <v>47000</v>
      </c>
      <c r="G386" s="259"/>
      <c r="H386" s="273"/>
    </row>
    <row r="387" spans="1:8">
      <c r="A387" s="245"/>
      <c r="B387" s="268"/>
      <c r="C387" s="241" t="s">
        <v>87</v>
      </c>
      <c r="D387" s="242">
        <v>1</v>
      </c>
      <c r="E387" s="272">
        <v>72000</v>
      </c>
      <c r="F387" s="243">
        <f t="shared" si="22"/>
        <v>72000</v>
      </c>
      <c r="G387" s="259"/>
      <c r="H387" s="273"/>
    </row>
    <row r="388" spans="1:8">
      <c r="A388" s="245"/>
      <c r="B388" s="268"/>
      <c r="C388" s="241" t="s">
        <v>31</v>
      </c>
      <c r="D388" s="242">
        <v>0.1</v>
      </c>
      <c r="E388" s="272">
        <v>83000</v>
      </c>
      <c r="F388" s="243">
        <f t="shared" si="22"/>
        <v>8300</v>
      </c>
      <c r="G388" s="259"/>
      <c r="H388" s="273"/>
    </row>
    <row r="389" spans="1:8">
      <c r="A389" s="245"/>
      <c r="B389" s="268"/>
      <c r="C389" s="241" t="s">
        <v>110</v>
      </c>
      <c r="D389" s="242">
        <v>0.07</v>
      </c>
      <c r="E389" s="272">
        <v>77000</v>
      </c>
      <c r="F389" s="243">
        <f t="shared" si="22"/>
        <v>5390</v>
      </c>
      <c r="G389" s="259"/>
      <c r="H389" s="273"/>
    </row>
    <row r="390" spans="1:8">
      <c r="A390" s="245"/>
      <c r="B390" s="268"/>
      <c r="C390" s="241" t="s">
        <v>203</v>
      </c>
      <c r="D390" s="242">
        <v>4.4</v>
      </c>
      <c r="E390" s="272">
        <v>10000</v>
      </c>
      <c r="F390" s="243">
        <f t="shared" si="22"/>
        <v>44000</v>
      </c>
      <c r="G390" s="259"/>
      <c r="H390" s="273"/>
    </row>
    <row r="391" spans="1:8">
      <c r="A391" s="245"/>
      <c r="B391" s="268"/>
      <c r="C391" s="241" t="s">
        <v>201</v>
      </c>
      <c r="D391" s="242">
        <v>5</v>
      </c>
      <c r="E391" s="272">
        <v>25000</v>
      </c>
      <c r="F391" s="243">
        <f t="shared" si="22"/>
        <v>125000</v>
      </c>
      <c r="G391" s="259"/>
      <c r="H391" s="273"/>
    </row>
    <row r="392" spans="1:8">
      <c r="A392" s="245"/>
      <c r="B392" s="268"/>
      <c r="C392" s="241" t="s">
        <v>233</v>
      </c>
      <c r="D392" s="242">
        <v>1</v>
      </c>
      <c r="E392" s="272">
        <v>110000</v>
      </c>
      <c r="F392" s="243">
        <f t="shared" si="22"/>
        <v>110000</v>
      </c>
      <c r="G392" s="259"/>
      <c r="H392" s="273"/>
    </row>
    <row r="393" spans="1:8">
      <c r="A393" s="245"/>
      <c r="B393" s="268"/>
      <c r="C393" s="241" t="s">
        <v>63</v>
      </c>
      <c r="D393" s="242">
        <v>2</v>
      </c>
      <c r="E393" s="272">
        <v>25000</v>
      </c>
      <c r="F393" s="243">
        <f t="shared" si="22"/>
        <v>50000</v>
      </c>
      <c r="G393" s="259"/>
      <c r="H393" s="273"/>
    </row>
    <row r="394" spans="1:8">
      <c r="A394" s="245"/>
      <c r="B394" s="268"/>
      <c r="C394" s="241" t="s">
        <v>187</v>
      </c>
      <c r="D394" s="242">
        <v>2</v>
      </c>
      <c r="E394" s="272">
        <v>75000</v>
      </c>
      <c r="F394" s="243">
        <f t="shared" si="22"/>
        <v>150000</v>
      </c>
      <c r="G394" s="259"/>
      <c r="H394" s="273"/>
    </row>
    <row r="395" spans="1:8">
      <c r="A395" s="245"/>
      <c r="B395" s="268"/>
      <c r="C395" s="241" t="s">
        <v>186</v>
      </c>
      <c r="D395" s="242">
        <v>0.5</v>
      </c>
      <c r="E395" s="272">
        <v>110000</v>
      </c>
      <c r="F395" s="243">
        <f t="shared" si="22"/>
        <v>55000</v>
      </c>
      <c r="G395" s="259"/>
      <c r="H395" s="273"/>
    </row>
    <row r="396" spans="1:8">
      <c r="A396" s="245"/>
      <c r="B396" s="268"/>
      <c r="C396" s="241" t="s">
        <v>42</v>
      </c>
      <c r="D396" s="242">
        <v>10</v>
      </c>
      <c r="E396" s="272">
        <v>25000</v>
      </c>
      <c r="F396" s="243">
        <f t="shared" si="22"/>
        <v>250000</v>
      </c>
      <c r="G396" s="259"/>
      <c r="H396" s="273"/>
    </row>
    <row r="397" spans="1:8">
      <c r="A397" s="245"/>
      <c r="B397" s="268"/>
      <c r="C397" s="241" t="s">
        <v>71</v>
      </c>
      <c r="D397" s="242">
        <v>5</v>
      </c>
      <c r="E397" s="272">
        <v>66000</v>
      </c>
      <c r="F397" s="243">
        <f t="shared" si="22"/>
        <v>330000</v>
      </c>
      <c r="G397" s="259"/>
      <c r="H397" s="273"/>
    </row>
    <row r="398" spans="1:8">
      <c r="A398" s="245"/>
      <c r="B398" s="268"/>
      <c r="C398" s="241" t="s">
        <v>128</v>
      </c>
      <c r="D398" s="242">
        <v>20</v>
      </c>
      <c r="E398" s="272">
        <v>1000</v>
      </c>
      <c r="F398" s="243">
        <f t="shared" si="22"/>
        <v>20000</v>
      </c>
      <c r="G398" s="259"/>
      <c r="H398" s="273"/>
    </row>
    <row r="399" spans="1:8">
      <c r="A399" s="245"/>
      <c r="B399" s="268"/>
      <c r="C399" s="241" t="s">
        <v>101</v>
      </c>
      <c r="D399" s="242">
        <v>2</v>
      </c>
      <c r="E399" s="272">
        <v>10000</v>
      </c>
      <c r="F399" s="243">
        <f t="shared" si="22"/>
        <v>20000</v>
      </c>
      <c r="G399" s="259"/>
      <c r="H399" s="273"/>
    </row>
    <row r="400" spans="1:8">
      <c r="A400" s="245"/>
      <c r="B400" s="268"/>
      <c r="C400" s="241" t="s">
        <v>100</v>
      </c>
      <c r="D400" s="242">
        <v>2</v>
      </c>
      <c r="E400" s="272">
        <v>39000</v>
      </c>
      <c r="F400" s="243">
        <f t="shared" si="22"/>
        <v>78000</v>
      </c>
      <c r="G400" s="259"/>
      <c r="H400" s="273"/>
    </row>
    <row r="401" spans="1:8">
      <c r="A401" s="245"/>
      <c r="B401" s="268"/>
      <c r="C401" s="241" t="s">
        <v>85</v>
      </c>
      <c r="D401" s="242">
        <v>2</v>
      </c>
      <c r="E401" s="272">
        <v>39000</v>
      </c>
      <c r="F401" s="243">
        <f t="shared" si="22"/>
        <v>78000</v>
      </c>
      <c r="G401" s="259"/>
      <c r="H401" s="273"/>
    </row>
    <row r="402" spans="1:8">
      <c r="A402" s="246"/>
      <c r="B402" s="269"/>
      <c r="C402" s="241" t="s">
        <v>86</v>
      </c>
      <c r="D402" s="242">
        <v>1</v>
      </c>
      <c r="E402" s="272">
        <v>60000</v>
      </c>
      <c r="F402" s="243">
        <f t="shared" si="22"/>
        <v>60000</v>
      </c>
      <c r="G402" s="260"/>
      <c r="H402" s="273"/>
    </row>
    <row r="403" spans="1:8">
      <c r="A403" s="244">
        <v>46039</v>
      </c>
      <c r="B403" s="337" t="s">
        <v>234</v>
      </c>
      <c r="C403" s="241" t="s">
        <v>134</v>
      </c>
      <c r="D403" s="242">
        <v>1</v>
      </c>
      <c r="E403" s="272">
        <v>55000</v>
      </c>
      <c r="F403" s="243">
        <f t="shared" ref="F403:F413" si="23">E403*D403</f>
        <v>55000</v>
      </c>
      <c r="G403" s="258">
        <f>SUM(F403:F413)</f>
        <v>640200</v>
      </c>
      <c r="H403" s="273" t="s">
        <v>8</v>
      </c>
    </row>
    <row r="404" spans="1:8">
      <c r="A404" s="245"/>
      <c r="B404" s="268"/>
      <c r="C404" s="241" t="s">
        <v>36</v>
      </c>
      <c r="D404" s="242">
        <v>0.5</v>
      </c>
      <c r="E404" s="272">
        <v>44000</v>
      </c>
      <c r="F404" s="243">
        <f t="shared" si="23"/>
        <v>22000</v>
      </c>
      <c r="G404" s="259"/>
      <c r="H404" s="273"/>
    </row>
    <row r="405" spans="1:8">
      <c r="A405" s="245"/>
      <c r="B405" s="268"/>
      <c r="C405" s="241" t="s">
        <v>98</v>
      </c>
      <c r="D405" s="242">
        <v>0.5</v>
      </c>
      <c r="E405" s="272">
        <v>44000</v>
      </c>
      <c r="F405" s="243">
        <f t="shared" si="23"/>
        <v>22000</v>
      </c>
      <c r="G405" s="259"/>
      <c r="H405" s="273"/>
    </row>
    <row r="406" spans="1:8">
      <c r="A406" s="245"/>
      <c r="B406" s="268"/>
      <c r="C406" s="241" t="s">
        <v>196</v>
      </c>
      <c r="D406" s="242">
        <v>0.3</v>
      </c>
      <c r="E406" s="272">
        <v>85000</v>
      </c>
      <c r="F406" s="243">
        <f t="shared" si="23"/>
        <v>25500</v>
      </c>
      <c r="G406" s="259"/>
      <c r="H406" s="273"/>
    </row>
    <row r="407" spans="1:8">
      <c r="A407" s="245"/>
      <c r="B407" s="268"/>
      <c r="C407" s="241" t="s">
        <v>174</v>
      </c>
      <c r="D407" s="242">
        <v>0.1</v>
      </c>
      <c r="E407" s="272">
        <v>22000</v>
      </c>
      <c r="F407" s="243">
        <f t="shared" si="23"/>
        <v>2200</v>
      </c>
      <c r="G407" s="259"/>
      <c r="H407" s="273"/>
    </row>
    <row r="408" spans="1:8">
      <c r="A408" s="245"/>
      <c r="B408" s="268"/>
      <c r="C408" s="241" t="s">
        <v>32</v>
      </c>
      <c r="D408" s="242">
        <v>1</v>
      </c>
      <c r="E408" s="272">
        <v>50000</v>
      </c>
      <c r="F408" s="243">
        <f t="shared" si="23"/>
        <v>50000</v>
      </c>
      <c r="G408" s="259"/>
      <c r="H408" s="273"/>
    </row>
    <row r="409" spans="1:8">
      <c r="A409" s="245"/>
      <c r="B409" s="268"/>
      <c r="C409" s="241" t="s">
        <v>33</v>
      </c>
      <c r="D409" s="242">
        <v>1</v>
      </c>
      <c r="E409" s="272">
        <v>61000</v>
      </c>
      <c r="F409" s="243">
        <f t="shared" si="23"/>
        <v>61000</v>
      </c>
      <c r="G409" s="259"/>
      <c r="H409" s="273"/>
    </row>
    <row r="410" spans="1:8">
      <c r="A410" s="245"/>
      <c r="B410" s="268"/>
      <c r="C410" s="241" t="s">
        <v>43</v>
      </c>
      <c r="D410" s="242">
        <v>5.3</v>
      </c>
      <c r="E410" s="272">
        <v>25000</v>
      </c>
      <c r="F410" s="243">
        <f t="shared" si="23"/>
        <v>132500</v>
      </c>
      <c r="G410" s="259"/>
      <c r="H410" s="273"/>
    </row>
    <row r="411" spans="1:8">
      <c r="A411" s="245"/>
      <c r="B411" s="268"/>
      <c r="C411" s="241" t="s">
        <v>60</v>
      </c>
      <c r="D411" s="242">
        <v>5</v>
      </c>
      <c r="E411" s="272">
        <v>25000</v>
      </c>
      <c r="F411" s="243">
        <f t="shared" si="23"/>
        <v>125000</v>
      </c>
      <c r="G411" s="259"/>
      <c r="H411" s="273"/>
    </row>
    <row r="412" spans="1:8">
      <c r="A412" s="245"/>
      <c r="B412" s="268"/>
      <c r="C412" s="241" t="s">
        <v>195</v>
      </c>
      <c r="D412" s="242">
        <v>3</v>
      </c>
      <c r="E412" s="272">
        <v>25000</v>
      </c>
      <c r="F412" s="243">
        <f t="shared" si="23"/>
        <v>75000</v>
      </c>
      <c r="G412" s="259"/>
      <c r="H412" s="273"/>
    </row>
    <row r="413" spans="1:8">
      <c r="A413" s="246"/>
      <c r="B413" s="269"/>
      <c r="C413" s="241" t="s">
        <v>112</v>
      </c>
      <c r="D413" s="242">
        <v>2</v>
      </c>
      <c r="E413" s="272">
        <v>35000</v>
      </c>
      <c r="F413" s="243">
        <f t="shared" si="23"/>
        <v>70000</v>
      </c>
      <c r="G413" s="260"/>
      <c r="H413" s="273"/>
    </row>
    <row r="414" spans="1:8">
      <c r="A414" s="244">
        <v>46040</v>
      </c>
      <c r="B414" s="337" t="s">
        <v>235</v>
      </c>
      <c r="C414" s="241" t="s">
        <v>216</v>
      </c>
      <c r="D414" s="242">
        <v>5</v>
      </c>
      <c r="E414" s="272">
        <v>50000</v>
      </c>
      <c r="F414" s="243">
        <f t="shared" ref="F414:F432" si="24">E414*D414</f>
        <v>250000</v>
      </c>
      <c r="G414" s="258">
        <f>SUM(F414:F432)</f>
        <v>1551750</v>
      </c>
      <c r="H414" s="273" t="s">
        <v>8</v>
      </c>
    </row>
    <row r="415" spans="1:8">
      <c r="A415" s="245"/>
      <c r="B415" s="268"/>
      <c r="C415" s="241" t="s">
        <v>71</v>
      </c>
      <c r="D415" s="242">
        <v>4</v>
      </c>
      <c r="E415" s="272">
        <v>66000</v>
      </c>
      <c r="F415" s="243">
        <f t="shared" si="24"/>
        <v>264000</v>
      </c>
      <c r="G415" s="259"/>
      <c r="H415" s="273"/>
    </row>
    <row r="416" spans="1:8">
      <c r="A416" s="245"/>
      <c r="B416" s="268"/>
      <c r="C416" s="241" t="s">
        <v>95</v>
      </c>
      <c r="D416" s="242">
        <v>5</v>
      </c>
      <c r="E416" s="272">
        <v>25000</v>
      </c>
      <c r="F416" s="243">
        <f t="shared" si="24"/>
        <v>125000</v>
      </c>
      <c r="G416" s="259"/>
      <c r="H416" s="273"/>
    </row>
    <row r="417" spans="1:8">
      <c r="A417" s="245"/>
      <c r="B417" s="268"/>
      <c r="C417" s="241" t="s">
        <v>42</v>
      </c>
      <c r="D417" s="242">
        <v>10</v>
      </c>
      <c r="E417" s="272">
        <v>25000</v>
      </c>
      <c r="F417" s="243">
        <f t="shared" si="24"/>
        <v>250000</v>
      </c>
      <c r="G417" s="259"/>
      <c r="H417" s="273"/>
    </row>
    <row r="418" spans="1:8">
      <c r="A418" s="245"/>
      <c r="B418" s="268"/>
      <c r="C418" s="241" t="s">
        <v>236</v>
      </c>
      <c r="D418" s="242">
        <v>0.5</v>
      </c>
      <c r="E418" s="272">
        <v>120000</v>
      </c>
      <c r="F418" s="243">
        <f t="shared" si="24"/>
        <v>60000</v>
      </c>
      <c r="G418" s="259"/>
      <c r="H418" s="273"/>
    </row>
    <row r="419" spans="1:8">
      <c r="A419" s="245"/>
      <c r="B419" s="268"/>
      <c r="C419" s="241" t="s">
        <v>172</v>
      </c>
      <c r="D419" s="242">
        <v>0.2</v>
      </c>
      <c r="E419" s="272">
        <v>39000</v>
      </c>
      <c r="F419" s="243">
        <f t="shared" si="24"/>
        <v>7800</v>
      </c>
      <c r="G419" s="259"/>
      <c r="H419" s="273"/>
    </row>
    <row r="420" spans="1:8">
      <c r="A420" s="245"/>
      <c r="B420" s="268"/>
      <c r="C420" s="241" t="s">
        <v>188</v>
      </c>
      <c r="D420" s="242">
        <v>0.1</v>
      </c>
      <c r="E420" s="272">
        <v>77000</v>
      </c>
      <c r="F420" s="243">
        <f t="shared" si="24"/>
        <v>7700</v>
      </c>
      <c r="G420" s="259"/>
      <c r="H420" s="273"/>
    </row>
    <row r="421" spans="1:8">
      <c r="A421" s="245"/>
      <c r="B421" s="268"/>
      <c r="C421" s="241" t="s">
        <v>178</v>
      </c>
      <c r="D421" s="242">
        <v>0.07</v>
      </c>
      <c r="E421" s="272">
        <v>198000</v>
      </c>
      <c r="F421" s="243">
        <f t="shared" si="24"/>
        <v>13860</v>
      </c>
      <c r="G421" s="259"/>
      <c r="H421" s="273"/>
    </row>
    <row r="422" spans="1:8">
      <c r="A422" s="245"/>
      <c r="B422" s="268"/>
      <c r="C422" s="241" t="s">
        <v>193</v>
      </c>
      <c r="D422" s="242">
        <v>1</v>
      </c>
      <c r="E422" s="272">
        <v>70000</v>
      </c>
      <c r="F422" s="243">
        <f t="shared" si="24"/>
        <v>70000</v>
      </c>
      <c r="G422" s="259"/>
      <c r="H422" s="273"/>
    </row>
    <row r="423" spans="1:8">
      <c r="A423" s="245"/>
      <c r="B423" s="268"/>
      <c r="C423" s="241" t="s">
        <v>110</v>
      </c>
      <c r="D423" s="242">
        <v>0.07</v>
      </c>
      <c r="E423" s="272">
        <v>77000</v>
      </c>
      <c r="F423" s="243">
        <f t="shared" si="24"/>
        <v>5390</v>
      </c>
      <c r="G423" s="259"/>
      <c r="H423" s="273"/>
    </row>
    <row r="424" spans="1:8">
      <c r="A424" s="245"/>
      <c r="B424" s="268"/>
      <c r="C424" s="241" t="s">
        <v>93</v>
      </c>
      <c r="D424" s="242">
        <v>0.3</v>
      </c>
      <c r="E424" s="272">
        <v>55000</v>
      </c>
      <c r="F424" s="243">
        <f t="shared" si="24"/>
        <v>16500</v>
      </c>
      <c r="G424" s="259"/>
      <c r="H424" s="273"/>
    </row>
    <row r="425" spans="1:8">
      <c r="A425" s="245"/>
      <c r="B425" s="268"/>
      <c r="C425" s="241" t="s">
        <v>87</v>
      </c>
      <c r="D425" s="242">
        <v>1</v>
      </c>
      <c r="E425" s="272">
        <v>72000</v>
      </c>
      <c r="F425" s="243">
        <f t="shared" si="24"/>
        <v>72000</v>
      </c>
      <c r="G425" s="259"/>
      <c r="H425" s="273"/>
    </row>
    <row r="426" spans="1:8">
      <c r="A426" s="245"/>
      <c r="B426" s="268"/>
      <c r="C426" s="241" t="s">
        <v>88</v>
      </c>
      <c r="D426" s="242">
        <v>0.5</v>
      </c>
      <c r="E426" s="272">
        <v>83000</v>
      </c>
      <c r="F426" s="243">
        <f t="shared" si="24"/>
        <v>41500</v>
      </c>
      <c r="G426" s="259"/>
      <c r="H426" s="273"/>
    </row>
    <row r="427" spans="1:8">
      <c r="A427" s="245"/>
      <c r="B427" s="268"/>
      <c r="C427" s="241" t="s">
        <v>35</v>
      </c>
      <c r="D427" s="242">
        <v>2</v>
      </c>
      <c r="E427" s="272">
        <v>28000</v>
      </c>
      <c r="F427" s="243">
        <f t="shared" si="24"/>
        <v>56000</v>
      </c>
      <c r="G427" s="259"/>
      <c r="H427" s="273"/>
    </row>
    <row r="428" spans="1:8">
      <c r="A428" s="245"/>
      <c r="B428" s="268"/>
      <c r="C428" s="241" t="s">
        <v>126</v>
      </c>
      <c r="D428" s="242">
        <v>2</v>
      </c>
      <c r="E428" s="272">
        <v>28000</v>
      </c>
      <c r="F428" s="243">
        <f t="shared" si="24"/>
        <v>56000</v>
      </c>
      <c r="G428" s="259"/>
      <c r="H428" s="273"/>
    </row>
    <row r="429" spans="1:8">
      <c r="A429" s="245"/>
      <c r="B429" s="268"/>
      <c r="C429" s="241" t="s">
        <v>85</v>
      </c>
      <c r="D429" s="242">
        <v>2</v>
      </c>
      <c r="E429" s="272">
        <v>39000</v>
      </c>
      <c r="F429" s="243">
        <f t="shared" si="24"/>
        <v>78000</v>
      </c>
      <c r="G429" s="259"/>
      <c r="H429" s="273"/>
    </row>
    <row r="430" spans="1:8">
      <c r="A430" s="245"/>
      <c r="B430" s="268"/>
      <c r="C430" s="241" t="s">
        <v>100</v>
      </c>
      <c r="D430" s="242">
        <v>2</v>
      </c>
      <c r="E430" s="272">
        <v>39000</v>
      </c>
      <c r="F430" s="243">
        <f t="shared" si="24"/>
        <v>78000</v>
      </c>
      <c r="G430" s="259"/>
      <c r="H430" s="273"/>
    </row>
    <row r="431" spans="1:8">
      <c r="A431" s="245"/>
      <c r="B431" s="268"/>
      <c r="C431" s="241" t="s">
        <v>122</v>
      </c>
      <c r="D431" s="242">
        <v>1</v>
      </c>
      <c r="E431" s="272">
        <v>50000</v>
      </c>
      <c r="F431" s="243">
        <f t="shared" si="24"/>
        <v>50000</v>
      </c>
      <c r="G431" s="259"/>
      <c r="H431" s="273"/>
    </row>
    <row r="432" spans="1:8">
      <c r="A432" s="246"/>
      <c r="B432" s="269"/>
      <c r="C432" s="241" t="s">
        <v>102</v>
      </c>
      <c r="D432" s="242">
        <v>1</v>
      </c>
      <c r="E432" s="272">
        <v>50000</v>
      </c>
      <c r="F432" s="243">
        <f t="shared" si="24"/>
        <v>50000</v>
      </c>
      <c r="G432" s="260"/>
      <c r="H432" s="273"/>
    </row>
    <row r="433" spans="1:8">
      <c r="A433" s="244">
        <v>46040</v>
      </c>
      <c r="B433" s="337" t="s">
        <v>237</v>
      </c>
      <c r="C433" s="241" t="s">
        <v>181</v>
      </c>
      <c r="D433" s="242">
        <v>0.1</v>
      </c>
      <c r="E433" s="272">
        <v>72000</v>
      </c>
      <c r="F433" s="243">
        <f t="shared" ref="F433:F446" si="25">E433*D433</f>
        <v>7200</v>
      </c>
      <c r="G433" s="258">
        <f>SUM(F433:F446)</f>
        <v>1144300</v>
      </c>
      <c r="H433" s="273" t="s">
        <v>8</v>
      </c>
    </row>
    <row r="434" spans="1:8">
      <c r="A434" s="245"/>
      <c r="B434" s="268"/>
      <c r="C434" s="241" t="s">
        <v>81</v>
      </c>
      <c r="D434" s="242">
        <v>3</v>
      </c>
      <c r="E434" s="272">
        <v>45000</v>
      </c>
      <c r="F434" s="243">
        <f t="shared" si="25"/>
        <v>135000</v>
      </c>
      <c r="G434" s="259"/>
      <c r="H434" s="273"/>
    </row>
    <row r="435" spans="1:8">
      <c r="A435" s="245"/>
      <c r="B435" s="268"/>
      <c r="C435" s="241" t="s">
        <v>46</v>
      </c>
      <c r="D435" s="242">
        <v>3</v>
      </c>
      <c r="E435" s="272">
        <v>28000</v>
      </c>
      <c r="F435" s="243">
        <f t="shared" si="25"/>
        <v>84000</v>
      </c>
      <c r="G435" s="259"/>
      <c r="H435" s="273"/>
    </row>
    <row r="436" spans="1:8">
      <c r="A436" s="245"/>
      <c r="B436" s="268"/>
      <c r="C436" s="241" t="s">
        <v>43</v>
      </c>
      <c r="D436" s="242">
        <v>4.5</v>
      </c>
      <c r="E436" s="272">
        <v>25000</v>
      </c>
      <c r="F436" s="243">
        <f t="shared" si="25"/>
        <v>112500</v>
      </c>
      <c r="G436" s="259"/>
      <c r="H436" s="273"/>
    </row>
    <row r="437" spans="1:8">
      <c r="A437" s="245"/>
      <c r="B437" s="268"/>
      <c r="C437" s="241" t="s">
        <v>32</v>
      </c>
      <c r="D437" s="242">
        <v>1</v>
      </c>
      <c r="E437" s="272">
        <v>50000</v>
      </c>
      <c r="F437" s="243">
        <f t="shared" si="25"/>
        <v>50000</v>
      </c>
      <c r="G437" s="259"/>
      <c r="H437" s="273"/>
    </row>
    <row r="438" spans="1:8">
      <c r="A438" s="245"/>
      <c r="B438" s="268"/>
      <c r="C438" s="241" t="s">
        <v>33</v>
      </c>
      <c r="D438" s="242">
        <v>1</v>
      </c>
      <c r="E438" s="272">
        <v>61000</v>
      </c>
      <c r="F438" s="243">
        <f t="shared" si="25"/>
        <v>61000</v>
      </c>
      <c r="G438" s="259"/>
      <c r="H438" s="273"/>
    </row>
    <row r="439" spans="1:8">
      <c r="A439" s="245"/>
      <c r="B439" s="268"/>
      <c r="C439" s="241" t="s">
        <v>213</v>
      </c>
      <c r="D439" s="242">
        <v>0.3</v>
      </c>
      <c r="E439" s="272">
        <v>66000</v>
      </c>
      <c r="F439" s="243">
        <f t="shared" si="25"/>
        <v>19800</v>
      </c>
      <c r="G439" s="259"/>
      <c r="H439" s="273"/>
    </row>
    <row r="440" spans="1:8">
      <c r="A440" s="245"/>
      <c r="B440" s="268"/>
      <c r="C440" s="241" t="s">
        <v>98</v>
      </c>
      <c r="D440" s="242">
        <v>0.3</v>
      </c>
      <c r="E440" s="272">
        <v>44000</v>
      </c>
      <c r="F440" s="243">
        <f t="shared" si="25"/>
        <v>13200</v>
      </c>
      <c r="G440" s="259"/>
      <c r="H440" s="273"/>
    </row>
    <row r="441" spans="1:8">
      <c r="A441" s="245"/>
      <c r="B441" s="268"/>
      <c r="C441" s="241" t="s">
        <v>36</v>
      </c>
      <c r="D441" s="242">
        <v>1</v>
      </c>
      <c r="E441" s="272">
        <v>44000</v>
      </c>
      <c r="F441" s="243">
        <f t="shared" si="25"/>
        <v>44000</v>
      </c>
      <c r="G441" s="259"/>
      <c r="H441" s="273"/>
    </row>
    <row r="442" spans="1:8">
      <c r="A442" s="245"/>
      <c r="B442" s="268"/>
      <c r="C442" s="241" t="s">
        <v>96</v>
      </c>
      <c r="D442" s="242">
        <v>1</v>
      </c>
      <c r="E442" s="272">
        <v>61000</v>
      </c>
      <c r="F442" s="243">
        <f t="shared" si="25"/>
        <v>61000</v>
      </c>
      <c r="G442" s="259"/>
      <c r="H442" s="273"/>
    </row>
    <row r="443" spans="1:8">
      <c r="A443" s="245"/>
      <c r="B443" s="268"/>
      <c r="C443" s="241" t="s">
        <v>113</v>
      </c>
      <c r="D443" s="242">
        <v>0.2</v>
      </c>
      <c r="E443" s="272">
        <v>28000</v>
      </c>
      <c r="F443" s="243">
        <f t="shared" si="25"/>
        <v>5600</v>
      </c>
      <c r="G443" s="259"/>
      <c r="H443" s="273"/>
    </row>
    <row r="444" spans="1:8">
      <c r="A444" s="245"/>
      <c r="B444" s="268"/>
      <c r="C444" s="241" t="s">
        <v>149</v>
      </c>
      <c r="D444" s="242">
        <v>4</v>
      </c>
      <c r="E444" s="272">
        <v>39000</v>
      </c>
      <c r="F444" s="243">
        <f t="shared" si="25"/>
        <v>156000</v>
      </c>
      <c r="G444" s="259"/>
      <c r="H444" s="273"/>
    </row>
    <row r="445" spans="1:8">
      <c r="A445" s="245"/>
      <c r="B445" s="268"/>
      <c r="C445" s="241" t="s">
        <v>60</v>
      </c>
      <c r="D445" s="242">
        <v>5</v>
      </c>
      <c r="E445" s="272">
        <v>25000</v>
      </c>
      <c r="F445" s="243">
        <f t="shared" si="25"/>
        <v>125000</v>
      </c>
      <c r="G445" s="259"/>
      <c r="H445" s="273"/>
    </row>
    <row r="446" spans="1:8">
      <c r="A446" s="246"/>
      <c r="B446" s="269"/>
      <c r="C446" s="241" t="s">
        <v>21</v>
      </c>
      <c r="D446" s="242">
        <v>2</v>
      </c>
      <c r="E446" s="272">
        <v>135000</v>
      </c>
      <c r="F446" s="243">
        <f t="shared" si="25"/>
        <v>270000</v>
      </c>
      <c r="G446" s="260"/>
      <c r="H446" s="273"/>
    </row>
    <row r="447" spans="1:8">
      <c r="A447" s="244">
        <v>46041</v>
      </c>
      <c r="B447" s="337" t="s">
        <v>238</v>
      </c>
      <c r="C447" s="241" t="s">
        <v>239</v>
      </c>
      <c r="D447" s="242">
        <v>1</v>
      </c>
      <c r="E447" s="272">
        <v>250000</v>
      </c>
      <c r="F447" s="243">
        <f t="shared" ref="F447:F467" si="26">E447*D447</f>
        <v>250000</v>
      </c>
      <c r="G447" s="258">
        <f>SUM(F447:F467)</f>
        <v>1424060</v>
      </c>
      <c r="H447" s="273" t="s">
        <v>8</v>
      </c>
    </row>
    <row r="448" spans="1:8">
      <c r="A448" s="245"/>
      <c r="B448" s="268"/>
      <c r="C448" s="241" t="s">
        <v>42</v>
      </c>
      <c r="D448" s="242">
        <v>7</v>
      </c>
      <c r="E448" s="272">
        <v>25000</v>
      </c>
      <c r="F448" s="243">
        <f t="shared" si="26"/>
        <v>175000</v>
      </c>
      <c r="G448" s="259"/>
      <c r="H448" s="273"/>
    </row>
    <row r="449" spans="1:8">
      <c r="A449" s="245"/>
      <c r="B449" s="268"/>
      <c r="C449" s="241" t="s">
        <v>123</v>
      </c>
      <c r="D449" s="242">
        <v>5</v>
      </c>
      <c r="E449" s="272">
        <v>39000</v>
      </c>
      <c r="F449" s="243">
        <f t="shared" si="26"/>
        <v>195000</v>
      </c>
      <c r="G449" s="259"/>
      <c r="H449" s="273"/>
    </row>
    <row r="450" spans="1:8">
      <c r="A450" s="245"/>
      <c r="B450" s="268"/>
      <c r="C450" s="241" t="s">
        <v>163</v>
      </c>
      <c r="D450" s="242">
        <v>1</v>
      </c>
      <c r="E450" s="272">
        <v>95000</v>
      </c>
      <c r="F450" s="243">
        <f t="shared" si="26"/>
        <v>95000</v>
      </c>
      <c r="G450" s="259"/>
      <c r="H450" s="273"/>
    </row>
    <row r="451" spans="1:8">
      <c r="A451" s="245"/>
      <c r="B451" s="268"/>
      <c r="C451" s="241" t="s">
        <v>38</v>
      </c>
      <c r="D451" s="242">
        <v>0.2</v>
      </c>
      <c r="E451" s="272">
        <v>72000</v>
      </c>
      <c r="F451" s="243">
        <f t="shared" si="26"/>
        <v>14400</v>
      </c>
      <c r="G451" s="259"/>
      <c r="H451" s="273"/>
    </row>
    <row r="452" spans="1:8">
      <c r="A452" s="245"/>
      <c r="B452" s="268"/>
      <c r="C452" s="241" t="s">
        <v>92</v>
      </c>
      <c r="D452" s="242">
        <v>0.3</v>
      </c>
      <c r="E452" s="272">
        <v>70000</v>
      </c>
      <c r="F452" s="243">
        <f t="shared" si="26"/>
        <v>21000</v>
      </c>
      <c r="G452" s="259"/>
      <c r="H452" s="273"/>
    </row>
    <row r="453" spans="1:8">
      <c r="A453" s="245"/>
      <c r="B453" s="268"/>
      <c r="C453" s="241" t="s">
        <v>93</v>
      </c>
      <c r="D453" s="242">
        <v>0.3</v>
      </c>
      <c r="E453" s="272">
        <v>55000</v>
      </c>
      <c r="F453" s="243">
        <f t="shared" si="26"/>
        <v>16500</v>
      </c>
      <c r="G453" s="259"/>
      <c r="H453" s="273"/>
    </row>
    <row r="454" spans="1:8">
      <c r="A454" s="245"/>
      <c r="B454" s="268"/>
      <c r="C454" s="241" t="s">
        <v>34</v>
      </c>
      <c r="D454" s="242">
        <v>1.5</v>
      </c>
      <c r="E454" s="272">
        <v>11000</v>
      </c>
      <c r="F454" s="243">
        <f t="shared" si="26"/>
        <v>16500</v>
      </c>
      <c r="G454" s="259"/>
      <c r="H454" s="273"/>
    </row>
    <row r="455" spans="1:8">
      <c r="A455" s="245"/>
      <c r="B455" s="268"/>
      <c r="C455" s="241" t="s">
        <v>108</v>
      </c>
      <c r="D455" s="242">
        <v>2</v>
      </c>
      <c r="E455" s="272">
        <v>50000</v>
      </c>
      <c r="F455" s="243">
        <f t="shared" si="26"/>
        <v>100000</v>
      </c>
      <c r="G455" s="259"/>
      <c r="H455" s="273"/>
    </row>
    <row r="456" spans="1:8">
      <c r="A456" s="245"/>
      <c r="B456" s="268"/>
      <c r="C456" s="241" t="s">
        <v>90</v>
      </c>
      <c r="D456" s="242">
        <v>1</v>
      </c>
      <c r="E456" s="272">
        <v>17000</v>
      </c>
      <c r="F456" s="243">
        <f t="shared" si="26"/>
        <v>17000</v>
      </c>
      <c r="G456" s="259"/>
      <c r="H456" s="273"/>
    </row>
    <row r="457" spans="1:8">
      <c r="A457" s="245"/>
      <c r="B457" s="268"/>
      <c r="C457" s="241" t="s">
        <v>179</v>
      </c>
      <c r="D457" s="242">
        <v>3</v>
      </c>
      <c r="E457" s="272">
        <v>35000</v>
      </c>
      <c r="F457" s="243">
        <f t="shared" si="26"/>
        <v>105000</v>
      </c>
      <c r="G457" s="259"/>
      <c r="H457" s="273"/>
    </row>
    <row r="458" spans="1:8">
      <c r="A458" s="245"/>
      <c r="B458" s="268"/>
      <c r="C458" s="241" t="s">
        <v>89</v>
      </c>
      <c r="D458" s="242">
        <v>0.5</v>
      </c>
      <c r="E458" s="272">
        <v>94000</v>
      </c>
      <c r="F458" s="243">
        <f t="shared" si="26"/>
        <v>47000</v>
      </c>
      <c r="G458" s="259"/>
      <c r="H458" s="273"/>
    </row>
    <row r="459" spans="1:8">
      <c r="A459" s="245"/>
      <c r="B459" s="268"/>
      <c r="C459" s="241" t="s">
        <v>46</v>
      </c>
      <c r="D459" s="242">
        <v>3</v>
      </c>
      <c r="E459" s="272">
        <v>28000</v>
      </c>
      <c r="F459" s="243">
        <f t="shared" si="26"/>
        <v>84000</v>
      </c>
      <c r="G459" s="259"/>
      <c r="H459" s="273"/>
    </row>
    <row r="460" spans="1:8">
      <c r="A460" s="245"/>
      <c r="B460" s="268"/>
      <c r="C460" s="241" t="s">
        <v>44</v>
      </c>
      <c r="D460" s="242">
        <v>0.1</v>
      </c>
      <c r="E460" s="272">
        <v>72000</v>
      </c>
      <c r="F460" s="243">
        <f t="shared" si="26"/>
        <v>7200</v>
      </c>
      <c r="G460" s="259"/>
      <c r="H460" s="273"/>
    </row>
    <row r="461" spans="1:8">
      <c r="A461" s="245"/>
      <c r="B461" s="268"/>
      <c r="C461" s="241" t="s">
        <v>188</v>
      </c>
      <c r="D461" s="242">
        <v>0.1</v>
      </c>
      <c r="E461" s="272">
        <v>77000</v>
      </c>
      <c r="F461" s="243">
        <f t="shared" si="26"/>
        <v>7700</v>
      </c>
      <c r="G461" s="259"/>
      <c r="H461" s="273"/>
    </row>
    <row r="462" spans="1:8">
      <c r="A462" s="245"/>
      <c r="B462" s="268"/>
      <c r="C462" s="241" t="s">
        <v>31</v>
      </c>
      <c r="D462" s="242">
        <v>0.2</v>
      </c>
      <c r="E462" s="272">
        <v>83000</v>
      </c>
      <c r="F462" s="243">
        <f t="shared" si="26"/>
        <v>16600</v>
      </c>
      <c r="G462" s="259"/>
      <c r="H462" s="273"/>
    </row>
    <row r="463" spans="1:8">
      <c r="A463" s="245"/>
      <c r="B463" s="268"/>
      <c r="C463" s="241" t="s">
        <v>110</v>
      </c>
      <c r="D463" s="242">
        <v>0.08</v>
      </c>
      <c r="E463" s="272">
        <v>77000</v>
      </c>
      <c r="F463" s="243">
        <f t="shared" si="26"/>
        <v>6160</v>
      </c>
      <c r="G463" s="259"/>
      <c r="H463" s="273"/>
    </row>
    <row r="464" spans="1:8">
      <c r="A464" s="245"/>
      <c r="B464" s="268"/>
      <c r="C464" s="241" t="s">
        <v>112</v>
      </c>
      <c r="D464" s="242">
        <v>2</v>
      </c>
      <c r="E464" s="272">
        <v>25000</v>
      </c>
      <c r="F464" s="243">
        <f t="shared" si="26"/>
        <v>50000</v>
      </c>
      <c r="G464" s="259"/>
      <c r="H464" s="273"/>
    </row>
    <row r="465" spans="1:8">
      <c r="A465" s="245"/>
      <c r="B465" s="268"/>
      <c r="C465" s="241" t="s">
        <v>60</v>
      </c>
      <c r="D465" s="242">
        <v>5</v>
      </c>
      <c r="E465" s="272">
        <v>25000</v>
      </c>
      <c r="F465" s="243">
        <f t="shared" si="26"/>
        <v>125000</v>
      </c>
      <c r="G465" s="259"/>
      <c r="H465" s="273"/>
    </row>
    <row r="466" spans="1:8">
      <c r="A466" s="245"/>
      <c r="B466" s="268"/>
      <c r="C466" s="241" t="s">
        <v>128</v>
      </c>
      <c r="D466" s="242">
        <v>30</v>
      </c>
      <c r="E466" s="272">
        <v>1000</v>
      </c>
      <c r="F466" s="243">
        <f t="shared" si="26"/>
        <v>30000</v>
      </c>
      <c r="G466" s="259"/>
      <c r="H466" s="273"/>
    </row>
    <row r="467" spans="1:8">
      <c r="A467" s="246"/>
      <c r="B467" s="269"/>
      <c r="C467" s="241" t="s">
        <v>116</v>
      </c>
      <c r="D467" s="242">
        <v>1</v>
      </c>
      <c r="E467" s="272">
        <v>45000</v>
      </c>
      <c r="F467" s="243">
        <f t="shared" si="26"/>
        <v>45000</v>
      </c>
      <c r="G467" s="260"/>
      <c r="H467" s="273"/>
    </row>
    <row r="468" spans="1:8">
      <c r="A468" s="244">
        <v>46041</v>
      </c>
      <c r="B468" s="337" t="s">
        <v>240</v>
      </c>
      <c r="C468" s="241" t="s">
        <v>85</v>
      </c>
      <c r="D468" s="242">
        <v>2</v>
      </c>
      <c r="E468" s="272">
        <v>39000</v>
      </c>
      <c r="F468" s="243">
        <f t="shared" ref="F468:F474" si="27">E468*D468</f>
        <v>78000</v>
      </c>
      <c r="G468" s="258">
        <f>SUM(F468:F474)</f>
        <v>223600</v>
      </c>
      <c r="H468" s="273" t="s">
        <v>8</v>
      </c>
    </row>
    <row r="469" spans="1:8">
      <c r="A469" s="245"/>
      <c r="B469" s="268"/>
      <c r="C469" s="241" t="s">
        <v>100</v>
      </c>
      <c r="D469" s="242">
        <v>1</v>
      </c>
      <c r="E469" s="272">
        <v>39000</v>
      </c>
      <c r="F469" s="243">
        <f t="shared" si="27"/>
        <v>39000</v>
      </c>
      <c r="G469" s="259"/>
      <c r="H469" s="273"/>
    </row>
    <row r="470" spans="1:8">
      <c r="A470" s="245"/>
      <c r="B470" s="268"/>
      <c r="C470" s="241" t="s">
        <v>180</v>
      </c>
      <c r="D470" s="242">
        <v>0.1</v>
      </c>
      <c r="E470" s="272">
        <v>88000</v>
      </c>
      <c r="F470" s="243">
        <f t="shared" si="27"/>
        <v>8800</v>
      </c>
      <c r="G470" s="259"/>
      <c r="H470" s="273"/>
    </row>
    <row r="471" spans="1:8">
      <c r="A471" s="245"/>
      <c r="B471" s="268"/>
      <c r="C471" s="241" t="s">
        <v>36</v>
      </c>
      <c r="D471" s="242">
        <v>0.5</v>
      </c>
      <c r="E471" s="272">
        <v>44000</v>
      </c>
      <c r="F471" s="243">
        <f t="shared" si="27"/>
        <v>22000</v>
      </c>
      <c r="G471" s="259"/>
      <c r="H471" s="273"/>
    </row>
    <row r="472" spans="1:8">
      <c r="A472" s="245"/>
      <c r="B472" s="268"/>
      <c r="C472" s="241" t="s">
        <v>96</v>
      </c>
      <c r="D472" s="242">
        <v>0.5</v>
      </c>
      <c r="E472" s="272">
        <v>61000</v>
      </c>
      <c r="F472" s="243">
        <f t="shared" si="27"/>
        <v>30500</v>
      </c>
      <c r="G472" s="259"/>
      <c r="H472" s="273"/>
    </row>
    <row r="473" spans="1:8">
      <c r="A473" s="245"/>
      <c r="B473" s="268"/>
      <c r="C473" s="241" t="s">
        <v>196</v>
      </c>
      <c r="D473" s="242">
        <v>0.3</v>
      </c>
      <c r="E473" s="272">
        <v>85000</v>
      </c>
      <c r="F473" s="243">
        <f t="shared" si="27"/>
        <v>25500</v>
      </c>
      <c r="G473" s="259"/>
      <c r="H473" s="273"/>
    </row>
    <row r="474" spans="1:9">
      <c r="A474" s="246"/>
      <c r="B474" s="269"/>
      <c r="C474" s="241" t="s">
        <v>23</v>
      </c>
      <c r="D474" s="242">
        <v>0.3</v>
      </c>
      <c r="E474" s="272">
        <v>66000</v>
      </c>
      <c r="F474" s="243">
        <f t="shared" si="27"/>
        <v>19800</v>
      </c>
      <c r="G474" s="260"/>
      <c r="H474" s="273"/>
      <c r="I474" s="285"/>
    </row>
    <row r="475" spans="1:9">
      <c r="A475" s="244">
        <v>46042</v>
      </c>
      <c r="B475" s="337" t="s">
        <v>241</v>
      </c>
      <c r="C475" s="241" t="s">
        <v>52</v>
      </c>
      <c r="D475" s="242">
        <v>2</v>
      </c>
      <c r="E475" s="272">
        <v>110000</v>
      </c>
      <c r="F475" s="243">
        <f t="shared" ref="F475:F499" si="28">E475*D475</f>
        <v>220000</v>
      </c>
      <c r="G475" s="258">
        <f>SUM(F475:F496)</f>
        <v>1921600</v>
      </c>
      <c r="H475" s="273" t="s">
        <v>8</v>
      </c>
      <c r="I475" s="285"/>
    </row>
    <row r="476" spans="1:9">
      <c r="A476" s="245"/>
      <c r="B476" s="268"/>
      <c r="C476" s="241" t="s">
        <v>22</v>
      </c>
      <c r="D476" s="242">
        <v>2</v>
      </c>
      <c r="E476" s="272">
        <v>35000</v>
      </c>
      <c r="F476" s="243">
        <f t="shared" si="28"/>
        <v>70000</v>
      </c>
      <c r="G476" s="259"/>
      <c r="H476" s="273"/>
      <c r="I476" s="285"/>
    </row>
    <row r="477" spans="1:9">
      <c r="A477" s="245"/>
      <c r="B477" s="268"/>
      <c r="C477" s="241" t="s">
        <v>21</v>
      </c>
      <c r="D477" s="242">
        <v>4</v>
      </c>
      <c r="E477" s="272">
        <v>130000</v>
      </c>
      <c r="F477" s="243">
        <f t="shared" si="28"/>
        <v>520000</v>
      </c>
      <c r="G477" s="259"/>
      <c r="H477" s="273"/>
      <c r="I477" s="285"/>
    </row>
    <row r="478" spans="1:9">
      <c r="A478" s="245"/>
      <c r="B478" s="268"/>
      <c r="C478" s="241" t="s">
        <v>18</v>
      </c>
      <c r="D478" s="242">
        <v>1</v>
      </c>
      <c r="E478" s="272">
        <v>90000</v>
      </c>
      <c r="F478" s="243">
        <f t="shared" si="28"/>
        <v>90000</v>
      </c>
      <c r="G478" s="259"/>
      <c r="H478" s="273"/>
      <c r="I478" s="285"/>
    </row>
    <row r="479" spans="1:9">
      <c r="A479" s="245"/>
      <c r="B479" s="268"/>
      <c r="C479" s="241" t="s">
        <v>87</v>
      </c>
      <c r="D479" s="242">
        <v>1</v>
      </c>
      <c r="E479" s="272">
        <v>72000</v>
      </c>
      <c r="F479" s="243">
        <f t="shared" si="28"/>
        <v>72000</v>
      </c>
      <c r="G479" s="259"/>
      <c r="H479" s="273"/>
      <c r="I479" s="285"/>
    </row>
    <row r="480" spans="1:9">
      <c r="A480" s="245"/>
      <c r="B480" s="268"/>
      <c r="C480" s="241" t="s">
        <v>89</v>
      </c>
      <c r="D480" s="242">
        <v>0.5</v>
      </c>
      <c r="E480" s="272">
        <v>94000</v>
      </c>
      <c r="F480" s="243">
        <f t="shared" si="28"/>
        <v>47000</v>
      </c>
      <c r="G480" s="259"/>
      <c r="H480" s="273"/>
      <c r="I480" s="285"/>
    </row>
    <row r="481" spans="1:9">
      <c r="A481" s="245"/>
      <c r="B481" s="268"/>
      <c r="C481" s="241" t="s">
        <v>88</v>
      </c>
      <c r="D481" s="242">
        <v>0.5</v>
      </c>
      <c r="E481" s="272">
        <v>83000</v>
      </c>
      <c r="F481" s="243">
        <f t="shared" si="28"/>
        <v>41500</v>
      </c>
      <c r="G481" s="259"/>
      <c r="H481" s="273"/>
      <c r="I481" s="285"/>
    </row>
    <row r="482" spans="1:9">
      <c r="A482" s="245"/>
      <c r="B482" s="268"/>
      <c r="C482" s="241" t="s">
        <v>172</v>
      </c>
      <c r="D482" s="242">
        <v>0.1</v>
      </c>
      <c r="E482" s="272">
        <v>39000</v>
      </c>
      <c r="F482" s="243">
        <f t="shared" si="28"/>
        <v>3900</v>
      </c>
      <c r="G482" s="259"/>
      <c r="H482" s="273"/>
      <c r="I482" s="285"/>
    </row>
    <row r="483" spans="1:9">
      <c r="A483" s="245"/>
      <c r="B483" s="268"/>
      <c r="C483" s="241" t="s">
        <v>110</v>
      </c>
      <c r="D483" s="242">
        <v>0.1</v>
      </c>
      <c r="E483" s="272">
        <v>77000</v>
      </c>
      <c r="F483" s="243">
        <f t="shared" si="28"/>
        <v>7700</v>
      </c>
      <c r="G483" s="259"/>
      <c r="H483" s="273"/>
      <c r="I483" s="285"/>
    </row>
    <row r="484" spans="1:9">
      <c r="A484" s="245"/>
      <c r="B484" s="268"/>
      <c r="C484" s="241" t="s">
        <v>193</v>
      </c>
      <c r="D484" s="242">
        <v>1</v>
      </c>
      <c r="E484" s="272">
        <v>70000</v>
      </c>
      <c r="F484" s="243">
        <f t="shared" si="28"/>
        <v>70000</v>
      </c>
      <c r="G484" s="259"/>
      <c r="H484" s="273"/>
      <c r="I484" s="285"/>
    </row>
    <row r="485" spans="1:9">
      <c r="A485" s="245"/>
      <c r="B485" s="268"/>
      <c r="C485" s="241" t="s">
        <v>179</v>
      </c>
      <c r="D485" s="242">
        <v>2</v>
      </c>
      <c r="E485" s="272">
        <v>35000</v>
      </c>
      <c r="F485" s="243">
        <f t="shared" si="28"/>
        <v>70000</v>
      </c>
      <c r="G485" s="259"/>
      <c r="H485" s="273"/>
      <c r="I485" s="285"/>
    </row>
    <row r="486" spans="1:9">
      <c r="A486" s="245"/>
      <c r="B486" s="268"/>
      <c r="C486" s="241" t="s">
        <v>207</v>
      </c>
      <c r="D486" s="242">
        <v>0.1</v>
      </c>
      <c r="E486" s="272">
        <v>165000</v>
      </c>
      <c r="F486" s="243">
        <f t="shared" si="28"/>
        <v>16500</v>
      </c>
      <c r="G486" s="259"/>
      <c r="H486" s="273"/>
      <c r="I486" s="285"/>
    </row>
    <row r="487" spans="1:9">
      <c r="A487" s="245"/>
      <c r="B487" s="268"/>
      <c r="C487" s="241" t="s">
        <v>92</v>
      </c>
      <c r="D487" s="242">
        <v>0.3</v>
      </c>
      <c r="E487" s="272">
        <v>70000</v>
      </c>
      <c r="F487" s="243">
        <f t="shared" si="28"/>
        <v>21000</v>
      </c>
      <c r="G487" s="259"/>
      <c r="H487" s="273"/>
      <c r="I487" s="285"/>
    </row>
    <row r="488" spans="1:9">
      <c r="A488" s="245"/>
      <c r="B488" s="268"/>
      <c r="C488" s="241" t="s">
        <v>127</v>
      </c>
      <c r="D488" s="242">
        <v>1</v>
      </c>
      <c r="E488" s="272">
        <v>200000</v>
      </c>
      <c r="F488" s="243">
        <f t="shared" si="28"/>
        <v>200000</v>
      </c>
      <c r="G488" s="259"/>
      <c r="H488" s="273"/>
      <c r="I488" s="285"/>
    </row>
    <row r="489" spans="1:9">
      <c r="A489" s="245"/>
      <c r="B489" s="268"/>
      <c r="C489" s="241" t="s">
        <v>126</v>
      </c>
      <c r="D489" s="242">
        <v>1</v>
      </c>
      <c r="E489" s="272">
        <v>28000</v>
      </c>
      <c r="F489" s="243">
        <f t="shared" si="28"/>
        <v>28000</v>
      </c>
      <c r="G489" s="259"/>
      <c r="H489" s="273"/>
      <c r="I489" s="285"/>
    </row>
    <row r="490" spans="1:9">
      <c r="A490" s="245"/>
      <c r="B490" s="268"/>
      <c r="C490" s="241" t="s">
        <v>35</v>
      </c>
      <c r="D490" s="242">
        <v>2</v>
      </c>
      <c r="E490" s="272">
        <v>28000</v>
      </c>
      <c r="F490" s="243">
        <f t="shared" si="28"/>
        <v>56000</v>
      </c>
      <c r="G490" s="259"/>
      <c r="H490" s="273"/>
      <c r="I490" s="285"/>
    </row>
    <row r="491" spans="1:9">
      <c r="A491" s="245"/>
      <c r="B491" s="268"/>
      <c r="C491" s="241" t="s">
        <v>102</v>
      </c>
      <c r="D491" s="242">
        <v>1</v>
      </c>
      <c r="E491" s="272">
        <v>50000</v>
      </c>
      <c r="F491" s="243">
        <f t="shared" si="28"/>
        <v>50000</v>
      </c>
      <c r="G491" s="259"/>
      <c r="H491" s="273"/>
      <c r="I491" s="285"/>
    </row>
    <row r="492" spans="1:9">
      <c r="A492" s="245"/>
      <c r="B492" s="268"/>
      <c r="C492" s="241" t="s">
        <v>85</v>
      </c>
      <c r="D492" s="242">
        <v>2</v>
      </c>
      <c r="E492" s="272">
        <v>39000</v>
      </c>
      <c r="F492" s="243">
        <f t="shared" si="28"/>
        <v>78000</v>
      </c>
      <c r="G492" s="259"/>
      <c r="H492" s="273"/>
      <c r="I492" s="285"/>
    </row>
    <row r="493" spans="1:9">
      <c r="A493" s="245"/>
      <c r="B493" s="268"/>
      <c r="C493" s="241" t="s">
        <v>100</v>
      </c>
      <c r="D493" s="242">
        <v>2</v>
      </c>
      <c r="E493" s="272">
        <v>39000</v>
      </c>
      <c r="F493" s="243">
        <f t="shared" si="28"/>
        <v>78000</v>
      </c>
      <c r="G493" s="259"/>
      <c r="H493" s="273"/>
      <c r="I493" s="285"/>
    </row>
    <row r="494" spans="1:8">
      <c r="A494" s="245"/>
      <c r="B494" s="268"/>
      <c r="C494" s="241" t="s">
        <v>142</v>
      </c>
      <c r="D494" s="242">
        <v>2</v>
      </c>
      <c r="E494" s="272">
        <v>83000</v>
      </c>
      <c r="F494" s="243">
        <f t="shared" si="28"/>
        <v>166000</v>
      </c>
      <c r="G494" s="259"/>
      <c r="H494" s="273"/>
    </row>
    <row r="495" spans="1:8">
      <c r="A495" s="245"/>
      <c r="B495" s="268"/>
      <c r="C495" s="241" t="s">
        <v>180</v>
      </c>
      <c r="D495" s="242">
        <v>0.1</v>
      </c>
      <c r="E495" s="272">
        <v>88000</v>
      </c>
      <c r="F495" s="243">
        <f t="shared" si="28"/>
        <v>8800</v>
      </c>
      <c r="G495" s="259"/>
      <c r="H495" s="273"/>
    </row>
    <row r="496" spans="1:8">
      <c r="A496" s="246"/>
      <c r="B496" s="269"/>
      <c r="C496" s="241" t="s">
        <v>181</v>
      </c>
      <c r="D496" s="242">
        <v>0.1</v>
      </c>
      <c r="E496" s="272">
        <v>72000</v>
      </c>
      <c r="F496" s="243">
        <f t="shared" si="28"/>
        <v>7200</v>
      </c>
      <c r="G496" s="260"/>
      <c r="H496" s="273"/>
    </row>
    <row r="497" spans="1:8">
      <c r="A497" s="244">
        <v>46042</v>
      </c>
      <c r="B497" s="337" t="s">
        <v>242</v>
      </c>
      <c r="C497" s="241" t="s">
        <v>101</v>
      </c>
      <c r="D497" s="242">
        <v>1</v>
      </c>
      <c r="E497" s="272">
        <v>10000</v>
      </c>
      <c r="F497" s="243">
        <f t="shared" si="28"/>
        <v>10000</v>
      </c>
      <c r="G497" s="258">
        <f>SUM(F497:F507)</f>
        <v>1125200</v>
      </c>
      <c r="H497" s="273" t="s">
        <v>8</v>
      </c>
    </row>
    <row r="498" spans="1:8">
      <c r="A498" s="245"/>
      <c r="B498" s="268"/>
      <c r="C498" s="241" t="s">
        <v>115</v>
      </c>
      <c r="D498" s="242">
        <v>3.4</v>
      </c>
      <c r="E498" s="272">
        <v>15000</v>
      </c>
      <c r="F498" s="243">
        <f t="shared" si="28"/>
        <v>51000</v>
      </c>
      <c r="G498" s="259"/>
      <c r="H498" s="273"/>
    </row>
    <row r="499" spans="1:8">
      <c r="A499" s="245"/>
      <c r="B499" s="268"/>
      <c r="C499" s="241" t="s">
        <v>86</v>
      </c>
      <c r="D499" s="242">
        <v>1</v>
      </c>
      <c r="E499" s="272">
        <v>60000</v>
      </c>
      <c r="F499" s="243">
        <f t="shared" si="28"/>
        <v>60000</v>
      </c>
      <c r="G499" s="259"/>
      <c r="H499" s="273"/>
    </row>
    <row r="500" spans="1:8">
      <c r="A500" s="245"/>
      <c r="B500" s="268"/>
      <c r="C500" s="241" t="s">
        <v>99</v>
      </c>
      <c r="D500" s="242">
        <v>0.25</v>
      </c>
      <c r="E500" s="272">
        <v>120000</v>
      </c>
      <c r="F500" s="243">
        <f t="shared" ref="F500:F507" si="29">E500*D500</f>
        <v>30000</v>
      </c>
      <c r="G500" s="259"/>
      <c r="H500" s="273"/>
    </row>
    <row r="501" spans="1:8">
      <c r="A501" s="245"/>
      <c r="B501" s="268"/>
      <c r="C501" s="241" t="s">
        <v>211</v>
      </c>
      <c r="D501" s="242">
        <v>1</v>
      </c>
      <c r="E501" s="272">
        <v>140000</v>
      </c>
      <c r="F501" s="243">
        <f t="shared" si="29"/>
        <v>140000</v>
      </c>
      <c r="G501" s="259"/>
      <c r="H501" s="273"/>
    </row>
    <row r="502" spans="1:8">
      <c r="A502" s="245"/>
      <c r="B502" s="268"/>
      <c r="C502" s="241" t="s">
        <v>36</v>
      </c>
      <c r="D502" s="242">
        <v>1</v>
      </c>
      <c r="E502" s="272">
        <v>44000</v>
      </c>
      <c r="F502" s="243">
        <f t="shared" si="29"/>
        <v>44000</v>
      </c>
      <c r="G502" s="259"/>
      <c r="H502" s="273"/>
    </row>
    <row r="503" spans="1:8">
      <c r="A503" s="245"/>
      <c r="B503" s="268"/>
      <c r="C503" s="241" t="s">
        <v>98</v>
      </c>
      <c r="D503" s="242">
        <v>0.3</v>
      </c>
      <c r="E503" s="272">
        <v>44000</v>
      </c>
      <c r="F503" s="243">
        <f t="shared" si="29"/>
        <v>13200</v>
      </c>
      <c r="G503" s="259"/>
      <c r="H503" s="273"/>
    </row>
    <row r="504" spans="1:8">
      <c r="A504" s="245"/>
      <c r="B504" s="268"/>
      <c r="C504" s="241" t="s">
        <v>71</v>
      </c>
      <c r="D504" s="242">
        <v>7</v>
      </c>
      <c r="E504" s="272">
        <v>66000</v>
      </c>
      <c r="F504" s="243">
        <f t="shared" si="29"/>
        <v>462000</v>
      </c>
      <c r="G504" s="259"/>
      <c r="H504" s="273"/>
    </row>
    <row r="505" spans="1:8">
      <c r="A505" s="245"/>
      <c r="B505" s="268"/>
      <c r="C505" s="241" t="s">
        <v>63</v>
      </c>
      <c r="D505" s="242">
        <v>3</v>
      </c>
      <c r="E505" s="272">
        <v>25000</v>
      </c>
      <c r="F505" s="243">
        <f t="shared" si="29"/>
        <v>75000</v>
      </c>
      <c r="G505" s="259"/>
      <c r="H505" s="273"/>
    </row>
    <row r="506" spans="1:8">
      <c r="A506" s="245"/>
      <c r="B506" s="268"/>
      <c r="C506" s="241" t="s">
        <v>125</v>
      </c>
      <c r="D506" s="242">
        <v>2</v>
      </c>
      <c r="E506" s="272">
        <v>75000</v>
      </c>
      <c r="F506" s="243">
        <f t="shared" si="29"/>
        <v>150000</v>
      </c>
      <c r="G506" s="259"/>
      <c r="H506" s="273"/>
    </row>
    <row r="507" spans="1:8">
      <c r="A507" s="246"/>
      <c r="B507" s="269"/>
      <c r="C507" s="241" t="s">
        <v>217</v>
      </c>
      <c r="D507" s="242">
        <v>2</v>
      </c>
      <c r="E507" s="272">
        <v>45000</v>
      </c>
      <c r="F507" s="243">
        <f t="shared" si="29"/>
        <v>90000</v>
      </c>
      <c r="G507" s="260"/>
      <c r="H507" s="273"/>
    </row>
    <row r="508" spans="1:8">
      <c r="A508" s="245">
        <v>46043</v>
      </c>
      <c r="B508" s="341" t="s">
        <v>243</v>
      </c>
      <c r="C508" s="241" t="s">
        <v>42</v>
      </c>
      <c r="D508" s="242">
        <v>10</v>
      </c>
      <c r="E508" s="272">
        <v>25000</v>
      </c>
      <c r="F508" s="243">
        <f t="shared" ref="F508:F529" si="30">E508*D508</f>
        <v>250000</v>
      </c>
      <c r="G508" s="259">
        <f>SUM(F508:F529)</f>
        <v>1787500</v>
      </c>
      <c r="H508" s="273" t="s">
        <v>8</v>
      </c>
    </row>
    <row r="509" spans="1:8">
      <c r="A509" s="245"/>
      <c r="B509" s="268"/>
      <c r="C509" s="241" t="s">
        <v>63</v>
      </c>
      <c r="D509" s="242">
        <v>2</v>
      </c>
      <c r="E509" s="272">
        <v>28000</v>
      </c>
      <c r="F509" s="243">
        <f t="shared" si="30"/>
        <v>56000</v>
      </c>
      <c r="G509" s="259"/>
      <c r="H509" s="273"/>
    </row>
    <row r="510" spans="1:8">
      <c r="A510" s="245"/>
      <c r="B510" s="268"/>
      <c r="C510" s="241" t="s">
        <v>43</v>
      </c>
      <c r="D510" s="242">
        <v>2.1</v>
      </c>
      <c r="E510" s="272">
        <v>25000</v>
      </c>
      <c r="F510" s="243">
        <f t="shared" si="30"/>
        <v>52500</v>
      </c>
      <c r="G510" s="259"/>
      <c r="H510" s="273"/>
    </row>
    <row r="511" spans="1:8">
      <c r="A511" s="245"/>
      <c r="B511" s="268"/>
      <c r="C511" s="241" t="s">
        <v>103</v>
      </c>
      <c r="D511" s="242">
        <v>1</v>
      </c>
      <c r="E511" s="272">
        <v>175000</v>
      </c>
      <c r="F511" s="243">
        <f t="shared" si="30"/>
        <v>175000</v>
      </c>
      <c r="G511" s="259"/>
      <c r="H511" s="273"/>
    </row>
    <row r="512" spans="1:8">
      <c r="A512" s="245"/>
      <c r="B512" s="268"/>
      <c r="C512" s="241" t="s">
        <v>71</v>
      </c>
      <c r="D512" s="242">
        <v>3</v>
      </c>
      <c r="E512" s="272">
        <v>66000</v>
      </c>
      <c r="F512" s="243">
        <f t="shared" si="30"/>
        <v>198000</v>
      </c>
      <c r="G512" s="259"/>
      <c r="H512" s="273"/>
    </row>
    <row r="513" spans="1:8">
      <c r="A513" s="245"/>
      <c r="B513" s="268"/>
      <c r="C513" s="241" t="s">
        <v>34</v>
      </c>
      <c r="D513" s="242">
        <v>1</v>
      </c>
      <c r="E513" s="272">
        <v>11000</v>
      </c>
      <c r="F513" s="243">
        <f t="shared" si="30"/>
        <v>11000</v>
      </c>
      <c r="G513" s="259"/>
      <c r="H513" s="273"/>
    </row>
    <row r="514" spans="1:8">
      <c r="A514" s="245"/>
      <c r="B514" s="268"/>
      <c r="C514" s="241" t="s">
        <v>108</v>
      </c>
      <c r="D514" s="242">
        <v>1</v>
      </c>
      <c r="E514" s="272">
        <v>50000</v>
      </c>
      <c r="F514" s="243">
        <f t="shared" si="30"/>
        <v>50000</v>
      </c>
      <c r="G514" s="259"/>
      <c r="H514" s="273"/>
    </row>
    <row r="515" spans="1:8">
      <c r="A515" s="245"/>
      <c r="B515" s="268"/>
      <c r="C515" s="241" t="s">
        <v>35</v>
      </c>
      <c r="D515" s="242">
        <v>2</v>
      </c>
      <c r="E515" s="272">
        <v>28000</v>
      </c>
      <c r="F515" s="243">
        <f t="shared" si="30"/>
        <v>56000</v>
      </c>
      <c r="G515" s="259"/>
      <c r="H515" s="273"/>
    </row>
    <row r="516" spans="1:8">
      <c r="A516" s="245"/>
      <c r="B516" s="268"/>
      <c r="C516" s="241" t="s">
        <v>89</v>
      </c>
      <c r="D516" s="242">
        <v>0.5</v>
      </c>
      <c r="E516" s="272">
        <v>94000</v>
      </c>
      <c r="F516" s="243">
        <f t="shared" si="30"/>
        <v>47000</v>
      </c>
      <c r="G516" s="259"/>
      <c r="H516" s="273"/>
    </row>
    <row r="517" spans="1:8">
      <c r="A517" s="245"/>
      <c r="B517" s="268"/>
      <c r="C517" s="241" t="s">
        <v>88</v>
      </c>
      <c r="D517" s="242">
        <v>0.5</v>
      </c>
      <c r="E517" s="272">
        <v>83000</v>
      </c>
      <c r="F517" s="243">
        <f t="shared" si="30"/>
        <v>41500</v>
      </c>
      <c r="G517" s="259"/>
      <c r="H517" s="273"/>
    </row>
    <row r="518" spans="1:8">
      <c r="A518" s="245"/>
      <c r="B518" s="268"/>
      <c r="C518" s="241" t="s">
        <v>87</v>
      </c>
      <c r="D518" s="242">
        <v>0.5</v>
      </c>
      <c r="E518" s="272">
        <v>72000</v>
      </c>
      <c r="F518" s="243">
        <f t="shared" si="30"/>
        <v>36000</v>
      </c>
      <c r="G518" s="259"/>
      <c r="H518" s="273"/>
    </row>
    <row r="519" spans="1:8">
      <c r="A519" s="245"/>
      <c r="B519" s="268"/>
      <c r="C519" s="241" t="s">
        <v>202</v>
      </c>
      <c r="D519" s="242">
        <v>2</v>
      </c>
      <c r="E519" s="272">
        <v>35000</v>
      </c>
      <c r="F519" s="243">
        <f t="shared" si="30"/>
        <v>70000</v>
      </c>
      <c r="G519" s="259"/>
      <c r="H519" s="273"/>
    </row>
    <row r="520" spans="1:8">
      <c r="A520" s="245"/>
      <c r="B520" s="268"/>
      <c r="C520" s="241" t="s">
        <v>31</v>
      </c>
      <c r="D520" s="242">
        <v>0.1</v>
      </c>
      <c r="E520" s="272">
        <v>83000</v>
      </c>
      <c r="F520" s="243">
        <f t="shared" si="30"/>
        <v>8300</v>
      </c>
      <c r="G520" s="259"/>
      <c r="H520" s="273"/>
    </row>
    <row r="521" spans="1:8">
      <c r="A521" s="245"/>
      <c r="B521" s="268"/>
      <c r="C521" s="241" t="s">
        <v>110</v>
      </c>
      <c r="D521" s="242">
        <v>0.1</v>
      </c>
      <c r="E521" s="272">
        <v>77000</v>
      </c>
      <c r="F521" s="243">
        <f t="shared" si="30"/>
        <v>7700</v>
      </c>
      <c r="G521" s="259"/>
      <c r="H521" s="273"/>
    </row>
    <row r="522" spans="1:8">
      <c r="A522" s="245"/>
      <c r="B522" s="268"/>
      <c r="C522" s="241" t="s">
        <v>230</v>
      </c>
      <c r="D522" s="242">
        <v>0.07</v>
      </c>
      <c r="E522" s="272">
        <v>200000</v>
      </c>
      <c r="F522" s="243">
        <f t="shared" si="30"/>
        <v>14000</v>
      </c>
      <c r="G522" s="259"/>
      <c r="H522" s="273"/>
    </row>
    <row r="523" spans="1:8">
      <c r="A523" s="245"/>
      <c r="B523" s="268"/>
      <c r="C523" s="241" t="s">
        <v>93</v>
      </c>
      <c r="D523" s="242">
        <v>0.3</v>
      </c>
      <c r="E523" s="272">
        <v>70000</v>
      </c>
      <c r="F523" s="243">
        <f t="shared" si="30"/>
        <v>21000</v>
      </c>
      <c r="G523" s="259"/>
      <c r="H523" s="273"/>
    </row>
    <row r="524" spans="1:8">
      <c r="A524" s="245"/>
      <c r="B524" s="268"/>
      <c r="C524" s="241" t="s">
        <v>92</v>
      </c>
      <c r="D524" s="242">
        <v>0.3</v>
      </c>
      <c r="E524" s="272">
        <v>55000</v>
      </c>
      <c r="F524" s="243">
        <f t="shared" si="30"/>
        <v>16500</v>
      </c>
      <c r="G524" s="259"/>
      <c r="H524" s="273"/>
    </row>
    <row r="525" spans="1:8">
      <c r="A525" s="245"/>
      <c r="B525" s="268"/>
      <c r="C525" s="241" t="s">
        <v>25</v>
      </c>
      <c r="D525" s="242">
        <v>1</v>
      </c>
      <c r="E525" s="272">
        <v>250000</v>
      </c>
      <c r="F525" s="243">
        <f t="shared" si="30"/>
        <v>250000</v>
      </c>
      <c r="G525" s="259"/>
      <c r="H525" s="273"/>
    </row>
    <row r="526" spans="1:8">
      <c r="A526" s="245"/>
      <c r="B526" s="268"/>
      <c r="C526" s="241" t="s">
        <v>22</v>
      </c>
      <c r="D526" s="242">
        <v>3</v>
      </c>
      <c r="E526" s="272">
        <v>35000</v>
      </c>
      <c r="F526" s="243">
        <f t="shared" si="30"/>
        <v>105000</v>
      </c>
      <c r="G526" s="259"/>
      <c r="H526" s="273"/>
    </row>
    <row r="527" spans="1:8">
      <c r="A527" s="245"/>
      <c r="B527" s="268"/>
      <c r="C527" s="241" t="s">
        <v>52</v>
      </c>
      <c r="D527" s="242">
        <v>2</v>
      </c>
      <c r="E527" s="272">
        <v>110000</v>
      </c>
      <c r="F527" s="243">
        <f t="shared" si="30"/>
        <v>220000</v>
      </c>
      <c r="G527" s="259"/>
      <c r="H527" s="273"/>
    </row>
    <row r="528" spans="1:8">
      <c r="A528" s="245"/>
      <c r="B528" s="268"/>
      <c r="C528" s="241" t="s">
        <v>99</v>
      </c>
      <c r="D528" s="242">
        <v>0.3</v>
      </c>
      <c r="E528" s="272">
        <v>120000</v>
      </c>
      <c r="F528" s="243">
        <f t="shared" si="30"/>
        <v>36000</v>
      </c>
      <c r="G528" s="259"/>
      <c r="H528" s="273"/>
    </row>
    <row r="529" spans="1:8">
      <c r="A529" s="245"/>
      <c r="B529" s="268"/>
      <c r="C529" s="286" t="s">
        <v>134</v>
      </c>
      <c r="D529" s="267">
        <v>1</v>
      </c>
      <c r="E529" s="288">
        <v>66000</v>
      </c>
      <c r="F529" s="289">
        <f t="shared" si="30"/>
        <v>66000</v>
      </c>
      <c r="G529" s="259"/>
      <c r="H529" s="273"/>
    </row>
    <row r="530" spans="1:8">
      <c r="A530" s="240">
        <v>46043</v>
      </c>
      <c r="B530" s="337" t="s">
        <v>244</v>
      </c>
      <c r="C530" s="241" t="s">
        <v>36</v>
      </c>
      <c r="D530" s="242">
        <v>0.5</v>
      </c>
      <c r="E530" s="272">
        <v>44000</v>
      </c>
      <c r="F530" s="289">
        <f t="shared" ref="F530:F535" si="31">E530*D530</f>
        <v>22000</v>
      </c>
      <c r="G530" s="253">
        <f>SUM(F530:F535)</f>
        <v>244000</v>
      </c>
      <c r="H530" s="273" t="s">
        <v>8</v>
      </c>
    </row>
    <row r="531" spans="1:8">
      <c r="A531" s="240"/>
      <c r="B531" s="268"/>
      <c r="C531" s="241" t="s">
        <v>128</v>
      </c>
      <c r="D531" s="242">
        <v>30</v>
      </c>
      <c r="E531" s="272">
        <v>1000</v>
      </c>
      <c r="F531" s="289">
        <f t="shared" si="31"/>
        <v>30000</v>
      </c>
      <c r="G531" s="253"/>
      <c r="H531" s="273"/>
    </row>
    <row r="532" spans="1:8">
      <c r="A532" s="240"/>
      <c r="B532" s="268"/>
      <c r="C532" s="241" t="s">
        <v>100</v>
      </c>
      <c r="D532" s="242">
        <v>1</v>
      </c>
      <c r="E532" s="272">
        <v>39000</v>
      </c>
      <c r="F532" s="289">
        <f t="shared" si="31"/>
        <v>39000</v>
      </c>
      <c r="G532" s="253"/>
      <c r="H532" s="273"/>
    </row>
    <row r="533" spans="1:8">
      <c r="A533" s="240"/>
      <c r="B533" s="268"/>
      <c r="C533" s="241" t="s">
        <v>122</v>
      </c>
      <c r="D533" s="242">
        <v>1</v>
      </c>
      <c r="E533" s="272">
        <v>50000</v>
      </c>
      <c r="F533" s="289">
        <f t="shared" si="31"/>
        <v>50000</v>
      </c>
      <c r="G533" s="253"/>
      <c r="H533" s="273"/>
    </row>
    <row r="534" spans="1:8">
      <c r="A534" s="240"/>
      <c r="B534" s="268"/>
      <c r="C534" s="241" t="s">
        <v>37</v>
      </c>
      <c r="D534" s="242">
        <v>1</v>
      </c>
      <c r="E534" s="272">
        <v>83000</v>
      </c>
      <c r="F534" s="289">
        <f t="shared" si="31"/>
        <v>83000</v>
      </c>
      <c r="G534" s="253"/>
      <c r="H534" s="273"/>
    </row>
    <row r="535" spans="1:8">
      <c r="A535" s="240"/>
      <c r="B535" s="269"/>
      <c r="C535" s="241" t="s">
        <v>101</v>
      </c>
      <c r="D535" s="242">
        <v>2</v>
      </c>
      <c r="E535" s="272">
        <v>10000</v>
      </c>
      <c r="F535" s="289">
        <f t="shared" si="31"/>
        <v>20000</v>
      </c>
      <c r="G535" s="253"/>
      <c r="H535" s="273"/>
    </row>
    <row r="536" spans="1:8">
      <c r="A536" s="244">
        <v>46044</v>
      </c>
      <c r="B536" s="337" t="s">
        <v>245</v>
      </c>
      <c r="C536" s="241" t="s">
        <v>43</v>
      </c>
      <c r="D536" s="242">
        <v>5.5</v>
      </c>
      <c r="E536" s="272">
        <v>25000</v>
      </c>
      <c r="F536" s="243">
        <f t="shared" ref="F536:F557" si="32">E536*D536</f>
        <v>137500</v>
      </c>
      <c r="G536" s="258">
        <f>SUM(F536:F557)</f>
        <v>2177750</v>
      </c>
      <c r="H536" s="273" t="s">
        <v>8</v>
      </c>
    </row>
    <row r="537" spans="1:8">
      <c r="A537" s="245"/>
      <c r="B537" s="268"/>
      <c r="C537" s="241" t="s">
        <v>125</v>
      </c>
      <c r="D537" s="242">
        <v>3</v>
      </c>
      <c r="E537" s="272">
        <v>85000</v>
      </c>
      <c r="F537" s="243">
        <f t="shared" si="32"/>
        <v>255000</v>
      </c>
      <c r="G537" s="259"/>
      <c r="H537" s="273"/>
    </row>
    <row r="538" spans="1:8">
      <c r="A538" s="245"/>
      <c r="B538" s="268"/>
      <c r="C538" s="241" t="s">
        <v>160</v>
      </c>
      <c r="D538" s="242">
        <v>2</v>
      </c>
      <c r="E538" s="272">
        <v>65000</v>
      </c>
      <c r="F538" s="243">
        <f t="shared" si="32"/>
        <v>130000</v>
      </c>
      <c r="G538" s="259"/>
      <c r="H538" s="273"/>
    </row>
    <row r="539" spans="1:8">
      <c r="A539" s="245"/>
      <c r="B539" s="268"/>
      <c r="C539" s="241" t="s">
        <v>71</v>
      </c>
      <c r="D539" s="242">
        <v>3</v>
      </c>
      <c r="E539" s="272">
        <v>66000</v>
      </c>
      <c r="F539" s="243">
        <f t="shared" si="32"/>
        <v>198000</v>
      </c>
      <c r="G539" s="259"/>
      <c r="H539" s="273"/>
    </row>
    <row r="540" spans="1:8">
      <c r="A540" s="245"/>
      <c r="B540" s="268"/>
      <c r="C540" s="241" t="s">
        <v>95</v>
      </c>
      <c r="D540" s="242">
        <v>10</v>
      </c>
      <c r="E540" s="272">
        <v>25000</v>
      </c>
      <c r="F540" s="243">
        <f t="shared" si="32"/>
        <v>250000</v>
      </c>
      <c r="G540" s="259"/>
      <c r="H540" s="273"/>
    </row>
    <row r="541" spans="1:8">
      <c r="A541" s="245"/>
      <c r="B541" s="268"/>
      <c r="C541" s="241" t="s">
        <v>42</v>
      </c>
      <c r="D541" s="242">
        <v>10</v>
      </c>
      <c r="E541" s="272">
        <v>25000</v>
      </c>
      <c r="F541" s="243">
        <f t="shared" si="32"/>
        <v>250000</v>
      </c>
      <c r="G541" s="259"/>
      <c r="H541" s="273"/>
    </row>
    <row r="542" spans="1:8">
      <c r="A542" s="245"/>
      <c r="B542" s="268"/>
      <c r="C542" s="241" t="s">
        <v>123</v>
      </c>
      <c r="D542" s="242">
        <v>5</v>
      </c>
      <c r="E542" s="272">
        <v>39000</v>
      </c>
      <c r="F542" s="243">
        <f t="shared" si="32"/>
        <v>195000</v>
      </c>
      <c r="G542" s="259"/>
      <c r="H542" s="273"/>
    </row>
    <row r="543" spans="1:8">
      <c r="A543" s="245"/>
      <c r="B543" s="268"/>
      <c r="C543" s="241" t="s">
        <v>127</v>
      </c>
      <c r="D543" s="242">
        <v>1</v>
      </c>
      <c r="E543" s="272">
        <v>200000</v>
      </c>
      <c r="F543" s="243">
        <f t="shared" si="32"/>
        <v>200000</v>
      </c>
      <c r="G543" s="259"/>
      <c r="H543" s="273"/>
    </row>
    <row r="544" spans="1:8">
      <c r="A544" s="245"/>
      <c r="B544" s="268"/>
      <c r="C544" s="241" t="s">
        <v>179</v>
      </c>
      <c r="D544" s="242">
        <v>2</v>
      </c>
      <c r="E544" s="272">
        <v>35000</v>
      </c>
      <c r="F544" s="243">
        <f t="shared" si="32"/>
        <v>70000</v>
      </c>
      <c r="G544" s="259"/>
      <c r="H544" s="273"/>
    </row>
    <row r="545" spans="1:8">
      <c r="A545" s="245"/>
      <c r="B545" s="268"/>
      <c r="C545" s="241" t="s">
        <v>38</v>
      </c>
      <c r="D545" s="242">
        <v>0.3</v>
      </c>
      <c r="E545" s="272">
        <v>72000</v>
      </c>
      <c r="F545" s="243">
        <f t="shared" si="32"/>
        <v>21600</v>
      </c>
      <c r="G545" s="259"/>
      <c r="H545" s="273"/>
    </row>
    <row r="546" spans="1:8">
      <c r="A546" s="245"/>
      <c r="B546" s="268"/>
      <c r="C546" s="241" t="s">
        <v>91</v>
      </c>
      <c r="D546" s="242">
        <v>0.3</v>
      </c>
      <c r="E546" s="272">
        <v>90000</v>
      </c>
      <c r="F546" s="243">
        <f t="shared" si="32"/>
        <v>27000</v>
      </c>
      <c r="G546" s="259"/>
      <c r="H546" s="273"/>
    </row>
    <row r="547" spans="1:8">
      <c r="A547" s="245"/>
      <c r="B547" s="268"/>
      <c r="C547" s="241" t="s">
        <v>92</v>
      </c>
      <c r="D547" s="242">
        <v>0.3</v>
      </c>
      <c r="E547" s="272">
        <v>70000</v>
      </c>
      <c r="F547" s="243">
        <f t="shared" si="32"/>
        <v>21000</v>
      </c>
      <c r="G547" s="259"/>
      <c r="H547" s="273"/>
    </row>
    <row r="548" spans="1:8">
      <c r="A548" s="245"/>
      <c r="B548" s="268"/>
      <c r="C548" s="241" t="s">
        <v>93</v>
      </c>
      <c r="D548" s="242">
        <v>0.3</v>
      </c>
      <c r="E548" s="272">
        <v>55000</v>
      </c>
      <c r="F548" s="243">
        <f t="shared" si="32"/>
        <v>16500</v>
      </c>
      <c r="G548" s="259"/>
      <c r="H548" s="273"/>
    </row>
    <row r="549" spans="1:8">
      <c r="A549" s="245"/>
      <c r="B549" s="268"/>
      <c r="C549" s="241" t="s">
        <v>31</v>
      </c>
      <c r="D549" s="242">
        <v>0.1</v>
      </c>
      <c r="E549" s="272">
        <v>83000</v>
      </c>
      <c r="F549" s="243">
        <f t="shared" si="32"/>
        <v>8300</v>
      </c>
      <c r="G549" s="259"/>
      <c r="H549" s="273"/>
    </row>
    <row r="550" spans="1:8">
      <c r="A550" s="245"/>
      <c r="B550" s="268"/>
      <c r="C550" s="241" t="s">
        <v>110</v>
      </c>
      <c r="D550" s="242">
        <v>0.05</v>
      </c>
      <c r="E550" s="272">
        <v>77000</v>
      </c>
      <c r="F550" s="243">
        <f t="shared" si="32"/>
        <v>3850</v>
      </c>
      <c r="G550" s="259"/>
      <c r="H550" s="273"/>
    </row>
    <row r="551" spans="1:8">
      <c r="A551" s="245"/>
      <c r="B551" s="268"/>
      <c r="C551" s="241" t="s">
        <v>34</v>
      </c>
      <c r="D551" s="242">
        <v>1</v>
      </c>
      <c r="E551" s="272">
        <v>11000</v>
      </c>
      <c r="F551" s="243">
        <f t="shared" si="32"/>
        <v>11000</v>
      </c>
      <c r="G551" s="259"/>
      <c r="H551" s="273"/>
    </row>
    <row r="552" spans="1:8">
      <c r="A552" s="245"/>
      <c r="B552" s="268"/>
      <c r="C552" s="241" t="s">
        <v>126</v>
      </c>
      <c r="D552" s="242">
        <v>1</v>
      </c>
      <c r="E552" s="272">
        <v>28000</v>
      </c>
      <c r="F552" s="243">
        <f t="shared" si="32"/>
        <v>28000</v>
      </c>
      <c r="G552" s="259"/>
      <c r="H552" s="273"/>
    </row>
    <row r="553" spans="1:8">
      <c r="A553" s="245"/>
      <c r="B553" s="268"/>
      <c r="C553" s="241" t="s">
        <v>35</v>
      </c>
      <c r="D553" s="242">
        <v>2</v>
      </c>
      <c r="E553" s="272">
        <v>28000</v>
      </c>
      <c r="F553" s="243">
        <f t="shared" si="32"/>
        <v>56000</v>
      </c>
      <c r="G553" s="259"/>
      <c r="H553" s="273"/>
    </row>
    <row r="554" spans="1:8">
      <c r="A554" s="245"/>
      <c r="B554" s="268"/>
      <c r="C554" s="241" t="s">
        <v>46</v>
      </c>
      <c r="D554" s="242">
        <v>3</v>
      </c>
      <c r="E554" s="272">
        <v>28000</v>
      </c>
      <c r="F554" s="243">
        <f t="shared" si="32"/>
        <v>84000</v>
      </c>
      <c r="G554" s="259"/>
      <c r="H554" s="273"/>
    </row>
    <row r="555" spans="1:8">
      <c r="A555" s="245"/>
      <c r="B555" s="268"/>
      <c r="C555" s="241" t="s">
        <v>115</v>
      </c>
      <c r="D555" s="242">
        <v>9</v>
      </c>
      <c r="E555" s="272">
        <v>15000</v>
      </c>
      <c r="F555" s="243">
        <f t="shared" si="32"/>
        <v>135000</v>
      </c>
      <c r="G555" s="259"/>
      <c r="H555" s="273"/>
    </row>
    <row r="556" spans="1:8">
      <c r="A556" s="245"/>
      <c r="B556" s="268"/>
      <c r="C556" s="241" t="s">
        <v>101</v>
      </c>
      <c r="D556" s="242">
        <v>3</v>
      </c>
      <c r="E556" s="272">
        <v>10000</v>
      </c>
      <c r="F556" s="243">
        <f t="shared" si="32"/>
        <v>30000</v>
      </c>
      <c r="G556" s="259"/>
      <c r="H556" s="273"/>
    </row>
    <row r="557" spans="1:8">
      <c r="A557" s="246"/>
      <c r="B557" s="269"/>
      <c r="C557" s="241" t="s">
        <v>102</v>
      </c>
      <c r="D557" s="242">
        <v>1</v>
      </c>
      <c r="E557" s="272">
        <v>50000</v>
      </c>
      <c r="F557" s="243">
        <f t="shared" si="32"/>
        <v>50000</v>
      </c>
      <c r="G557" s="260"/>
      <c r="H557" s="273"/>
    </row>
    <row r="558" spans="1:8">
      <c r="A558" s="244">
        <v>46044</v>
      </c>
      <c r="B558" s="337" t="s">
        <v>246</v>
      </c>
      <c r="C558" s="241" t="s">
        <v>100</v>
      </c>
      <c r="D558" s="242">
        <v>2</v>
      </c>
      <c r="E558" s="272">
        <v>39000</v>
      </c>
      <c r="F558" s="243">
        <f t="shared" ref="F558:F568" si="33">E558*D558</f>
        <v>78000</v>
      </c>
      <c r="G558" s="258">
        <f>SUM(F558:F568)</f>
        <v>456400</v>
      </c>
      <c r="H558" s="273" t="s">
        <v>8</v>
      </c>
    </row>
    <row r="559" spans="1:8">
      <c r="A559" s="245"/>
      <c r="B559" s="268"/>
      <c r="C559" s="241" t="s">
        <v>85</v>
      </c>
      <c r="D559" s="242">
        <v>1</v>
      </c>
      <c r="E559" s="272">
        <v>39000</v>
      </c>
      <c r="F559" s="243">
        <f t="shared" si="33"/>
        <v>39000</v>
      </c>
      <c r="G559" s="259"/>
      <c r="H559" s="273"/>
    </row>
    <row r="560" spans="1:8">
      <c r="A560" s="245"/>
      <c r="B560" s="268"/>
      <c r="C560" s="241" t="s">
        <v>116</v>
      </c>
      <c r="D560" s="242">
        <v>1</v>
      </c>
      <c r="E560" s="272">
        <v>45000</v>
      </c>
      <c r="F560" s="243">
        <f t="shared" si="33"/>
        <v>45000</v>
      </c>
      <c r="G560" s="259"/>
      <c r="H560" s="273"/>
    </row>
    <row r="561" spans="1:8">
      <c r="A561" s="245"/>
      <c r="B561" s="268"/>
      <c r="C561" s="241" t="s">
        <v>99</v>
      </c>
      <c r="D561" s="242">
        <v>0.2</v>
      </c>
      <c r="E561" s="272">
        <v>120000</v>
      </c>
      <c r="F561" s="243">
        <f t="shared" si="33"/>
        <v>24000</v>
      </c>
      <c r="G561" s="259"/>
      <c r="H561" s="273"/>
    </row>
    <row r="562" spans="1:8">
      <c r="A562" s="245"/>
      <c r="B562" s="268"/>
      <c r="C562" s="241" t="s">
        <v>128</v>
      </c>
      <c r="D562" s="242">
        <v>30</v>
      </c>
      <c r="E562" s="272">
        <v>1000</v>
      </c>
      <c r="F562" s="243">
        <f t="shared" si="33"/>
        <v>30000</v>
      </c>
      <c r="G562" s="259"/>
      <c r="H562" s="273"/>
    </row>
    <row r="563" spans="1:8">
      <c r="A563" s="245"/>
      <c r="B563" s="268"/>
      <c r="C563" s="241" t="s">
        <v>36</v>
      </c>
      <c r="D563" s="242">
        <v>1</v>
      </c>
      <c r="E563" s="272">
        <v>44000</v>
      </c>
      <c r="F563" s="243">
        <f t="shared" si="33"/>
        <v>44000</v>
      </c>
      <c r="G563" s="259"/>
      <c r="H563" s="273"/>
    </row>
    <row r="564" spans="1:8">
      <c r="A564" s="245"/>
      <c r="B564" s="268"/>
      <c r="C564" s="241" t="s">
        <v>96</v>
      </c>
      <c r="D564" s="242">
        <v>1</v>
      </c>
      <c r="E564" s="272">
        <v>61000</v>
      </c>
      <c r="F564" s="243">
        <f t="shared" si="33"/>
        <v>61000</v>
      </c>
      <c r="G564" s="259"/>
      <c r="H564" s="273"/>
    </row>
    <row r="565" spans="1:8">
      <c r="A565" s="245"/>
      <c r="B565" s="268"/>
      <c r="C565" s="241" t="s">
        <v>98</v>
      </c>
      <c r="D565" s="61">
        <v>0.3</v>
      </c>
      <c r="E565" s="272">
        <v>44000</v>
      </c>
      <c r="F565" s="243">
        <f t="shared" si="33"/>
        <v>13200</v>
      </c>
      <c r="G565" s="259"/>
      <c r="H565" s="273"/>
    </row>
    <row r="566" spans="1:8">
      <c r="A566" s="245"/>
      <c r="B566" s="268"/>
      <c r="C566" s="287" t="s">
        <v>32</v>
      </c>
      <c r="D566" s="61">
        <v>1</v>
      </c>
      <c r="E566" s="272">
        <v>50000</v>
      </c>
      <c r="F566" s="243">
        <f t="shared" si="33"/>
        <v>50000</v>
      </c>
      <c r="G566" s="259"/>
      <c r="H566" s="273"/>
    </row>
    <row r="567" spans="1:8">
      <c r="A567" s="245"/>
      <c r="B567" s="268"/>
      <c r="C567" s="287" t="s">
        <v>33</v>
      </c>
      <c r="D567" s="242">
        <v>1</v>
      </c>
      <c r="E567" s="272">
        <v>61000</v>
      </c>
      <c r="F567" s="243">
        <f t="shared" si="33"/>
        <v>61000</v>
      </c>
      <c r="G567" s="259"/>
      <c r="H567" s="273"/>
    </row>
    <row r="568" spans="1:8">
      <c r="A568" s="246"/>
      <c r="B568" s="269"/>
      <c r="C568" s="241" t="s">
        <v>113</v>
      </c>
      <c r="D568" s="242">
        <v>0.4</v>
      </c>
      <c r="E568" s="272">
        <v>28000</v>
      </c>
      <c r="F568" s="243">
        <f t="shared" si="33"/>
        <v>11200</v>
      </c>
      <c r="G568" s="260"/>
      <c r="H568" s="273"/>
    </row>
    <row r="569" spans="1:8">
      <c r="A569" s="244">
        <v>46045</v>
      </c>
      <c r="B569" s="337" t="s">
        <v>247</v>
      </c>
      <c r="C569" s="241" t="s">
        <v>22</v>
      </c>
      <c r="D569" s="242">
        <v>2</v>
      </c>
      <c r="E569" s="272">
        <v>35000</v>
      </c>
      <c r="F569" s="243">
        <f t="shared" ref="F569:F592" si="34">E569*D569</f>
        <v>70000</v>
      </c>
      <c r="G569" s="281">
        <f>SUM(F569:F590)</f>
        <v>1668900</v>
      </c>
      <c r="H569" s="273" t="s">
        <v>8</v>
      </c>
    </row>
    <row r="570" spans="1:8">
      <c r="A570" s="245"/>
      <c r="B570" s="268"/>
      <c r="C570" s="241" t="s">
        <v>21</v>
      </c>
      <c r="D570" s="242">
        <v>3</v>
      </c>
      <c r="E570" s="272">
        <v>125000</v>
      </c>
      <c r="F570" s="243">
        <f t="shared" si="34"/>
        <v>375000</v>
      </c>
      <c r="G570" s="282"/>
      <c r="H570" s="273"/>
    </row>
    <row r="571" spans="1:8">
      <c r="A571" s="245"/>
      <c r="B571" s="268"/>
      <c r="C571" s="241" t="s">
        <v>173</v>
      </c>
      <c r="D571" s="242">
        <v>1</v>
      </c>
      <c r="E571" s="272">
        <v>110000</v>
      </c>
      <c r="F571" s="243">
        <f t="shared" si="34"/>
        <v>110000</v>
      </c>
      <c r="G571" s="282"/>
      <c r="H571" s="273"/>
    </row>
    <row r="572" spans="1:8">
      <c r="A572" s="245"/>
      <c r="B572" s="268"/>
      <c r="C572" s="241" t="s">
        <v>203</v>
      </c>
      <c r="D572" s="242">
        <v>4.2</v>
      </c>
      <c r="E572" s="272">
        <v>10000</v>
      </c>
      <c r="F572" s="243">
        <f t="shared" si="34"/>
        <v>42000</v>
      </c>
      <c r="G572" s="282"/>
      <c r="H572" s="273"/>
    </row>
    <row r="573" spans="1:8">
      <c r="A573" s="245"/>
      <c r="B573" s="268"/>
      <c r="C573" s="241" t="s">
        <v>87</v>
      </c>
      <c r="D573" s="242">
        <v>1</v>
      </c>
      <c r="E573" s="272">
        <v>72000</v>
      </c>
      <c r="F573" s="243">
        <f t="shared" si="34"/>
        <v>72000</v>
      </c>
      <c r="G573" s="282"/>
      <c r="H573" s="273"/>
    </row>
    <row r="574" spans="1:8">
      <c r="A574" s="245"/>
      <c r="B574" s="268"/>
      <c r="C574" s="241" t="s">
        <v>46</v>
      </c>
      <c r="D574" s="242">
        <v>2</v>
      </c>
      <c r="E574" s="272">
        <v>28000</v>
      </c>
      <c r="F574" s="243">
        <f t="shared" si="34"/>
        <v>56000</v>
      </c>
      <c r="G574" s="282"/>
      <c r="H574" s="273"/>
    </row>
    <row r="575" spans="1:8">
      <c r="A575" s="245"/>
      <c r="B575" s="268"/>
      <c r="C575" s="241" t="s">
        <v>44</v>
      </c>
      <c r="D575" s="242">
        <v>0.7</v>
      </c>
      <c r="E575" s="272">
        <v>72000</v>
      </c>
      <c r="F575" s="243">
        <f t="shared" si="34"/>
        <v>50400</v>
      </c>
      <c r="G575" s="282"/>
      <c r="H575" s="273"/>
    </row>
    <row r="576" spans="1:8">
      <c r="A576" s="245"/>
      <c r="B576" s="268"/>
      <c r="C576" s="241" t="s">
        <v>172</v>
      </c>
      <c r="D576" s="242">
        <v>0.1</v>
      </c>
      <c r="E576" s="272">
        <v>39000</v>
      </c>
      <c r="F576" s="243">
        <f t="shared" si="34"/>
        <v>3900</v>
      </c>
      <c r="G576" s="282"/>
      <c r="H576" s="273"/>
    </row>
    <row r="577" spans="1:8">
      <c r="A577" s="245"/>
      <c r="B577" s="268"/>
      <c r="C577" s="241" t="s">
        <v>31</v>
      </c>
      <c r="D577" s="242">
        <v>0.1</v>
      </c>
      <c r="E577" s="272">
        <v>83000</v>
      </c>
      <c r="F577" s="243">
        <f t="shared" si="34"/>
        <v>8300</v>
      </c>
      <c r="G577" s="282"/>
      <c r="H577" s="273"/>
    </row>
    <row r="578" spans="1:8">
      <c r="A578" s="245"/>
      <c r="B578" s="268"/>
      <c r="C578" s="241" t="s">
        <v>42</v>
      </c>
      <c r="D578" s="242">
        <v>5</v>
      </c>
      <c r="E578" s="272">
        <v>25000</v>
      </c>
      <c r="F578" s="243">
        <f t="shared" si="34"/>
        <v>125000</v>
      </c>
      <c r="G578" s="282"/>
      <c r="H578" s="273"/>
    </row>
    <row r="579" spans="1:8">
      <c r="A579" s="245"/>
      <c r="B579" s="268"/>
      <c r="C579" s="241" t="s">
        <v>63</v>
      </c>
      <c r="D579" s="242">
        <v>2</v>
      </c>
      <c r="E579" s="272">
        <v>30000</v>
      </c>
      <c r="F579" s="243">
        <f t="shared" si="34"/>
        <v>60000</v>
      </c>
      <c r="G579" s="282"/>
      <c r="H579" s="273"/>
    </row>
    <row r="580" spans="1:8">
      <c r="A580" s="245"/>
      <c r="B580" s="268"/>
      <c r="C580" s="241" t="s">
        <v>216</v>
      </c>
      <c r="D580" s="242">
        <v>3</v>
      </c>
      <c r="E580" s="272">
        <v>50000</v>
      </c>
      <c r="F580" s="243">
        <f t="shared" si="34"/>
        <v>150000</v>
      </c>
      <c r="G580" s="282"/>
      <c r="H580" s="273"/>
    </row>
    <row r="581" spans="1:8">
      <c r="A581" s="245"/>
      <c r="B581" s="268"/>
      <c r="C581" s="241" t="s">
        <v>43</v>
      </c>
      <c r="D581" s="242">
        <v>4.2</v>
      </c>
      <c r="E581" s="272">
        <v>25000</v>
      </c>
      <c r="F581" s="243">
        <f t="shared" si="34"/>
        <v>105000</v>
      </c>
      <c r="G581" s="282"/>
      <c r="H581" s="273"/>
    </row>
    <row r="582" spans="1:8">
      <c r="A582" s="245"/>
      <c r="B582" s="268"/>
      <c r="C582" s="241" t="s">
        <v>7</v>
      </c>
      <c r="D582" s="242">
        <v>3</v>
      </c>
      <c r="E582" s="272">
        <v>35000</v>
      </c>
      <c r="F582" s="243">
        <f t="shared" si="34"/>
        <v>105000</v>
      </c>
      <c r="G582" s="282"/>
      <c r="H582" s="273"/>
    </row>
    <row r="583" spans="1:8">
      <c r="A583" s="245"/>
      <c r="B583" s="268"/>
      <c r="C583" s="241" t="s">
        <v>99</v>
      </c>
      <c r="D583" s="242">
        <v>0.2</v>
      </c>
      <c r="E583" s="272">
        <v>120000</v>
      </c>
      <c r="F583" s="243">
        <f t="shared" si="34"/>
        <v>24000</v>
      </c>
      <c r="G583" s="282"/>
      <c r="H583" s="273"/>
    </row>
    <row r="584" spans="1:8">
      <c r="A584" s="245"/>
      <c r="B584" s="268"/>
      <c r="C584" s="241" t="s">
        <v>36</v>
      </c>
      <c r="D584" s="242">
        <v>0.5</v>
      </c>
      <c r="E584" s="272">
        <v>44000</v>
      </c>
      <c r="F584" s="243">
        <f t="shared" si="34"/>
        <v>22000</v>
      </c>
      <c r="G584" s="282"/>
      <c r="H584" s="273"/>
    </row>
    <row r="585" spans="1:8">
      <c r="A585" s="245"/>
      <c r="B585" s="268"/>
      <c r="C585" s="241" t="s">
        <v>248</v>
      </c>
      <c r="D585" s="242">
        <v>0.3</v>
      </c>
      <c r="E585" s="272">
        <v>66000</v>
      </c>
      <c r="F585" s="243">
        <f t="shared" si="34"/>
        <v>19800</v>
      </c>
      <c r="G585" s="282"/>
      <c r="H585" s="273"/>
    </row>
    <row r="586" spans="1:8">
      <c r="A586" s="245"/>
      <c r="B586" s="268"/>
      <c r="C586" s="241" t="s">
        <v>96</v>
      </c>
      <c r="D586" s="242">
        <v>1</v>
      </c>
      <c r="E586" s="272">
        <v>61000</v>
      </c>
      <c r="F586" s="243">
        <f t="shared" si="34"/>
        <v>61000</v>
      </c>
      <c r="G586" s="282"/>
      <c r="H586" s="273"/>
    </row>
    <row r="587" spans="1:8">
      <c r="A587" s="245"/>
      <c r="B587" s="268"/>
      <c r="C587" s="241" t="s">
        <v>33</v>
      </c>
      <c r="D587" s="242">
        <v>1</v>
      </c>
      <c r="E587" s="272">
        <v>61000</v>
      </c>
      <c r="F587" s="243">
        <f t="shared" si="34"/>
        <v>61000</v>
      </c>
      <c r="G587" s="282"/>
      <c r="H587" s="273"/>
    </row>
    <row r="588" spans="1:8">
      <c r="A588" s="245"/>
      <c r="B588" s="268"/>
      <c r="C588" s="241" t="s">
        <v>32</v>
      </c>
      <c r="D588" s="242">
        <v>1</v>
      </c>
      <c r="E588" s="272">
        <v>50000</v>
      </c>
      <c r="F588" s="243">
        <f t="shared" si="34"/>
        <v>50000</v>
      </c>
      <c r="G588" s="282"/>
      <c r="H588" s="273"/>
    </row>
    <row r="589" spans="1:8">
      <c r="A589" s="245"/>
      <c r="B589" s="268"/>
      <c r="C589" s="241" t="s">
        <v>81</v>
      </c>
      <c r="D589" s="242">
        <v>1</v>
      </c>
      <c r="E589" s="272">
        <v>40000</v>
      </c>
      <c r="F589" s="243">
        <f t="shared" si="34"/>
        <v>40000</v>
      </c>
      <c r="G589" s="282"/>
      <c r="H589" s="273"/>
    </row>
    <row r="590" spans="1:8">
      <c r="A590" s="246"/>
      <c r="B590" s="269"/>
      <c r="C590" s="241" t="s">
        <v>85</v>
      </c>
      <c r="D590" s="242">
        <v>1.5</v>
      </c>
      <c r="E590" s="272">
        <v>39000</v>
      </c>
      <c r="F590" s="243">
        <f t="shared" si="34"/>
        <v>58500</v>
      </c>
      <c r="G590" s="283"/>
      <c r="H590" s="273"/>
    </row>
    <row r="591" spans="1:8">
      <c r="A591" s="244">
        <v>46045</v>
      </c>
      <c r="B591" s="337" t="s">
        <v>249</v>
      </c>
      <c r="C591" s="241" t="s">
        <v>180</v>
      </c>
      <c r="D591" s="242">
        <v>0.7</v>
      </c>
      <c r="E591" s="290">
        <v>88000</v>
      </c>
      <c r="F591" s="243">
        <f t="shared" si="34"/>
        <v>61600</v>
      </c>
      <c r="G591" s="258">
        <f>SUM(F591:F592)</f>
        <v>100600</v>
      </c>
      <c r="H591" s="273" t="s">
        <v>8</v>
      </c>
    </row>
    <row r="592" spans="1:8">
      <c r="A592" s="246"/>
      <c r="B592" s="269"/>
      <c r="C592" s="241" t="s">
        <v>100</v>
      </c>
      <c r="D592" s="242">
        <v>1</v>
      </c>
      <c r="E592" s="290">
        <v>39000</v>
      </c>
      <c r="F592" s="243">
        <f t="shared" si="34"/>
        <v>39000</v>
      </c>
      <c r="G592" s="260"/>
      <c r="H592" s="273"/>
    </row>
    <row r="593" spans="1:8">
      <c r="A593" s="244">
        <v>46046</v>
      </c>
      <c r="B593" s="337" t="s">
        <v>250</v>
      </c>
      <c r="C593" s="241" t="s">
        <v>42</v>
      </c>
      <c r="D593" s="242">
        <v>5</v>
      </c>
      <c r="E593" s="272">
        <v>25000</v>
      </c>
      <c r="F593" s="243">
        <f t="shared" ref="F593:F613" si="35">E593*D593</f>
        <v>125000</v>
      </c>
      <c r="G593" s="258">
        <f>SUM(F593:F613)</f>
        <v>1128310</v>
      </c>
      <c r="H593" s="273" t="s">
        <v>8</v>
      </c>
    </row>
    <row r="594" spans="1:8">
      <c r="A594" s="245"/>
      <c r="B594" s="268"/>
      <c r="C594" s="241" t="s">
        <v>106</v>
      </c>
      <c r="D594" s="242">
        <v>2</v>
      </c>
      <c r="E594" s="272">
        <v>25000</v>
      </c>
      <c r="F594" s="243">
        <f t="shared" si="35"/>
        <v>50000</v>
      </c>
      <c r="G594" s="259"/>
      <c r="H594" s="273"/>
    </row>
    <row r="595" spans="1:8">
      <c r="A595" s="245"/>
      <c r="B595" s="268"/>
      <c r="C595" s="241" t="s">
        <v>31</v>
      </c>
      <c r="D595" s="242">
        <v>0.07</v>
      </c>
      <c r="E595" s="272">
        <v>83000</v>
      </c>
      <c r="F595" s="243">
        <f t="shared" si="35"/>
        <v>5810</v>
      </c>
      <c r="G595" s="259"/>
      <c r="H595" s="273"/>
    </row>
    <row r="596" spans="1:8">
      <c r="A596" s="245"/>
      <c r="B596" s="268"/>
      <c r="C596" s="241" t="s">
        <v>90</v>
      </c>
      <c r="D596" s="242">
        <v>1</v>
      </c>
      <c r="E596" s="272">
        <v>17000</v>
      </c>
      <c r="F596" s="243">
        <f t="shared" si="35"/>
        <v>17000</v>
      </c>
      <c r="G596" s="259"/>
      <c r="H596" s="273"/>
    </row>
    <row r="597" spans="1:8">
      <c r="A597" s="245"/>
      <c r="B597" s="268"/>
      <c r="C597" s="241" t="s">
        <v>108</v>
      </c>
      <c r="D597" s="242">
        <v>2</v>
      </c>
      <c r="E597" s="272">
        <v>50000</v>
      </c>
      <c r="F597" s="243">
        <f t="shared" si="35"/>
        <v>100000</v>
      </c>
      <c r="G597" s="259"/>
      <c r="H597" s="273"/>
    </row>
    <row r="598" spans="1:8">
      <c r="A598" s="245"/>
      <c r="B598" s="268"/>
      <c r="C598" s="241" t="s">
        <v>34</v>
      </c>
      <c r="D598" s="242">
        <v>1</v>
      </c>
      <c r="E598" s="272">
        <v>11000</v>
      </c>
      <c r="F598" s="243">
        <f t="shared" si="35"/>
        <v>11000</v>
      </c>
      <c r="G598" s="259"/>
      <c r="H598" s="273"/>
    </row>
    <row r="599" spans="1:8">
      <c r="A599" s="245"/>
      <c r="B599" s="268"/>
      <c r="C599" s="241" t="s">
        <v>126</v>
      </c>
      <c r="D599" s="242">
        <v>1</v>
      </c>
      <c r="E599" s="272">
        <v>28000</v>
      </c>
      <c r="F599" s="243">
        <f t="shared" si="35"/>
        <v>28000</v>
      </c>
      <c r="G599" s="259"/>
      <c r="H599" s="273"/>
    </row>
    <row r="600" spans="1:8">
      <c r="A600" s="245"/>
      <c r="B600" s="268"/>
      <c r="C600" s="241" t="s">
        <v>35</v>
      </c>
      <c r="D600" s="242">
        <v>2</v>
      </c>
      <c r="E600" s="272">
        <v>28000</v>
      </c>
      <c r="F600" s="243">
        <f t="shared" si="35"/>
        <v>56000</v>
      </c>
      <c r="G600" s="259"/>
      <c r="H600" s="273"/>
    </row>
    <row r="601" spans="1:8">
      <c r="A601" s="245"/>
      <c r="B601" s="268"/>
      <c r="C601" s="241" t="s">
        <v>87</v>
      </c>
      <c r="D601" s="242">
        <v>1</v>
      </c>
      <c r="E601" s="272">
        <v>72000</v>
      </c>
      <c r="F601" s="243">
        <f t="shared" si="35"/>
        <v>72000</v>
      </c>
      <c r="G601" s="259"/>
      <c r="H601" s="273"/>
    </row>
    <row r="602" spans="1:8">
      <c r="A602" s="245"/>
      <c r="B602" s="268"/>
      <c r="C602" s="241" t="s">
        <v>89</v>
      </c>
      <c r="D602" s="242">
        <v>0.5</v>
      </c>
      <c r="E602" s="272">
        <v>94000</v>
      </c>
      <c r="F602" s="243">
        <f t="shared" si="35"/>
        <v>47000</v>
      </c>
      <c r="G602" s="259"/>
      <c r="H602" s="273"/>
    </row>
    <row r="603" spans="1:8">
      <c r="A603" s="245"/>
      <c r="B603" s="268"/>
      <c r="C603" s="241" t="s">
        <v>188</v>
      </c>
      <c r="D603" s="242">
        <v>0.1</v>
      </c>
      <c r="E603" s="272">
        <v>77000</v>
      </c>
      <c r="F603" s="243">
        <f t="shared" si="35"/>
        <v>7700</v>
      </c>
      <c r="G603" s="259"/>
      <c r="H603" s="273"/>
    </row>
    <row r="604" spans="1:8">
      <c r="A604" s="245"/>
      <c r="B604" s="268"/>
      <c r="C604" s="241" t="s">
        <v>193</v>
      </c>
      <c r="D604" s="242">
        <v>0.5</v>
      </c>
      <c r="E604" s="272">
        <v>70000</v>
      </c>
      <c r="F604" s="243">
        <f t="shared" si="35"/>
        <v>35000</v>
      </c>
      <c r="G604" s="259"/>
      <c r="H604" s="273"/>
    </row>
    <row r="605" spans="1:8">
      <c r="A605" s="245"/>
      <c r="B605" s="268"/>
      <c r="C605" s="241" t="s">
        <v>60</v>
      </c>
      <c r="D605" s="242">
        <v>5</v>
      </c>
      <c r="E605" s="272">
        <v>25000</v>
      </c>
      <c r="F605" s="243">
        <f t="shared" si="35"/>
        <v>125000</v>
      </c>
      <c r="G605" s="259"/>
      <c r="H605" s="273"/>
    </row>
    <row r="606" spans="1:8">
      <c r="A606" s="245"/>
      <c r="B606" s="268"/>
      <c r="C606" s="241" t="s">
        <v>115</v>
      </c>
      <c r="D606" s="242">
        <v>8.2</v>
      </c>
      <c r="E606" s="272">
        <v>15000</v>
      </c>
      <c r="F606" s="243">
        <f t="shared" si="35"/>
        <v>123000</v>
      </c>
      <c r="G606" s="259"/>
      <c r="H606" s="273"/>
    </row>
    <row r="607" spans="1:8">
      <c r="A607" s="245"/>
      <c r="B607" s="268"/>
      <c r="C607" s="241" t="s">
        <v>101</v>
      </c>
      <c r="D607" s="242">
        <v>2</v>
      </c>
      <c r="E607" s="272">
        <v>10000</v>
      </c>
      <c r="F607" s="243">
        <f t="shared" si="35"/>
        <v>20000</v>
      </c>
      <c r="G607" s="259"/>
      <c r="H607" s="273"/>
    </row>
    <row r="608" spans="1:8">
      <c r="A608" s="245"/>
      <c r="B608" s="268"/>
      <c r="C608" s="241" t="s">
        <v>116</v>
      </c>
      <c r="D608" s="242">
        <v>1</v>
      </c>
      <c r="E608" s="272">
        <v>45000</v>
      </c>
      <c r="F608" s="243">
        <f t="shared" si="35"/>
        <v>45000</v>
      </c>
      <c r="G608" s="259"/>
      <c r="H608" s="273"/>
    </row>
    <row r="609" spans="1:8">
      <c r="A609" s="245"/>
      <c r="B609" s="268"/>
      <c r="C609" s="241" t="s">
        <v>178</v>
      </c>
      <c r="D609" s="242">
        <v>0.1</v>
      </c>
      <c r="E609" s="272">
        <v>198000</v>
      </c>
      <c r="F609" s="243">
        <f t="shared" si="35"/>
        <v>19800</v>
      </c>
      <c r="G609" s="259"/>
      <c r="H609" s="273"/>
    </row>
    <row r="610" spans="1:8">
      <c r="A610" s="245"/>
      <c r="B610" s="268"/>
      <c r="C610" s="241" t="s">
        <v>102</v>
      </c>
      <c r="D610" s="242">
        <v>1</v>
      </c>
      <c r="E610" s="272">
        <v>50000</v>
      </c>
      <c r="F610" s="243">
        <f t="shared" si="35"/>
        <v>50000</v>
      </c>
      <c r="G610" s="259"/>
      <c r="H610" s="273"/>
    </row>
    <row r="611" spans="1:8">
      <c r="A611" s="245"/>
      <c r="B611" s="268"/>
      <c r="C611" s="241" t="s">
        <v>37</v>
      </c>
      <c r="D611" s="242">
        <v>1</v>
      </c>
      <c r="E611" s="272">
        <v>83000</v>
      </c>
      <c r="F611" s="243">
        <f t="shared" si="35"/>
        <v>83000</v>
      </c>
      <c r="G611" s="259"/>
      <c r="H611" s="273"/>
    </row>
    <row r="612" spans="1:8">
      <c r="A612" s="245"/>
      <c r="B612" s="268"/>
      <c r="C612" s="241" t="s">
        <v>100</v>
      </c>
      <c r="D612" s="242">
        <v>2</v>
      </c>
      <c r="E612" s="272">
        <v>39000</v>
      </c>
      <c r="F612" s="243">
        <f t="shared" si="35"/>
        <v>78000</v>
      </c>
      <c r="G612" s="259"/>
      <c r="H612" s="273"/>
    </row>
    <row r="613" spans="1:8">
      <c r="A613" s="246"/>
      <c r="B613" s="269"/>
      <c r="C613" s="241" t="s">
        <v>128</v>
      </c>
      <c r="D613" s="242">
        <v>30</v>
      </c>
      <c r="E613" s="272">
        <v>1000</v>
      </c>
      <c r="F613" s="243">
        <f t="shared" si="35"/>
        <v>30000</v>
      </c>
      <c r="G613" s="260"/>
      <c r="H613" s="273"/>
    </row>
    <row r="614" spans="1:8">
      <c r="A614" s="244">
        <v>46046</v>
      </c>
      <c r="B614" s="337" t="s">
        <v>251</v>
      </c>
      <c r="C614" s="241" t="s">
        <v>36</v>
      </c>
      <c r="D614" s="242">
        <v>0.5</v>
      </c>
      <c r="E614" s="272">
        <v>44000</v>
      </c>
      <c r="F614" s="243">
        <f t="shared" ref="F614:F621" si="36">E614*D614</f>
        <v>22000</v>
      </c>
      <c r="G614" s="258">
        <f>SUM(F614:F621)</f>
        <v>290400</v>
      </c>
      <c r="H614" s="273" t="s">
        <v>8</v>
      </c>
    </row>
    <row r="615" spans="1:8">
      <c r="A615" s="245"/>
      <c r="B615" s="268"/>
      <c r="C615" s="241" t="s">
        <v>205</v>
      </c>
      <c r="D615" s="242">
        <v>0.5</v>
      </c>
      <c r="E615" s="272">
        <v>66000</v>
      </c>
      <c r="F615" s="243">
        <f t="shared" si="36"/>
        <v>33000</v>
      </c>
      <c r="G615" s="259"/>
      <c r="H615" s="273"/>
    </row>
    <row r="616" spans="1:8">
      <c r="A616" s="245"/>
      <c r="B616" s="268"/>
      <c r="C616" s="241" t="s">
        <v>120</v>
      </c>
      <c r="D616" s="242">
        <v>0.5</v>
      </c>
      <c r="E616" s="272">
        <v>55000</v>
      </c>
      <c r="F616" s="243">
        <f t="shared" si="36"/>
        <v>27500</v>
      </c>
      <c r="G616" s="259"/>
      <c r="H616" s="273"/>
    </row>
    <row r="617" spans="1:8">
      <c r="A617" s="245"/>
      <c r="B617" s="268"/>
      <c r="C617" s="241" t="s">
        <v>33</v>
      </c>
      <c r="D617" s="242">
        <v>0.5</v>
      </c>
      <c r="E617" s="272">
        <v>61000</v>
      </c>
      <c r="F617" s="243">
        <f t="shared" si="36"/>
        <v>30500</v>
      </c>
      <c r="G617" s="259"/>
      <c r="H617" s="273"/>
    </row>
    <row r="618" spans="1:8">
      <c r="A618" s="245"/>
      <c r="B618" s="268"/>
      <c r="C618" s="241" t="s">
        <v>32</v>
      </c>
      <c r="D618" s="242">
        <v>0.7</v>
      </c>
      <c r="E618" s="272">
        <v>50000</v>
      </c>
      <c r="F618" s="243">
        <f t="shared" si="36"/>
        <v>35000</v>
      </c>
      <c r="G618" s="259"/>
      <c r="H618" s="273"/>
    </row>
    <row r="619" spans="1:8">
      <c r="A619" s="245"/>
      <c r="B619" s="268"/>
      <c r="C619" s="241" t="s">
        <v>174</v>
      </c>
      <c r="D619" s="242">
        <v>0.2</v>
      </c>
      <c r="E619" s="272">
        <v>22000</v>
      </c>
      <c r="F619" s="243">
        <f t="shared" si="36"/>
        <v>4400</v>
      </c>
      <c r="G619" s="259"/>
      <c r="H619" s="273"/>
    </row>
    <row r="620" spans="1:8">
      <c r="A620" s="245"/>
      <c r="B620" s="268"/>
      <c r="C620" s="241" t="s">
        <v>85</v>
      </c>
      <c r="D620" s="242">
        <v>2</v>
      </c>
      <c r="E620" s="272">
        <v>39000</v>
      </c>
      <c r="F620" s="243">
        <f t="shared" si="36"/>
        <v>78000</v>
      </c>
      <c r="G620" s="259"/>
      <c r="H620" s="273"/>
    </row>
    <row r="621" spans="1:8">
      <c r="A621" s="246"/>
      <c r="B621" s="269"/>
      <c r="C621" s="241" t="s">
        <v>86</v>
      </c>
      <c r="D621" s="242">
        <v>1</v>
      </c>
      <c r="E621" s="272">
        <v>60000</v>
      </c>
      <c r="F621" s="243">
        <f t="shared" si="36"/>
        <v>60000</v>
      </c>
      <c r="G621" s="260"/>
      <c r="H621" s="273"/>
    </row>
    <row r="622" spans="1:8">
      <c r="A622" s="244">
        <v>46047</v>
      </c>
      <c r="B622" s="337" t="s">
        <v>252</v>
      </c>
      <c r="C622" s="241" t="s">
        <v>134</v>
      </c>
      <c r="D622" s="242">
        <v>1</v>
      </c>
      <c r="E622" s="272">
        <v>55000</v>
      </c>
      <c r="F622" s="243">
        <f t="shared" ref="F622:F643" si="37">E622*D622</f>
        <v>55000</v>
      </c>
      <c r="G622" s="291">
        <f>SUM(F622:F643)</f>
        <v>1798300</v>
      </c>
      <c r="H622" s="273" t="s">
        <v>8</v>
      </c>
    </row>
    <row r="623" spans="1:8">
      <c r="A623" s="245"/>
      <c r="B623" s="268"/>
      <c r="C623" s="241" t="s">
        <v>36</v>
      </c>
      <c r="D623" s="242">
        <v>1</v>
      </c>
      <c r="E623" s="272">
        <v>44000</v>
      </c>
      <c r="F623" s="243">
        <f t="shared" si="37"/>
        <v>44000</v>
      </c>
      <c r="G623" s="292"/>
      <c r="H623" s="273"/>
    </row>
    <row r="624" spans="1:8">
      <c r="A624" s="245"/>
      <c r="B624" s="268"/>
      <c r="C624" s="241" t="s">
        <v>98</v>
      </c>
      <c r="D624" s="242">
        <v>0.4</v>
      </c>
      <c r="E624" s="272">
        <v>44000</v>
      </c>
      <c r="F624" s="243">
        <f t="shared" si="37"/>
        <v>17600</v>
      </c>
      <c r="G624" s="292"/>
      <c r="H624" s="273"/>
    </row>
    <row r="625" spans="1:8">
      <c r="A625" s="245"/>
      <c r="B625" s="268"/>
      <c r="C625" s="241" t="s">
        <v>113</v>
      </c>
      <c r="D625" s="242">
        <v>0.3</v>
      </c>
      <c r="E625" s="272">
        <v>28000</v>
      </c>
      <c r="F625" s="243">
        <f t="shared" si="37"/>
        <v>8400</v>
      </c>
      <c r="G625" s="292"/>
      <c r="H625" s="273"/>
    </row>
    <row r="626" spans="1:8">
      <c r="A626" s="245"/>
      <c r="B626" s="268"/>
      <c r="C626" s="241" t="s">
        <v>99</v>
      </c>
      <c r="D626" s="242">
        <v>0.4</v>
      </c>
      <c r="E626" s="272">
        <v>120000</v>
      </c>
      <c r="F626" s="243">
        <f t="shared" si="37"/>
        <v>48000</v>
      </c>
      <c r="G626" s="292"/>
      <c r="H626" s="273"/>
    </row>
    <row r="627" spans="1:8">
      <c r="A627" s="245"/>
      <c r="B627" s="268"/>
      <c r="C627" s="241" t="s">
        <v>32</v>
      </c>
      <c r="D627" s="242">
        <v>0.5</v>
      </c>
      <c r="E627" s="272">
        <v>50000</v>
      </c>
      <c r="F627" s="243">
        <f t="shared" si="37"/>
        <v>25000</v>
      </c>
      <c r="G627" s="292"/>
      <c r="H627" s="273"/>
    </row>
    <row r="628" spans="1:8">
      <c r="A628" s="245"/>
      <c r="B628" s="268"/>
      <c r="C628" s="241" t="s">
        <v>33</v>
      </c>
      <c r="D628" s="242">
        <v>0.5</v>
      </c>
      <c r="E628" s="272">
        <v>61000</v>
      </c>
      <c r="F628" s="243">
        <f t="shared" si="37"/>
        <v>30500</v>
      </c>
      <c r="G628" s="292"/>
      <c r="H628" s="273"/>
    </row>
    <row r="629" spans="1:8">
      <c r="A629" s="245"/>
      <c r="B629" s="268"/>
      <c r="C629" s="241" t="s">
        <v>128</v>
      </c>
      <c r="D629" s="242">
        <v>30</v>
      </c>
      <c r="E629" s="272">
        <v>1000</v>
      </c>
      <c r="F629" s="243">
        <f t="shared" si="37"/>
        <v>30000</v>
      </c>
      <c r="G629" s="292"/>
      <c r="H629" s="273"/>
    </row>
    <row r="630" spans="1:8">
      <c r="A630" s="245"/>
      <c r="B630" s="268"/>
      <c r="C630" s="241" t="s">
        <v>102</v>
      </c>
      <c r="D630" s="242">
        <v>1</v>
      </c>
      <c r="E630" s="272">
        <v>50000</v>
      </c>
      <c r="F630" s="243">
        <f t="shared" si="37"/>
        <v>50000</v>
      </c>
      <c r="G630" s="292"/>
      <c r="H630" s="273"/>
    </row>
    <row r="631" spans="1:8">
      <c r="A631" s="245"/>
      <c r="B631" s="268"/>
      <c r="C631" s="241" t="s">
        <v>85</v>
      </c>
      <c r="D631" s="242">
        <v>2</v>
      </c>
      <c r="E631" s="272">
        <v>39000</v>
      </c>
      <c r="F631" s="243">
        <f t="shared" si="37"/>
        <v>78000</v>
      </c>
      <c r="G631" s="292"/>
      <c r="H631" s="273"/>
    </row>
    <row r="632" spans="1:8">
      <c r="A632" s="245"/>
      <c r="B632" s="268"/>
      <c r="C632" s="241" t="s">
        <v>100</v>
      </c>
      <c r="D632" s="242">
        <v>2</v>
      </c>
      <c r="E632" s="272">
        <v>39000</v>
      </c>
      <c r="F632" s="243">
        <f t="shared" si="37"/>
        <v>78000</v>
      </c>
      <c r="G632" s="292"/>
      <c r="H632" s="273"/>
    </row>
    <row r="633" spans="1:8">
      <c r="A633" s="245"/>
      <c r="B633" s="268"/>
      <c r="C633" s="241" t="s">
        <v>101</v>
      </c>
      <c r="D633" s="242">
        <v>2</v>
      </c>
      <c r="E633" s="272">
        <v>10000</v>
      </c>
      <c r="F633" s="243">
        <f t="shared" si="37"/>
        <v>20000</v>
      </c>
      <c r="G633" s="292"/>
      <c r="H633" s="273"/>
    </row>
    <row r="634" spans="1:8">
      <c r="A634" s="245"/>
      <c r="B634" s="268"/>
      <c r="C634" s="241" t="s">
        <v>211</v>
      </c>
      <c r="D634" s="242">
        <v>1</v>
      </c>
      <c r="E634" s="272">
        <v>140000</v>
      </c>
      <c r="F634" s="243">
        <f t="shared" si="37"/>
        <v>140000</v>
      </c>
      <c r="G634" s="292"/>
      <c r="H634" s="273"/>
    </row>
    <row r="635" spans="1:8">
      <c r="A635" s="245"/>
      <c r="B635" s="268"/>
      <c r="C635" s="241" t="s">
        <v>21</v>
      </c>
      <c r="D635" s="242">
        <v>4</v>
      </c>
      <c r="E635" s="272">
        <v>135000</v>
      </c>
      <c r="F635" s="243">
        <f t="shared" si="37"/>
        <v>540000</v>
      </c>
      <c r="G635" s="292"/>
      <c r="H635" s="273"/>
    </row>
    <row r="636" spans="1:8">
      <c r="A636" s="245"/>
      <c r="B636" s="268"/>
      <c r="C636" s="241" t="s">
        <v>35</v>
      </c>
      <c r="D636" s="242">
        <v>1</v>
      </c>
      <c r="E636" s="272">
        <v>28000</v>
      </c>
      <c r="F636" s="243">
        <f t="shared" si="37"/>
        <v>28000</v>
      </c>
      <c r="G636" s="292"/>
      <c r="H636" s="273"/>
    </row>
    <row r="637" spans="1:8">
      <c r="A637" s="245"/>
      <c r="B637" s="268"/>
      <c r="C637" s="241" t="s">
        <v>46</v>
      </c>
      <c r="D637" s="242">
        <v>5</v>
      </c>
      <c r="E637" s="272">
        <v>28000</v>
      </c>
      <c r="F637" s="243">
        <f t="shared" si="37"/>
        <v>140000</v>
      </c>
      <c r="G637" s="292"/>
      <c r="H637" s="273"/>
    </row>
    <row r="638" spans="1:8">
      <c r="A638" s="245"/>
      <c r="B638" s="268"/>
      <c r="C638" s="241" t="s">
        <v>43</v>
      </c>
      <c r="D638" s="242">
        <v>8.3</v>
      </c>
      <c r="E638" s="272">
        <v>25000</v>
      </c>
      <c r="F638" s="243">
        <f t="shared" si="37"/>
        <v>207500</v>
      </c>
      <c r="G638" s="292"/>
      <c r="H638" s="273"/>
    </row>
    <row r="639" spans="1:8">
      <c r="A639" s="245"/>
      <c r="B639" s="268"/>
      <c r="C639" s="241" t="s">
        <v>88</v>
      </c>
      <c r="D639" s="242">
        <v>0.4</v>
      </c>
      <c r="E639" s="272">
        <v>83000</v>
      </c>
      <c r="F639" s="243">
        <f t="shared" si="37"/>
        <v>33200</v>
      </c>
      <c r="G639" s="292"/>
      <c r="H639" s="273"/>
    </row>
    <row r="640" spans="1:8">
      <c r="A640" s="245"/>
      <c r="B640" s="268"/>
      <c r="C640" s="241" t="s">
        <v>127</v>
      </c>
      <c r="D640" s="242">
        <v>1</v>
      </c>
      <c r="E640" s="272">
        <v>200000</v>
      </c>
      <c r="F640" s="243">
        <f t="shared" si="37"/>
        <v>200000</v>
      </c>
      <c r="G640" s="292"/>
      <c r="H640" s="273"/>
    </row>
    <row r="641" spans="1:8">
      <c r="A641" s="245"/>
      <c r="B641" s="268"/>
      <c r="C641" s="241" t="s">
        <v>38</v>
      </c>
      <c r="D641" s="242">
        <v>0.1</v>
      </c>
      <c r="E641" s="272">
        <v>72000</v>
      </c>
      <c r="F641" s="243">
        <f t="shared" si="37"/>
        <v>7200</v>
      </c>
      <c r="G641" s="292"/>
      <c r="H641" s="273"/>
    </row>
    <row r="642" spans="1:8">
      <c r="A642" s="245"/>
      <c r="B642" s="268"/>
      <c r="C642" s="241" t="s">
        <v>92</v>
      </c>
      <c r="D642" s="242">
        <v>0.2</v>
      </c>
      <c r="E642" s="272">
        <v>70000</v>
      </c>
      <c r="F642" s="243">
        <f t="shared" si="37"/>
        <v>14000</v>
      </c>
      <c r="G642" s="292"/>
      <c r="H642" s="273"/>
    </row>
    <row r="643" spans="1:8">
      <c r="A643" s="246"/>
      <c r="B643" s="269"/>
      <c r="C643" s="241" t="s">
        <v>172</v>
      </c>
      <c r="D643" s="242">
        <v>0.1</v>
      </c>
      <c r="E643" s="272">
        <v>39000</v>
      </c>
      <c r="F643" s="243">
        <f t="shared" si="37"/>
        <v>3900</v>
      </c>
      <c r="G643" s="293"/>
      <c r="H643" s="273"/>
    </row>
    <row r="644" spans="1:8">
      <c r="A644" s="244">
        <v>46047</v>
      </c>
      <c r="B644" s="337" t="s">
        <v>253</v>
      </c>
      <c r="C644" s="241" t="s">
        <v>110</v>
      </c>
      <c r="D644" s="242">
        <v>0.1</v>
      </c>
      <c r="E644" s="272">
        <v>77000</v>
      </c>
      <c r="F644" s="243">
        <f t="shared" ref="F644:F651" si="38">E644*D644</f>
        <v>7700</v>
      </c>
      <c r="G644" s="291">
        <f>SUM(F644:F651)</f>
        <v>971300</v>
      </c>
      <c r="H644" s="273" t="s">
        <v>8</v>
      </c>
    </row>
    <row r="645" spans="1:8">
      <c r="A645" s="245"/>
      <c r="B645" s="268"/>
      <c r="C645" s="241" t="s">
        <v>31</v>
      </c>
      <c r="D645" s="242">
        <v>0.2</v>
      </c>
      <c r="E645" s="272">
        <v>83000</v>
      </c>
      <c r="F645" s="243">
        <f t="shared" si="38"/>
        <v>16600</v>
      </c>
      <c r="G645" s="292"/>
      <c r="H645" s="273"/>
    </row>
    <row r="646" spans="1:8">
      <c r="A646" s="245"/>
      <c r="B646" s="268"/>
      <c r="C646" s="241" t="s">
        <v>7</v>
      </c>
      <c r="D646" s="242">
        <v>2</v>
      </c>
      <c r="E646" s="272">
        <v>25000</v>
      </c>
      <c r="F646" s="243">
        <f t="shared" si="38"/>
        <v>50000</v>
      </c>
      <c r="G646" s="292"/>
      <c r="H646" s="273"/>
    </row>
    <row r="647" spans="1:8">
      <c r="A647" s="245"/>
      <c r="B647" s="268"/>
      <c r="C647" s="241" t="s">
        <v>254</v>
      </c>
      <c r="D647" s="242">
        <v>2</v>
      </c>
      <c r="E647" s="272">
        <v>40000</v>
      </c>
      <c r="F647" s="243">
        <f t="shared" si="38"/>
        <v>80000</v>
      </c>
      <c r="G647" s="292"/>
      <c r="H647" s="273"/>
    </row>
    <row r="648" spans="1:8">
      <c r="A648" s="245"/>
      <c r="B648" s="268"/>
      <c r="C648" s="241" t="s">
        <v>255</v>
      </c>
      <c r="D648" s="242">
        <v>1</v>
      </c>
      <c r="E648" s="272">
        <v>30000</v>
      </c>
      <c r="F648" s="243">
        <f t="shared" si="38"/>
        <v>30000</v>
      </c>
      <c r="G648" s="292"/>
      <c r="H648" s="273"/>
    </row>
    <row r="649" spans="1:8">
      <c r="A649" s="245"/>
      <c r="B649" s="268"/>
      <c r="C649" s="241" t="s">
        <v>71</v>
      </c>
      <c r="D649" s="242">
        <v>7</v>
      </c>
      <c r="E649" s="272">
        <v>66000</v>
      </c>
      <c r="F649" s="243">
        <f t="shared" si="38"/>
        <v>462000</v>
      </c>
      <c r="G649" s="292"/>
      <c r="H649" s="273"/>
    </row>
    <row r="650" spans="1:8">
      <c r="A650" s="245"/>
      <c r="B650" s="268"/>
      <c r="C650" s="241" t="s">
        <v>12</v>
      </c>
      <c r="D650" s="242">
        <v>2</v>
      </c>
      <c r="E650" s="272">
        <v>75000</v>
      </c>
      <c r="F650" s="243">
        <f t="shared" si="38"/>
        <v>150000</v>
      </c>
      <c r="G650" s="292"/>
      <c r="H650" s="273"/>
    </row>
    <row r="651" spans="1:8">
      <c r="A651" s="246"/>
      <c r="B651" s="269"/>
      <c r="C651" s="241" t="s">
        <v>42</v>
      </c>
      <c r="D651" s="242">
        <v>7</v>
      </c>
      <c r="E651" s="272">
        <v>25000</v>
      </c>
      <c r="F651" s="243">
        <f t="shared" si="38"/>
        <v>175000</v>
      </c>
      <c r="G651" s="293"/>
      <c r="H651" s="273"/>
    </row>
    <row r="652" spans="1:8">
      <c r="A652" s="244">
        <v>46048</v>
      </c>
      <c r="B652" s="337" t="s">
        <v>256</v>
      </c>
      <c r="C652" s="241" t="s">
        <v>43</v>
      </c>
      <c r="D652" s="242">
        <v>3.7</v>
      </c>
      <c r="E652" s="272">
        <v>25000</v>
      </c>
      <c r="F652" s="243">
        <f t="shared" ref="F652:F677" si="39">E652*D652</f>
        <v>92500</v>
      </c>
      <c r="G652" s="291">
        <f>SUM(F652:F673)</f>
        <v>2219700</v>
      </c>
      <c r="H652" s="273" t="s">
        <v>8</v>
      </c>
    </row>
    <row r="653" spans="1:8">
      <c r="A653" s="245"/>
      <c r="B653" s="268"/>
      <c r="C653" s="241" t="s">
        <v>187</v>
      </c>
      <c r="D653" s="242">
        <v>3</v>
      </c>
      <c r="E653" s="272">
        <v>75000</v>
      </c>
      <c r="F653" s="243">
        <f t="shared" si="39"/>
        <v>225000</v>
      </c>
      <c r="G653" s="292"/>
      <c r="H653" s="273"/>
    </row>
    <row r="654" spans="1:8">
      <c r="A654" s="245"/>
      <c r="B654" s="268"/>
      <c r="C654" s="241" t="s">
        <v>63</v>
      </c>
      <c r="D654" s="242">
        <v>3</v>
      </c>
      <c r="E654" s="272">
        <v>25000</v>
      </c>
      <c r="F654" s="243">
        <f t="shared" si="39"/>
        <v>75000</v>
      </c>
      <c r="G654" s="292"/>
      <c r="H654" s="273"/>
    </row>
    <row r="655" spans="1:8">
      <c r="A655" s="245"/>
      <c r="B655" s="268"/>
      <c r="C655" s="241" t="s">
        <v>136</v>
      </c>
      <c r="D655" s="242">
        <v>2</v>
      </c>
      <c r="E655" s="272">
        <v>25000</v>
      </c>
      <c r="F655" s="243">
        <f t="shared" si="39"/>
        <v>50000</v>
      </c>
      <c r="G655" s="292"/>
      <c r="H655" s="273"/>
    </row>
    <row r="656" spans="1:8">
      <c r="A656" s="245"/>
      <c r="B656" s="268"/>
      <c r="C656" s="241" t="s">
        <v>186</v>
      </c>
      <c r="D656" s="242">
        <v>0.5</v>
      </c>
      <c r="E656" s="272">
        <v>120000</v>
      </c>
      <c r="F656" s="243">
        <f t="shared" si="39"/>
        <v>60000</v>
      </c>
      <c r="G656" s="292"/>
      <c r="H656" s="273"/>
    </row>
    <row r="657" spans="1:8">
      <c r="A657" s="245"/>
      <c r="B657" s="268"/>
      <c r="C657" s="241" t="s">
        <v>71</v>
      </c>
      <c r="D657" s="242">
        <v>4</v>
      </c>
      <c r="E657" s="272">
        <v>66000</v>
      </c>
      <c r="F657" s="243">
        <f t="shared" si="39"/>
        <v>264000</v>
      </c>
      <c r="G657" s="292"/>
      <c r="H657" s="273"/>
    </row>
    <row r="658" spans="1:8">
      <c r="A658" s="245"/>
      <c r="B658" s="268"/>
      <c r="C658" s="241" t="s">
        <v>42</v>
      </c>
      <c r="D658" s="242">
        <v>7</v>
      </c>
      <c r="E658" s="272">
        <v>25000</v>
      </c>
      <c r="F658" s="243">
        <f t="shared" si="39"/>
        <v>175000</v>
      </c>
      <c r="G658" s="292"/>
      <c r="H658" s="273"/>
    </row>
    <row r="659" spans="1:8">
      <c r="A659" s="245"/>
      <c r="B659" s="268"/>
      <c r="C659" s="241" t="s">
        <v>95</v>
      </c>
      <c r="D659" s="242">
        <v>5</v>
      </c>
      <c r="E659" s="272">
        <v>25000</v>
      </c>
      <c r="F659" s="243">
        <f t="shared" si="39"/>
        <v>125000</v>
      </c>
      <c r="G659" s="292"/>
      <c r="H659" s="273"/>
    </row>
    <row r="660" spans="1:8">
      <c r="A660" s="245"/>
      <c r="B660" s="268"/>
      <c r="C660" s="241" t="s">
        <v>38</v>
      </c>
      <c r="D660" s="242">
        <v>0.2</v>
      </c>
      <c r="E660" s="272">
        <v>72000</v>
      </c>
      <c r="F660" s="243">
        <f t="shared" si="39"/>
        <v>14400</v>
      </c>
      <c r="G660" s="292"/>
      <c r="H660" s="273"/>
    </row>
    <row r="661" spans="1:8">
      <c r="A661" s="245"/>
      <c r="B661" s="268"/>
      <c r="C661" s="241" t="s">
        <v>173</v>
      </c>
      <c r="D661" s="242">
        <v>2</v>
      </c>
      <c r="E661" s="272">
        <v>45000</v>
      </c>
      <c r="F661" s="243">
        <f t="shared" si="39"/>
        <v>90000</v>
      </c>
      <c r="G661" s="292"/>
      <c r="H661" s="273"/>
    </row>
    <row r="662" spans="1:8">
      <c r="A662" s="245"/>
      <c r="B662" s="268"/>
      <c r="C662" s="241" t="s">
        <v>46</v>
      </c>
      <c r="D662" s="242">
        <v>2</v>
      </c>
      <c r="E662" s="272">
        <v>28000</v>
      </c>
      <c r="F662" s="243">
        <f t="shared" si="39"/>
        <v>56000</v>
      </c>
      <c r="G662" s="292"/>
      <c r="H662" s="273"/>
    </row>
    <row r="663" spans="1:8">
      <c r="A663" s="245"/>
      <c r="B663" s="268"/>
      <c r="C663" s="241" t="s">
        <v>87</v>
      </c>
      <c r="D663" s="242">
        <v>0.3</v>
      </c>
      <c r="E663" s="272">
        <v>72000</v>
      </c>
      <c r="F663" s="243">
        <f t="shared" si="39"/>
        <v>21600</v>
      </c>
      <c r="G663" s="292"/>
      <c r="H663" s="273"/>
    </row>
    <row r="664" spans="1:8">
      <c r="A664" s="245"/>
      <c r="B664" s="268"/>
      <c r="C664" s="241" t="s">
        <v>126</v>
      </c>
      <c r="D664" s="242">
        <v>1</v>
      </c>
      <c r="E664" s="272">
        <v>28000</v>
      </c>
      <c r="F664" s="243">
        <f t="shared" si="39"/>
        <v>28000</v>
      </c>
      <c r="G664" s="292"/>
      <c r="H664" s="273"/>
    </row>
    <row r="665" spans="1:8">
      <c r="A665" s="245"/>
      <c r="B665" s="268"/>
      <c r="C665" s="241" t="s">
        <v>52</v>
      </c>
      <c r="D665" s="242">
        <v>2</v>
      </c>
      <c r="E665" s="272">
        <v>110000</v>
      </c>
      <c r="F665" s="243">
        <f t="shared" si="39"/>
        <v>220000</v>
      </c>
      <c r="G665" s="292"/>
      <c r="H665" s="273"/>
    </row>
    <row r="666" spans="1:8">
      <c r="A666" s="245"/>
      <c r="B666" s="268"/>
      <c r="C666" s="241" t="s">
        <v>60</v>
      </c>
      <c r="D666" s="242">
        <v>3</v>
      </c>
      <c r="E666" s="272">
        <v>25000</v>
      </c>
      <c r="F666" s="243">
        <f t="shared" si="39"/>
        <v>75000</v>
      </c>
      <c r="G666" s="292"/>
      <c r="H666" s="273"/>
    </row>
    <row r="667" spans="1:8">
      <c r="A667" s="245"/>
      <c r="B667" s="268"/>
      <c r="C667" s="241" t="s">
        <v>25</v>
      </c>
      <c r="D667" s="242">
        <v>1</v>
      </c>
      <c r="E667" s="272">
        <v>250000</v>
      </c>
      <c r="F667" s="243">
        <f t="shared" si="39"/>
        <v>250000</v>
      </c>
      <c r="G667" s="292"/>
      <c r="H667" s="273"/>
    </row>
    <row r="668" spans="1:8">
      <c r="A668" s="245"/>
      <c r="B668" s="268"/>
      <c r="C668" s="241" t="s">
        <v>27</v>
      </c>
      <c r="D668" s="242">
        <v>2</v>
      </c>
      <c r="E668" s="272">
        <v>60000</v>
      </c>
      <c r="F668" s="243">
        <f t="shared" si="39"/>
        <v>120000</v>
      </c>
      <c r="G668" s="292"/>
      <c r="H668" s="273"/>
    </row>
    <row r="669" spans="1:8">
      <c r="A669" s="245"/>
      <c r="B669" s="268"/>
      <c r="C669" s="241" t="s">
        <v>101</v>
      </c>
      <c r="D669" s="242">
        <v>2</v>
      </c>
      <c r="E669" s="272">
        <v>10000</v>
      </c>
      <c r="F669" s="243">
        <f t="shared" si="39"/>
        <v>20000</v>
      </c>
      <c r="G669" s="292"/>
      <c r="H669" s="273"/>
    </row>
    <row r="670" spans="1:8">
      <c r="A670" s="245"/>
      <c r="B670" s="268"/>
      <c r="C670" s="241" t="s">
        <v>115</v>
      </c>
      <c r="D670" s="242">
        <v>7.2</v>
      </c>
      <c r="E670" s="272">
        <v>15000</v>
      </c>
      <c r="F670" s="243">
        <f t="shared" si="39"/>
        <v>108000</v>
      </c>
      <c r="G670" s="292"/>
      <c r="H670" s="273"/>
    </row>
    <row r="671" spans="1:8">
      <c r="A671" s="245"/>
      <c r="B671" s="268"/>
      <c r="C671" s="241" t="s">
        <v>86</v>
      </c>
      <c r="D671" s="242">
        <v>1</v>
      </c>
      <c r="E671" s="272">
        <v>60000</v>
      </c>
      <c r="F671" s="243">
        <f t="shared" si="39"/>
        <v>60000</v>
      </c>
      <c r="G671" s="292"/>
      <c r="H671" s="273"/>
    </row>
    <row r="672" spans="1:8">
      <c r="A672" s="245"/>
      <c r="B672" s="268"/>
      <c r="C672" s="241" t="s">
        <v>37</v>
      </c>
      <c r="D672" s="242">
        <v>1</v>
      </c>
      <c r="E672" s="272">
        <v>83000</v>
      </c>
      <c r="F672" s="243">
        <f t="shared" si="39"/>
        <v>83000</v>
      </c>
      <c r="G672" s="292"/>
      <c r="H672" s="273"/>
    </row>
    <row r="673" spans="1:8">
      <c r="A673" s="246"/>
      <c r="B673" s="269"/>
      <c r="C673" s="241" t="s">
        <v>181</v>
      </c>
      <c r="D673" s="242">
        <v>0.1</v>
      </c>
      <c r="E673" s="272">
        <v>72000</v>
      </c>
      <c r="F673" s="243">
        <f t="shared" si="39"/>
        <v>7200</v>
      </c>
      <c r="G673" s="293"/>
      <c r="H673" s="273"/>
    </row>
    <row r="674" spans="1:8">
      <c r="A674" s="244">
        <v>46048</v>
      </c>
      <c r="B674" s="337" t="s">
        <v>257</v>
      </c>
      <c r="C674" s="241" t="s">
        <v>36</v>
      </c>
      <c r="D674" s="242">
        <v>1</v>
      </c>
      <c r="E674" s="272">
        <v>44000</v>
      </c>
      <c r="F674" s="243">
        <f t="shared" si="39"/>
        <v>44000</v>
      </c>
      <c r="G674" s="291">
        <f>SUM(F674:F677)</f>
        <v>106200</v>
      </c>
      <c r="H674" s="273" t="s">
        <v>8</v>
      </c>
    </row>
    <row r="675" spans="1:8">
      <c r="A675" s="245"/>
      <c r="B675" s="268"/>
      <c r="C675" s="241" t="s">
        <v>98</v>
      </c>
      <c r="D675" s="242">
        <v>0.3</v>
      </c>
      <c r="E675" s="272">
        <v>44000</v>
      </c>
      <c r="F675" s="243">
        <f t="shared" si="39"/>
        <v>13200</v>
      </c>
      <c r="G675" s="292"/>
      <c r="H675" s="273"/>
    </row>
    <row r="676" spans="1:8">
      <c r="A676" s="245"/>
      <c r="B676" s="268"/>
      <c r="C676" s="241" t="s">
        <v>128</v>
      </c>
      <c r="D676" s="242">
        <v>25</v>
      </c>
      <c r="E676" s="272">
        <v>1000</v>
      </c>
      <c r="F676" s="243">
        <f t="shared" si="39"/>
        <v>25000</v>
      </c>
      <c r="G676" s="292"/>
      <c r="H676" s="273"/>
    </row>
    <row r="677" spans="1:8">
      <c r="A677" s="246"/>
      <c r="B677" s="269"/>
      <c r="C677" s="241" t="s">
        <v>99</v>
      </c>
      <c r="D677" s="242">
        <v>0.2</v>
      </c>
      <c r="E677" s="272">
        <v>120000</v>
      </c>
      <c r="F677" s="243">
        <f t="shared" si="39"/>
        <v>24000</v>
      </c>
      <c r="G677" s="293"/>
      <c r="H677" s="273"/>
    </row>
    <row r="678" spans="1:8">
      <c r="A678" s="244">
        <v>46049</v>
      </c>
      <c r="B678" s="337" t="s">
        <v>258</v>
      </c>
      <c r="C678" s="241" t="s">
        <v>35</v>
      </c>
      <c r="D678" s="242">
        <v>2</v>
      </c>
      <c r="E678" s="272">
        <v>28000</v>
      </c>
      <c r="F678" s="243">
        <f t="shared" ref="F678:F704" si="40">E678*D678</f>
        <v>56000</v>
      </c>
      <c r="G678" s="291">
        <f>SUM(F678:F699)</f>
        <v>1382330</v>
      </c>
      <c r="H678" s="273" t="s">
        <v>8</v>
      </c>
    </row>
    <row r="679" spans="1:8">
      <c r="A679" s="245"/>
      <c r="B679" s="268"/>
      <c r="C679" s="251" t="s">
        <v>92</v>
      </c>
      <c r="D679" s="242">
        <v>0.3</v>
      </c>
      <c r="E679" s="272">
        <v>55000</v>
      </c>
      <c r="F679" s="243">
        <f t="shared" si="40"/>
        <v>16500</v>
      </c>
      <c r="G679" s="292"/>
      <c r="H679" s="273"/>
    </row>
    <row r="680" spans="1:8">
      <c r="A680" s="245"/>
      <c r="B680" s="268"/>
      <c r="C680" s="251" t="s">
        <v>93</v>
      </c>
      <c r="D680" s="242">
        <v>0.3</v>
      </c>
      <c r="E680" s="272">
        <v>50000</v>
      </c>
      <c r="F680" s="243">
        <f t="shared" si="40"/>
        <v>15000</v>
      </c>
      <c r="G680" s="292"/>
      <c r="H680" s="273"/>
    </row>
    <row r="681" spans="1:8">
      <c r="A681" s="245"/>
      <c r="B681" s="268"/>
      <c r="C681" s="251" t="s">
        <v>179</v>
      </c>
      <c r="D681" s="242">
        <v>2</v>
      </c>
      <c r="E681" s="272">
        <v>35000</v>
      </c>
      <c r="F681" s="243">
        <f t="shared" si="40"/>
        <v>70000</v>
      </c>
      <c r="G681" s="292"/>
      <c r="H681" s="273"/>
    </row>
    <row r="682" spans="1:8">
      <c r="A682" s="245"/>
      <c r="B682" s="268"/>
      <c r="C682" s="251" t="s">
        <v>87</v>
      </c>
      <c r="D682" s="242">
        <v>0.3</v>
      </c>
      <c r="E682" s="272">
        <v>72000</v>
      </c>
      <c r="F682" s="243">
        <f t="shared" si="40"/>
        <v>21600</v>
      </c>
      <c r="G682" s="292"/>
      <c r="H682" s="273"/>
    </row>
    <row r="683" spans="1:8">
      <c r="A683" s="245"/>
      <c r="B683" s="268"/>
      <c r="C683" s="251" t="s">
        <v>108</v>
      </c>
      <c r="D683" s="242">
        <v>1</v>
      </c>
      <c r="E683" s="272">
        <v>50000</v>
      </c>
      <c r="F683" s="243">
        <f t="shared" si="40"/>
        <v>50000</v>
      </c>
      <c r="G683" s="292"/>
      <c r="H683" s="273"/>
    </row>
    <row r="684" spans="1:8">
      <c r="A684" s="245"/>
      <c r="B684" s="268"/>
      <c r="C684" s="251" t="s">
        <v>90</v>
      </c>
      <c r="D684" s="242">
        <v>1</v>
      </c>
      <c r="E684" s="272">
        <v>17000</v>
      </c>
      <c r="F684" s="243">
        <f t="shared" si="40"/>
        <v>17000</v>
      </c>
      <c r="G684" s="292"/>
      <c r="H684" s="273"/>
    </row>
    <row r="685" spans="1:8">
      <c r="A685" s="245"/>
      <c r="B685" s="268"/>
      <c r="C685" s="251" t="s">
        <v>31</v>
      </c>
      <c r="D685" s="242">
        <v>0.1</v>
      </c>
      <c r="E685" s="272">
        <v>83000</v>
      </c>
      <c r="F685" s="243">
        <f t="shared" si="40"/>
        <v>8300</v>
      </c>
      <c r="G685" s="292"/>
      <c r="H685" s="273"/>
    </row>
    <row r="686" spans="1:8">
      <c r="A686" s="245"/>
      <c r="B686" s="268"/>
      <c r="C686" s="251" t="s">
        <v>110</v>
      </c>
      <c r="D686" s="242">
        <v>0.07</v>
      </c>
      <c r="E686" s="272">
        <v>77000</v>
      </c>
      <c r="F686" s="243">
        <f t="shared" si="40"/>
        <v>5390</v>
      </c>
      <c r="G686" s="292"/>
      <c r="H686" s="273"/>
    </row>
    <row r="687" spans="1:8">
      <c r="A687" s="245"/>
      <c r="B687" s="268"/>
      <c r="C687" s="251" t="s">
        <v>44</v>
      </c>
      <c r="D687" s="242">
        <v>0.07</v>
      </c>
      <c r="E687" s="272">
        <v>72000</v>
      </c>
      <c r="F687" s="243">
        <f t="shared" si="40"/>
        <v>5040</v>
      </c>
      <c r="G687" s="292"/>
      <c r="H687" s="273"/>
    </row>
    <row r="688" spans="1:8">
      <c r="A688" s="245"/>
      <c r="B688" s="268"/>
      <c r="C688" s="251" t="s">
        <v>20</v>
      </c>
      <c r="D688" s="242">
        <v>1</v>
      </c>
      <c r="E688" s="272">
        <v>250000</v>
      </c>
      <c r="F688" s="243">
        <f t="shared" si="40"/>
        <v>250000</v>
      </c>
      <c r="G688" s="292"/>
      <c r="H688" s="273"/>
    </row>
    <row r="689" spans="1:8">
      <c r="A689" s="245"/>
      <c r="B689" s="268"/>
      <c r="C689" s="251" t="s">
        <v>63</v>
      </c>
      <c r="D689" s="242">
        <v>2</v>
      </c>
      <c r="E689" s="272">
        <v>25000</v>
      </c>
      <c r="F689" s="243">
        <f t="shared" si="40"/>
        <v>50000</v>
      </c>
      <c r="G689" s="292"/>
      <c r="H689" s="273"/>
    </row>
    <row r="690" spans="1:8">
      <c r="A690" s="245"/>
      <c r="B690" s="268"/>
      <c r="C690" s="251" t="s">
        <v>186</v>
      </c>
      <c r="D690" s="242">
        <v>0.5</v>
      </c>
      <c r="E690" s="272">
        <v>120000</v>
      </c>
      <c r="F690" s="243">
        <f t="shared" si="40"/>
        <v>60000</v>
      </c>
      <c r="G690" s="292"/>
      <c r="H690" s="273"/>
    </row>
    <row r="691" spans="1:8">
      <c r="A691" s="245"/>
      <c r="B691" s="268"/>
      <c r="C691" s="251" t="s">
        <v>123</v>
      </c>
      <c r="D691" s="242">
        <v>3</v>
      </c>
      <c r="E691" s="272">
        <v>39000</v>
      </c>
      <c r="F691" s="243">
        <f t="shared" si="40"/>
        <v>117000</v>
      </c>
      <c r="G691" s="292"/>
      <c r="H691" s="273"/>
    </row>
    <row r="692" spans="1:8">
      <c r="A692" s="245"/>
      <c r="B692" s="268"/>
      <c r="C692" s="251" t="s">
        <v>42</v>
      </c>
      <c r="D692" s="242">
        <v>5</v>
      </c>
      <c r="E692" s="272">
        <v>25000</v>
      </c>
      <c r="F692" s="243">
        <f t="shared" si="40"/>
        <v>125000</v>
      </c>
      <c r="G692" s="292"/>
      <c r="H692" s="273"/>
    </row>
    <row r="693" spans="1:8">
      <c r="A693" s="245"/>
      <c r="B693" s="268"/>
      <c r="C693" s="251" t="s">
        <v>95</v>
      </c>
      <c r="D693" s="242">
        <v>3</v>
      </c>
      <c r="E693" s="272">
        <v>25000</v>
      </c>
      <c r="F693" s="243">
        <f t="shared" si="40"/>
        <v>75000</v>
      </c>
      <c r="G693" s="292"/>
      <c r="H693" s="273"/>
    </row>
    <row r="694" spans="1:8">
      <c r="A694" s="245"/>
      <c r="B694" s="268"/>
      <c r="C694" s="251" t="s">
        <v>71</v>
      </c>
      <c r="D694" s="242">
        <v>5</v>
      </c>
      <c r="E694" s="272">
        <v>66000</v>
      </c>
      <c r="F694" s="243">
        <f t="shared" si="40"/>
        <v>330000</v>
      </c>
      <c r="G694" s="292"/>
      <c r="H694" s="273"/>
    </row>
    <row r="695" spans="1:8">
      <c r="A695" s="245"/>
      <c r="B695" s="268"/>
      <c r="C695" s="251" t="s">
        <v>33</v>
      </c>
      <c r="D695" s="242">
        <v>0.5</v>
      </c>
      <c r="E695" s="272">
        <v>61000</v>
      </c>
      <c r="F695" s="243">
        <f t="shared" si="40"/>
        <v>30500</v>
      </c>
      <c r="G695" s="292"/>
      <c r="H695" s="273"/>
    </row>
    <row r="696" spans="1:8">
      <c r="A696" s="245"/>
      <c r="B696" s="268"/>
      <c r="C696" s="251" t="s">
        <v>32</v>
      </c>
      <c r="D696" s="242">
        <v>0.5</v>
      </c>
      <c r="E696" s="272">
        <v>50000</v>
      </c>
      <c r="F696" s="243">
        <f t="shared" si="40"/>
        <v>25000</v>
      </c>
      <c r="G696" s="292"/>
      <c r="H696" s="273"/>
    </row>
    <row r="697" spans="1:8">
      <c r="A697" s="245"/>
      <c r="B697" s="268"/>
      <c r="C697" s="251" t="s">
        <v>36</v>
      </c>
      <c r="D697" s="242">
        <v>0.5</v>
      </c>
      <c r="E697" s="272">
        <v>44000</v>
      </c>
      <c r="F697" s="243">
        <f t="shared" si="40"/>
        <v>22000</v>
      </c>
      <c r="G697" s="292"/>
      <c r="H697" s="273"/>
    </row>
    <row r="698" spans="1:8">
      <c r="A698" s="245"/>
      <c r="B698" s="268"/>
      <c r="C698" s="251" t="s">
        <v>161</v>
      </c>
      <c r="D698" s="242">
        <v>0.3</v>
      </c>
      <c r="E698" s="272">
        <v>66000</v>
      </c>
      <c r="F698" s="243">
        <f t="shared" si="40"/>
        <v>19800</v>
      </c>
      <c r="G698" s="292"/>
      <c r="H698" s="273"/>
    </row>
    <row r="699" spans="1:8">
      <c r="A699" s="245"/>
      <c r="B699" s="268"/>
      <c r="C699" s="251" t="s">
        <v>98</v>
      </c>
      <c r="D699" s="242">
        <v>0.3</v>
      </c>
      <c r="E699" s="272">
        <v>44000</v>
      </c>
      <c r="F699" s="243">
        <f t="shared" si="40"/>
        <v>13200</v>
      </c>
      <c r="G699" s="293"/>
      <c r="H699" s="273"/>
    </row>
    <row r="700" spans="1:8">
      <c r="A700" s="244">
        <v>46049</v>
      </c>
      <c r="B700" s="337" t="s">
        <v>259</v>
      </c>
      <c r="C700" s="251" t="s">
        <v>260</v>
      </c>
      <c r="D700" s="242">
        <v>0.3</v>
      </c>
      <c r="E700" s="272">
        <v>66000</v>
      </c>
      <c r="F700" s="243">
        <f t="shared" si="40"/>
        <v>19800</v>
      </c>
      <c r="G700" s="291">
        <f>SUM(F700:F704)</f>
        <v>253800</v>
      </c>
      <c r="H700" s="273" t="s">
        <v>8</v>
      </c>
    </row>
    <row r="701" spans="1:8">
      <c r="A701" s="245"/>
      <c r="B701" s="268"/>
      <c r="C701" s="251" t="s">
        <v>99</v>
      </c>
      <c r="D701" s="242">
        <v>0.3</v>
      </c>
      <c r="E701" s="272">
        <v>120000</v>
      </c>
      <c r="F701" s="243">
        <f t="shared" si="40"/>
        <v>36000</v>
      </c>
      <c r="G701" s="292"/>
      <c r="H701" s="273"/>
    </row>
    <row r="702" spans="1:8">
      <c r="A702" s="245"/>
      <c r="B702" s="268"/>
      <c r="C702" s="251" t="s">
        <v>85</v>
      </c>
      <c r="D702" s="242">
        <v>1</v>
      </c>
      <c r="E702" s="272">
        <v>39000</v>
      </c>
      <c r="F702" s="243">
        <f t="shared" si="40"/>
        <v>39000</v>
      </c>
      <c r="G702" s="292"/>
      <c r="H702" s="273"/>
    </row>
    <row r="703" spans="1:8">
      <c r="A703" s="245"/>
      <c r="B703" s="268"/>
      <c r="C703" s="251" t="s">
        <v>100</v>
      </c>
      <c r="D703" s="242">
        <v>1</v>
      </c>
      <c r="E703" s="272">
        <v>39000</v>
      </c>
      <c r="F703" s="243">
        <f t="shared" si="40"/>
        <v>39000</v>
      </c>
      <c r="G703" s="292"/>
      <c r="H703" s="273"/>
    </row>
    <row r="704" spans="1:8">
      <c r="A704" s="245"/>
      <c r="B704" s="268"/>
      <c r="C704" s="251" t="s">
        <v>86</v>
      </c>
      <c r="D704" s="242">
        <v>2</v>
      </c>
      <c r="E704" s="272">
        <v>60000</v>
      </c>
      <c r="F704" s="243">
        <f t="shared" si="40"/>
        <v>120000</v>
      </c>
      <c r="G704" s="293"/>
      <c r="H704" s="273"/>
    </row>
    <row r="705" spans="1:8">
      <c r="A705" s="244">
        <v>46050</v>
      </c>
      <c r="B705" s="337" t="s">
        <v>261</v>
      </c>
      <c r="C705" s="251" t="s">
        <v>42</v>
      </c>
      <c r="D705" s="242">
        <v>10</v>
      </c>
      <c r="E705" s="272">
        <v>25000</v>
      </c>
      <c r="F705" s="243">
        <f t="shared" ref="F705:F728" si="41">E705*D705</f>
        <v>250000</v>
      </c>
      <c r="G705" s="291">
        <f>SUM(F705:F726)</f>
        <v>1611700</v>
      </c>
      <c r="H705" s="273" t="s">
        <v>8</v>
      </c>
    </row>
    <row r="706" spans="1:8">
      <c r="A706" s="245"/>
      <c r="B706" s="268"/>
      <c r="C706" s="251" t="s">
        <v>123</v>
      </c>
      <c r="D706" s="242">
        <v>5</v>
      </c>
      <c r="E706" s="272">
        <v>39000</v>
      </c>
      <c r="F706" s="243">
        <f t="shared" si="41"/>
        <v>195000</v>
      </c>
      <c r="G706" s="292"/>
      <c r="H706" s="273"/>
    </row>
    <row r="707" spans="1:8">
      <c r="A707" s="245"/>
      <c r="B707" s="268"/>
      <c r="C707" s="251" t="s">
        <v>22</v>
      </c>
      <c r="D707" s="242">
        <v>3</v>
      </c>
      <c r="E707" s="272">
        <v>40000</v>
      </c>
      <c r="F707" s="243">
        <f t="shared" si="41"/>
        <v>120000</v>
      </c>
      <c r="G707" s="292"/>
      <c r="H707" s="273"/>
    </row>
    <row r="708" spans="1:8">
      <c r="A708" s="245"/>
      <c r="B708" s="268"/>
      <c r="C708" s="251" t="s">
        <v>37</v>
      </c>
      <c r="D708" s="242">
        <v>1</v>
      </c>
      <c r="E708" s="272">
        <v>83000</v>
      </c>
      <c r="F708" s="243">
        <f t="shared" si="41"/>
        <v>83000</v>
      </c>
      <c r="G708" s="292"/>
      <c r="H708" s="273"/>
    </row>
    <row r="709" spans="1:8">
      <c r="A709" s="245"/>
      <c r="B709" s="268"/>
      <c r="C709" s="251" t="s">
        <v>85</v>
      </c>
      <c r="D709" s="242">
        <v>1</v>
      </c>
      <c r="E709" s="272">
        <v>39000</v>
      </c>
      <c r="F709" s="243">
        <f t="shared" si="41"/>
        <v>39000</v>
      </c>
      <c r="G709" s="292"/>
      <c r="H709" s="273"/>
    </row>
    <row r="710" spans="1:8">
      <c r="A710" s="245"/>
      <c r="B710" s="268"/>
      <c r="C710" s="251" t="s">
        <v>101</v>
      </c>
      <c r="D710" s="242">
        <v>3</v>
      </c>
      <c r="E710" s="272">
        <v>10000</v>
      </c>
      <c r="F710" s="243">
        <f t="shared" si="41"/>
        <v>30000</v>
      </c>
      <c r="G710" s="292"/>
      <c r="H710" s="273"/>
    </row>
    <row r="711" spans="1:8">
      <c r="A711" s="245"/>
      <c r="B711" s="268"/>
      <c r="C711" s="251" t="s">
        <v>100</v>
      </c>
      <c r="D711" s="242">
        <v>1.5</v>
      </c>
      <c r="E711" s="272">
        <v>39000</v>
      </c>
      <c r="F711" s="243">
        <f t="shared" si="41"/>
        <v>58500</v>
      </c>
      <c r="G711" s="292"/>
      <c r="H711" s="273"/>
    </row>
    <row r="712" spans="1:8">
      <c r="A712" s="245"/>
      <c r="B712" s="268"/>
      <c r="C712" s="251" t="s">
        <v>122</v>
      </c>
      <c r="D712" s="242">
        <v>1</v>
      </c>
      <c r="E712" s="272">
        <v>50000</v>
      </c>
      <c r="F712" s="243">
        <f t="shared" si="41"/>
        <v>50000</v>
      </c>
      <c r="G712" s="292"/>
      <c r="H712" s="273"/>
    </row>
    <row r="713" spans="1:8">
      <c r="A713" s="245"/>
      <c r="B713" s="268"/>
      <c r="C713" s="251" t="s">
        <v>99</v>
      </c>
      <c r="D713" s="242">
        <v>0.3</v>
      </c>
      <c r="E713" s="272">
        <v>120000</v>
      </c>
      <c r="F713" s="243">
        <f t="shared" si="41"/>
        <v>36000</v>
      </c>
      <c r="G713" s="292"/>
      <c r="H713" s="273"/>
    </row>
    <row r="714" spans="1:8">
      <c r="A714" s="245"/>
      <c r="B714" s="268"/>
      <c r="C714" s="251" t="s">
        <v>36</v>
      </c>
      <c r="D714" s="242">
        <v>1</v>
      </c>
      <c r="E714" s="272">
        <v>44000</v>
      </c>
      <c r="F714" s="243">
        <f t="shared" si="41"/>
        <v>44000</v>
      </c>
      <c r="G714" s="292"/>
      <c r="H714" s="273"/>
    </row>
    <row r="715" spans="1:8">
      <c r="A715" s="245"/>
      <c r="B715" s="268"/>
      <c r="C715" s="251" t="s">
        <v>134</v>
      </c>
      <c r="D715" s="242">
        <v>0.5</v>
      </c>
      <c r="E715" s="272">
        <v>55000</v>
      </c>
      <c r="F715" s="243">
        <f t="shared" si="41"/>
        <v>27500</v>
      </c>
      <c r="G715" s="292"/>
      <c r="H715" s="273"/>
    </row>
    <row r="716" spans="1:8">
      <c r="A716" s="245"/>
      <c r="B716" s="268"/>
      <c r="C716" s="251" t="s">
        <v>32</v>
      </c>
      <c r="D716" s="242">
        <v>1</v>
      </c>
      <c r="E716" s="272">
        <v>50000</v>
      </c>
      <c r="F716" s="243">
        <f t="shared" si="41"/>
        <v>50000</v>
      </c>
      <c r="G716" s="292"/>
      <c r="H716" s="273"/>
    </row>
    <row r="717" spans="1:8">
      <c r="A717" s="245"/>
      <c r="B717" s="268"/>
      <c r="C717" s="251" t="s">
        <v>33</v>
      </c>
      <c r="D717" s="242">
        <v>1</v>
      </c>
      <c r="E717" s="272">
        <v>61000</v>
      </c>
      <c r="F717" s="243">
        <f t="shared" si="41"/>
        <v>61000</v>
      </c>
      <c r="G717" s="292"/>
      <c r="H717" s="273"/>
    </row>
    <row r="718" spans="1:8">
      <c r="A718" s="245"/>
      <c r="B718" s="268"/>
      <c r="C718" s="251" t="s">
        <v>34</v>
      </c>
      <c r="D718" s="242">
        <v>1</v>
      </c>
      <c r="E718" s="272">
        <v>11000</v>
      </c>
      <c r="F718" s="243">
        <f t="shared" si="41"/>
        <v>11000</v>
      </c>
      <c r="G718" s="292"/>
      <c r="H718" s="273"/>
    </row>
    <row r="719" spans="1:8">
      <c r="A719" s="245"/>
      <c r="B719" s="268"/>
      <c r="C719" s="251" t="s">
        <v>126</v>
      </c>
      <c r="D719" s="242">
        <v>1</v>
      </c>
      <c r="E719" s="272">
        <v>28000</v>
      </c>
      <c r="F719" s="243">
        <f t="shared" si="41"/>
        <v>28000</v>
      </c>
      <c r="G719" s="292"/>
      <c r="H719" s="273"/>
    </row>
    <row r="720" spans="1:8">
      <c r="A720" s="245"/>
      <c r="B720" s="268"/>
      <c r="C720" s="251" t="s">
        <v>35</v>
      </c>
      <c r="D720" s="242">
        <v>1</v>
      </c>
      <c r="E720" s="272">
        <v>28000</v>
      </c>
      <c r="F720" s="243">
        <f t="shared" si="41"/>
        <v>28000</v>
      </c>
      <c r="G720" s="292"/>
      <c r="H720" s="273"/>
    </row>
    <row r="721" spans="1:8">
      <c r="A721" s="245"/>
      <c r="B721" s="268"/>
      <c r="C721" s="251" t="s">
        <v>89</v>
      </c>
      <c r="D721" s="242">
        <v>0.5</v>
      </c>
      <c r="E721" s="272">
        <v>94000</v>
      </c>
      <c r="F721" s="243">
        <f t="shared" si="41"/>
        <v>47000</v>
      </c>
      <c r="G721" s="292"/>
      <c r="H721" s="273"/>
    </row>
    <row r="722" spans="1:8">
      <c r="A722" s="245"/>
      <c r="B722" s="268"/>
      <c r="C722" s="251" t="s">
        <v>87</v>
      </c>
      <c r="D722" s="242">
        <v>0.3</v>
      </c>
      <c r="E722" s="272">
        <v>72000</v>
      </c>
      <c r="F722" s="243">
        <f t="shared" si="41"/>
        <v>21600</v>
      </c>
      <c r="G722" s="292"/>
      <c r="H722" s="273"/>
    </row>
    <row r="723" spans="1:8">
      <c r="A723" s="245"/>
      <c r="B723" s="268"/>
      <c r="C723" s="251" t="s">
        <v>46</v>
      </c>
      <c r="D723" s="242">
        <v>3</v>
      </c>
      <c r="E723" s="272">
        <v>28000</v>
      </c>
      <c r="F723" s="243">
        <f t="shared" si="41"/>
        <v>84000</v>
      </c>
      <c r="G723" s="292"/>
      <c r="H723" s="273"/>
    </row>
    <row r="724" spans="1:8">
      <c r="A724" s="245"/>
      <c r="B724" s="268"/>
      <c r="C724" s="251" t="s">
        <v>127</v>
      </c>
      <c r="D724" s="242">
        <v>1</v>
      </c>
      <c r="E724" s="272">
        <v>200000</v>
      </c>
      <c r="F724" s="243">
        <f t="shared" si="41"/>
        <v>200000</v>
      </c>
      <c r="G724" s="292"/>
      <c r="H724" s="273"/>
    </row>
    <row r="725" spans="1:8">
      <c r="A725" s="245"/>
      <c r="B725" s="268"/>
      <c r="C725" s="251" t="s">
        <v>31</v>
      </c>
      <c r="D725" s="242">
        <v>0.7</v>
      </c>
      <c r="E725" s="272">
        <v>83000</v>
      </c>
      <c r="F725" s="243">
        <f t="shared" si="41"/>
        <v>58100</v>
      </c>
      <c r="G725" s="292"/>
      <c r="H725" s="273"/>
    </row>
    <row r="726" spans="1:8">
      <c r="A726" s="245"/>
      <c r="B726" s="268"/>
      <c r="C726" s="251" t="s">
        <v>177</v>
      </c>
      <c r="D726" s="242">
        <v>2</v>
      </c>
      <c r="E726" s="272">
        <v>45000</v>
      </c>
      <c r="F726" s="243">
        <f t="shared" si="41"/>
        <v>90000</v>
      </c>
      <c r="G726" s="293"/>
      <c r="H726" s="273"/>
    </row>
    <row r="727" spans="1:8">
      <c r="A727" s="244">
        <v>46050</v>
      </c>
      <c r="B727" s="337" t="s">
        <v>262</v>
      </c>
      <c r="C727" s="251" t="s">
        <v>106</v>
      </c>
      <c r="D727" s="242">
        <v>3</v>
      </c>
      <c r="E727" s="272">
        <v>25000</v>
      </c>
      <c r="F727" s="243">
        <f t="shared" si="41"/>
        <v>75000</v>
      </c>
      <c r="G727" s="291">
        <f>SUM(F727:F728)</f>
        <v>165000</v>
      </c>
      <c r="H727" s="273" t="s">
        <v>8</v>
      </c>
    </row>
    <row r="728" spans="1:8">
      <c r="A728" s="245"/>
      <c r="B728" s="268"/>
      <c r="C728" s="251" t="s">
        <v>216</v>
      </c>
      <c r="D728" s="242">
        <v>2</v>
      </c>
      <c r="E728" s="272">
        <v>45000</v>
      </c>
      <c r="F728" s="243">
        <f t="shared" si="41"/>
        <v>90000</v>
      </c>
      <c r="G728" s="293"/>
      <c r="H728" s="273"/>
    </row>
    <row r="729" spans="1:8">
      <c r="A729" s="244">
        <v>46051</v>
      </c>
      <c r="B729" s="337" t="s">
        <v>263</v>
      </c>
      <c r="C729" s="251" t="s">
        <v>43</v>
      </c>
      <c r="D729" s="242">
        <v>4</v>
      </c>
      <c r="E729" s="272">
        <v>25000</v>
      </c>
      <c r="F729" s="243">
        <f t="shared" ref="F729:F750" si="42">E729*D729</f>
        <v>100000</v>
      </c>
      <c r="G729" s="291">
        <f>SUM(F729:F750)</f>
        <v>1639300</v>
      </c>
      <c r="H729" s="273" t="s">
        <v>8</v>
      </c>
    </row>
    <row r="730" spans="1:8">
      <c r="A730" s="245"/>
      <c r="B730" s="268"/>
      <c r="C730" s="251" t="s">
        <v>71</v>
      </c>
      <c r="D730" s="242">
        <v>4</v>
      </c>
      <c r="E730" s="272">
        <v>66000</v>
      </c>
      <c r="F730" s="243">
        <f t="shared" si="42"/>
        <v>264000</v>
      </c>
      <c r="G730" s="292"/>
      <c r="H730" s="273"/>
    </row>
    <row r="731" spans="1:8">
      <c r="A731" s="245"/>
      <c r="B731" s="268"/>
      <c r="C731" s="251" t="s">
        <v>185</v>
      </c>
      <c r="D731" s="242">
        <v>0.5</v>
      </c>
      <c r="E731" s="272">
        <v>140000</v>
      </c>
      <c r="F731" s="243">
        <f t="shared" si="42"/>
        <v>70000</v>
      </c>
      <c r="G731" s="292"/>
      <c r="H731" s="273"/>
    </row>
    <row r="732" spans="1:8">
      <c r="A732" s="245"/>
      <c r="B732" s="268"/>
      <c r="C732" s="251" t="s">
        <v>42</v>
      </c>
      <c r="D732" s="242">
        <v>10</v>
      </c>
      <c r="E732" s="272">
        <v>25000</v>
      </c>
      <c r="F732" s="243">
        <f t="shared" si="42"/>
        <v>250000</v>
      </c>
      <c r="G732" s="292"/>
      <c r="H732" s="273"/>
    </row>
    <row r="733" spans="1:8">
      <c r="A733" s="245"/>
      <c r="B733" s="268"/>
      <c r="C733" s="251" t="s">
        <v>264</v>
      </c>
      <c r="D733" s="242">
        <v>1</v>
      </c>
      <c r="E733" s="272">
        <v>220000</v>
      </c>
      <c r="F733" s="243">
        <f t="shared" si="42"/>
        <v>220000</v>
      </c>
      <c r="G733" s="292"/>
      <c r="H733" s="273"/>
    </row>
    <row r="734" spans="1:8">
      <c r="A734" s="245"/>
      <c r="B734" s="268"/>
      <c r="C734" s="251" t="s">
        <v>202</v>
      </c>
      <c r="D734" s="242">
        <v>2</v>
      </c>
      <c r="E734" s="272">
        <v>25000</v>
      </c>
      <c r="F734" s="243">
        <f t="shared" si="42"/>
        <v>50000</v>
      </c>
      <c r="G734" s="292"/>
      <c r="H734" s="273"/>
    </row>
    <row r="735" spans="1:8">
      <c r="A735" s="245"/>
      <c r="B735" s="268"/>
      <c r="C735" s="251" t="s">
        <v>22</v>
      </c>
      <c r="D735" s="242">
        <v>3</v>
      </c>
      <c r="E735" s="272">
        <v>35000</v>
      </c>
      <c r="F735" s="243">
        <f t="shared" si="42"/>
        <v>105000</v>
      </c>
      <c r="G735" s="292"/>
      <c r="H735" s="273"/>
    </row>
    <row r="736" spans="1:8">
      <c r="A736" s="245"/>
      <c r="B736" s="268"/>
      <c r="C736" s="251" t="s">
        <v>38</v>
      </c>
      <c r="D736" s="242">
        <v>0.2</v>
      </c>
      <c r="E736" s="272">
        <v>72000</v>
      </c>
      <c r="F736" s="243">
        <f t="shared" si="42"/>
        <v>14400</v>
      </c>
      <c r="G736" s="292"/>
      <c r="H736" s="273"/>
    </row>
    <row r="737" spans="1:8">
      <c r="A737" s="245"/>
      <c r="B737" s="268"/>
      <c r="C737" s="251" t="s">
        <v>91</v>
      </c>
      <c r="D737" s="242">
        <v>0.1</v>
      </c>
      <c r="E737" s="272">
        <v>90000</v>
      </c>
      <c r="F737" s="243">
        <f t="shared" si="42"/>
        <v>9000</v>
      </c>
      <c r="G737" s="292"/>
      <c r="H737" s="273"/>
    </row>
    <row r="738" spans="1:8">
      <c r="A738" s="245"/>
      <c r="B738" s="268"/>
      <c r="C738" s="251" t="s">
        <v>93</v>
      </c>
      <c r="D738" s="242">
        <v>0.3</v>
      </c>
      <c r="E738" s="272">
        <v>55000</v>
      </c>
      <c r="F738" s="243">
        <f t="shared" si="42"/>
        <v>16500</v>
      </c>
      <c r="G738" s="292"/>
      <c r="H738" s="273"/>
    </row>
    <row r="739" spans="1:8">
      <c r="A739" s="245"/>
      <c r="B739" s="268"/>
      <c r="C739" s="251" t="s">
        <v>92</v>
      </c>
      <c r="D739" s="242">
        <v>0.3</v>
      </c>
      <c r="E739" s="272">
        <v>70000</v>
      </c>
      <c r="F739" s="243">
        <f t="shared" si="42"/>
        <v>21000</v>
      </c>
      <c r="G739" s="292"/>
      <c r="H739" s="273"/>
    </row>
    <row r="740" spans="1:8">
      <c r="A740" s="245"/>
      <c r="B740" s="268"/>
      <c r="C740" s="251" t="s">
        <v>31</v>
      </c>
      <c r="D740" s="242">
        <v>0.1</v>
      </c>
      <c r="E740" s="272">
        <v>83000</v>
      </c>
      <c r="F740" s="243">
        <f t="shared" si="42"/>
        <v>8300</v>
      </c>
      <c r="G740" s="292"/>
      <c r="H740" s="273"/>
    </row>
    <row r="741" spans="1:8">
      <c r="A741" s="245"/>
      <c r="B741" s="268"/>
      <c r="C741" s="251" t="s">
        <v>110</v>
      </c>
      <c r="D741" s="242">
        <v>0.5</v>
      </c>
      <c r="E741" s="272">
        <v>77000</v>
      </c>
      <c r="F741" s="243">
        <f t="shared" si="42"/>
        <v>38500</v>
      </c>
      <c r="G741" s="292"/>
      <c r="H741" s="273"/>
    </row>
    <row r="742" spans="1:8">
      <c r="A742" s="245"/>
      <c r="B742" s="268"/>
      <c r="C742" s="251" t="s">
        <v>178</v>
      </c>
      <c r="D742" s="242">
        <v>0.7</v>
      </c>
      <c r="E742" s="272">
        <v>198000</v>
      </c>
      <c r="F742" s="243">
        <f t="shared" si="42"/>
        <v>138600</v>
      </c>
      <c r="G742" s="292"/>
      <c r="H742" s="273"/>
    </row>
    <row r="743" spans="1:8">
      <c r="A743" s="245"/>
      <c r="B743" s="268"/>
      <c r="C743" s="251" t="s">
        <v>188</v>
      </c>
      <c r="D743" s="242">
        <v>0.1</v>
      </c>
      <c r="E743" s="272">
        <v>77000</v>
      </c>
      <c r="F743" s="243">
        <f t="shared" si="42"/>
        <v>7700</v>
      </c>
      <c r="G743" s="292"/>
      <c r="H743" s="273"/>
    </row>
    <row r="744" spans="1:8">
      <c r="A744" s="245"/>
      <c r="B744" s="268"/>
      <c r="C744" s="251" t="s">
        <v>172</v>
      </c>
      <c r="D744" s="242">
        <v>0.2</v>
      </c>
      <c r="E744" s="272">
        <v>39000</v>
      </c>
      <c r="F744" s="243">
        <f t="shared" si="42"/>
        <v>7800</v>
      </c>
      <c r="G744" s="292"/>
      <c r="H744" s="273"/>
    </row>
    <row r="745" spans="1:8">
      <c r="A745" s="245"/>
      <c r="B745" s="268"/>
      <c r="C745" s="251" t="s">
        <v>34</v>
      </c>
      <c r="D745" s="242">
        <v>0.5</v>
      </c>
      <c r="E745" s="272">
        <v>11000</v>
      </c>
      <c r="F745" s="243">
        <f t="shared" si="42"/>
        <v>5500</v>
      </c>
      <c r="G745" s="292"/>
      <c r="H745" s="273"/>
    </row>
    <row r="746" spans="1:8">
      <c r="A746" s="245"/>
      <c r="B746" s="268"/>
      <c r="C746" s="251" t="s">
        <v>46</v>
      </c>
      <c r="D746" s="242">
        <v>2</v>
      </c>
      <c r="E746" s="272">
        <v>28000</v>
      </c>
      <c r="F746" s="243">
        <f t="shared" si="42"/>
        <v>56000</v>
      </c>
      <c r="G746" s="292"/>
      <c r="H746" s="273"/>
    </row>
    <row r="747" spans="1:8">
      <c r="A747" s="245"/>
      <c r="B747" s="268"/>
      <c r="C747" s="251" t="s">
        <v>87</v>
      </c>
      <c r="D747" s="242">
        <v>0.5</v>
      </c>
      <c r="E747" s="272">
        <v>72000</v>
      </c>
      <c r="F747" s="243">
        <f t="shared" si="42"/>
        <v>36000</v>
      </c>
      <c r="G747" s="292"/>
      <c r="H747" s="273"/>
    </row>
    <row r="748" spans="1:8">
      <c r="A748" s="245"/>
      <c r="B748" s="268"/>
      <c r="C748" s="251" t="s">
        <v>149</v>
      </c>
      <c r="D748" s="242">
        <v>2</v>
      </c>
      <c r="E748" s="272">
        <v>39000</v>
      </c>
      <c r="F748" s="243">
        <f t="shared" si="42"/>
        <v>78000</v>
      </c>
      <c r="G748" s="292"/>
      <c r="H748" s="273"/>
    </row>
    <row r="749" spans="1:8">
      <c r="A749" s="245"/>
      <c r="B749" s="268"/>
      <c r="C749" s="251" t="s">
        <v>86</v>
      </c>
      <c r="D749" s="242">
        <v>1</v>
      </c>
      <c r="E749" s="272">
        <v>60000</v>
      </c>
      <c r="F749" s="243">
        <f t="shared" si="42"/>
        <v>60000</v>
      </c>
      <c r="G749" s="292"/>
      <c r="H749" s="273"/>
    </row>
    <row r="750" spans="1:8">
      <c r="A750" s="245"/>
      <c r="B750" s="268"/>
      <c r="C750" s="251" t="s">
        <v>37</v>
      </c>
      <c r="D750" s="242">
        <v>1</v>
      </c>
      <c r="E750" s="272">
        <v>83000</v>
      </c>
      <c r="F750" s="243">
        <f t="shared" si="42"/>
        <v>83000</v>
      </c>
      <c r="G750" s="293"/>
      <c r="H750" s="273"/>
    </row>
    <row r="751" spans="1:8">
      <c r="A751" s="244">
        <v>46051</v>
      </c>
      <c r="B751" s="337" t="s">
        <v>265</v>
      </c>
      <c r="C751" s="251" t="s">
        <v>100</v>
      </c>
      <c r="D751" s="242">
        <v>1</v>
      </c>
      <c r="E751" s="272">
        <v>39000</v>
      </c>
      <c r="F751" s="243">
        <f t="shared" ref="F751:F761" si="43">E751*D751</f>
        <v>39000</v>
      </c>
      <c r="G751" s="291">
        <f>SUM(F751:F761)</f>
        <v>514700</v>
      </c>
      <c r="H751" s="294" t="s">
        <v>8</v>
      </c>
    </row>
    <row r="752" spans="1:8">
      <c r="A752" s="245"/>
      <c r="B752" s="268"/>
      <c r="C752" s="251" t="s">
        <v>85</v>
      </c>
      <c r="D752" s="242">
        <v>2</v>
      </c>
      <c r="E752" s="272">
        <v>39000</v>
      </c>
      <c r="F752" s="243">
        <f t="shared" si="43"/>
        <v>78000</v>
      </c>
      <c r="G752" s="292"/>
      <c r="H752" s="295"/>
    </row>
    <row r="753" spans="1:8">
      <c r="A753" s="245"/>
      <c r="B753" s="268"/>
      <c r="C753" s="251" t="s">
        <v>102</v>
      </c>
      <c r="D753" s="242">
        <v>1</v>
      </c>
      <c r="E753" s="272">
        <v>50000</v>
      </c>
      <c r="F753" s="243">
        <f t="shared" si="43"/>
        <v>50000</v>
      </c>
      <c r="G753" s="292"/>
      <c r="H753" s="295"/>
    </row>
    <row r="754" spans="1:8">
      <c r="A754" s="245"/>
      <c r="B754" s="268"/>
      <c r="C754" s="251" t="s">
        <v>60</v>
      </c>
      <c r="D754" s="242">
        <v>4</v>
      </c>
      <c r="E754" s="272">
        <v>25000</v>
      </c>
      <c r="F754" s="243">
        <f t="shared" si="43"/>
        <v>100000</v>
      </c>
      <c r="G754" s="292"/>
      <c r="H754" s="295"/>
    </row>
    <row r="755" spans="1:8">
      <c r="A755" s="245"/>
      <c r="B755" s="268"/>
      <c r="C755" s="251" t="s">
        <v>112</v>
      </c>
      <c r="D755" s="242">
        <v>1</v>
      </c>
      <c r="E755" s="272">
        <v>25000</v>
      </c>
      <c r="F755" s="243">
        <f t="shared" si="43"/>
        <v>25000</v>
      </c>
      <c r="G755" s="292"/>
      <c r="H755" s="295"/>
    </row>
    <row r="756" spans="1:8">
      <c r="A756" s="245"/>
      <c r="B756" s="268"/>
      <c r="C756" s="251" t="s">
        <v>99</v>
      </c>
      <c r="D756" s="242">
        <v>0.2</v>
      </c>
      <c r="E756" s="272">
        <v>120000</v>
      </c>
      <c r="F756" s="243">
        <f t="shared" si="43"/>
        <v>24000</v>
      </c>
      <c r="G756" s="292"/>
      <c r="H756" s="295"/>
    </row>
    <row r="757" spans="1:8">
      <c r="A757" s="245"/>
      <c r="B757" s="268"/>
      <c r="C757" s="251" t="s">
        <v>98</v>
      </c>
      <c r="D757" s="242">
        <v>0.3</v>
      </c>
      <c r="E757" s="272">
        <v>44000</v>
      </c>
      <c r="F757" s="243">
        <f t="shared" si="43"/>
        <v>13200</v>
      </c>
      <c r="G757" s="292"/>
      <c r="H757" s="295"/>
    </row>
    <row r="758" spans="1:8">
      <c r="A758" s="245"/>
      <c r="B758" s="268"/>
      <c r="C758" s="251" t="s">
        <v>36</v>
      </c>
      <c r="D758" s="242">
        <v>1</v>
      </c>
      <c r="E758" s="272">
        <v>44000</v>
      </c>
      <c r="F758" s="243">
        <f t="shared" si="43"/>
        <v>44000</v>
      </c>
      <c r="G758" s="292"/>
      <c r="H758" s="295"/>
    </row>
    <row r="759" spans="1:8">
      <c r="A759" s="245"/>
      <c r="B759" s="268"/>
      <c r="C759" s="251" t="s">
        <v>96</v>
      </c>
      <c r="D759" s="242">
        <v>0.5</v>
      </c>
      <c r="E759" s="272">
        <v>61000</v>
      </c>
      <c r="F759" s="243">
        <f t="shared" si="43"/>
        <v>30500</v>
      </c>
      <c r="G759" s="292"/>
      <c r="H759" s="295"/>
    </row>
    <row r="760" spans="1:8">
      <c r="A760" s="245"/>
      <c r="B760" s="268"/>
      <c r="C760" s="251" t="s">
        <v>32</v>
      </c>
      <c r="D760" s="242">
        <v>1</v>
      </c>
      <c r="E760" s="272">
        <v>50000</v>
      </c>
      <c r="F760" s="243">
        <f t="shared" si="43"/>
        <v>50000</v>
      </c>
      <c r="G760" s="292"/>
      <c r="H760" s="295"/>
    </row>
    <row r="761" spans="1:8">
      <c r="A761" s="245"/>
      <c r="B761" s="268"/>
      <c r="C761" s="251" t="s">
        <v>33</v>
      </c>
      <c r="D761" s="242">
        <v>1</v>
      </c>
      <c r="E761" s="272">
        <v>61000</v>
      </c>
      <c r="F761" s="243">
        <f t="shared" si="43"/>
        <v>61000</v>
      </c>
      <c r="G761" s="293"/>
      <c r="H761" s="296"/>
    </row>
    <row r="762" spans="1:8">
      <c r="A762" s="244">
        <v>46052</v>
      </c>
      <c r="B762" s="337" t="s">
        <v>266</v>
      </c>
      <c r="C762" s="251" t="s">
        <v>7</v>
      </c>
      <c r="D762" s="242">
        <v>3</v>
      </c>
      <c r="E762" s="272">
        <v>25000</v>
      </c>
      <c r="F762" s="243">
        <f t="shared" ref="F762:F783" si="44">E762*D762</f>
        <v>75000</v>
      </c>
      <c r="G762" s="291">
        <f>SUM(F762:F782)</f>
        <v>1309300</v>
      </c>
      <c r="H762" s="294" t="s">
        <v>8</v>
      </c>
    </row>
    <row r="763" spans="1:8">
      <c r="A763" s="245"/>
      <c r="B763" s="268"/>
      <c r="C763" s="251" t="s">
        <v>216</v>
      </c>
      <c r="D763" s="242">
        <v>2</v>
      </c>
      <c r="E763" s="272">
        <v>55000</v>
      </c>
      <c r="F763" s="243">
        <f t="shared" si="44"/>
        <v>110000</v>
      </c>
      <c r="G763" s="292"/>
      <c r="H763" s="295"/>
    </row>
    <row r="764" spans="1:8">
      <c r="A764" s="245"/>
      <c r="B764" s="268"/>
      <c r="C764" s="251" t="s">
        <v>53</v>
      </c>
      <c r="D764" s="242">
        <v>1</v>
      </c>
      <c r="E764" s="272">
        <v>175000</v>
      </c>
      <c r="F764" s="243">
        <f t="shared" si="44"/>
        <v>175000</v>
      </c>
      <c r="G764" s="292"/>
      <c r="H764" s="295"/>
    </row>
    <row r="765" spans="1:8">
      <c r="A765" s="245"/>
      <c r="B765" s="268"/>
      <c r="C765" s="251" t="s">
        <v>34</v>
      </c>
      <c r="D765" s="242">
        <v>1</v>
      </c>
      <c r="E765" s="272">
        <v>11000</v>
      </c>
      <c r="F765" s="243">
        <f t="shared" si="44"/>
        <v>11000</v>
      </c>
      <c r="G765" s="292"/>
      <c r="H765" s="295"/>
    </row>
    <row r="766" spans="1:8">
      <c r="A766" s="245"/>
      <c r="B766" s="268"/>
      <c r="C766" s="251" t="s">
        <v>179</v>
      </c>
      <c r="D766" s="242">
        <v>3</v>
      </c>
      <c r="E766" s="272">
        <v>40000</v>
      </c>
      <c r="F766" s="243">
        <f t="shared" si="44"/>
        <v>120000</v>
      </c>
      <c r="G766" s="292"/>
      <c r="H766" s="295"/>
    </row>
    <row r="767" spans="1:8">
      <c r="A767" s="245"/>
      <c r="B767" s="268"/>
      <c r="C767" s="251" t="s">
        <v>108</v>
      </c>
      <c r="D767" s="242">
        <v>2</v>
      </c>
      <c r="E767" s="272">
        <v>50000</v>
      </c>
      <c r="F767" s="243">
        <f t="shared" si="44"/>
        <v>100000</v>
      </c>
      <c r="G767" s="292"/>
      <c r="H767" s="295"/>
    </row>
    <row r="768" spans="1:8">
      <c r="A768" s="245"/>
      <c r="B768" s="268"/>
      <c r="C768" s="251" t="s">
        <v>35</v>
      </c>
      <c r="D768" s="242">
        <v>2</v>
      </c>
      <c r="E768" s="272">
        <v>28000</v>
      </c>
      <c r="F768" s="243">
        <f t="shared" si="44"/>
        <v>56000</v>
      </c>
      <c r="G768" s="292"/>
      <c r="H768" s="295"/>
    </row>
    <row r="769" spans="1:8">
      <c r="A769" s="245"/>
      <c r="B769" s="268"/>
      <c r="C769" s="251" t="s">
        <v>85</v>
      </c>
      <c r="D769" s="242">
        <v>2</v>
      </c>
      <c r="E769" s="272">
        <v>39000</v>
      </c>
      <c r="F769" s="243">
        <f t="shared" si="44"/>
        <v>78000</v>
      </c>
      <c r="G769" s="292"/>
      <c r="H769" s="295"/>
    </row>
    <row r="770" spans="1:8">
      <c r="A770" s="245"/>
      <c r="B770" s="268"/>
      <c r="C770" s="251" t="s">
        <v>37</v>
      </c>
      <c r="D770" s="242">
        <v>1</v>
      </c>
      <c r="E770" s="272">
        <v>83000</v>
      </c>
      <c r="F770" s="243">
        <f t="shared" si="44"/>
        <v>83000</v>
      </c>
      <c r="G770" s="292"/>
      <c r="H770" s="295"/>
    </row>
    <row r="771" spans="1:8">
      <c r="A771" s="245"/>
      <c r="B771" s="268"/>
      <c r="C771" s="251" t="s">
        <v>100</v>
      </c>
      <c r="D771" s="242">
        <v>1</v>
      </c>
      <c r="E771" s="272">
        <v>39000</v>
      </c>
      <c r="F771" s="243">
        <f t="shared" si="44"/>
        <v>39000</v>
      </c>
      <c r="G771" s="292"/>
      <c r="H771" s="295"/>
    </row>
    <row r="772" spans="1:8">
      <c r="A772" s="245"/>
      <c r="B772" s="268"/>
      <c r="C772" s="251" t="s">
        <v>96</v>
      </c>
      <c r="D772" s="242">
        <v>0.5</v>
      </c>
      <c r="E772" s="272">
        <v>61000</v>
      </c>
      <c r="F772" s="243">
        <f t="shared" si="44"/>
        <v>30500</v>
      </c>
      <c r="G772" s="292"/>
      <c r="H772" s="295"/>
    </row>
    <row r="773" spans="1:8">
      <c r="A773" s="245"/>
      <c r="B773" s="268"/>
      <c r="C773" s="251" t="s">
        <v>36</v>
      </c>
      <c r="D773" s="242">
        <v>0.5</v>
      </c>
      <c r="E773" s="272">
        <v>44000</v>
      </c>
      <c r="F773" s="243">
        <f t="shared" si="44"/>
        <v>22000</v>
      </c>
      <c r="G773" s="292"/>
      <c r="H773" s="295"/>
    </row>
    <row r="774" spans="1:8">
      <c r="A774" s="245"/>
      <c r="B774" s="268"/>
      <c r="C774" s="251" t="s">
        <v>99</v>
      </c>
      <c r="D774" s="242">
        <v>0.2</v>
      </c>
      <c r="E774" s="272">
        <v>120000</v>
      </c>
      <c r="F774" s="243">
        <f t="shared" si="44"/>
        <v>24000</v>
      </c>
      <c r="G774" s="292"/>
      <c r="H774" s="295"/>
    </row>
    <row r="775" spans="1:8">
      <c r="A775" s="245"/>
      <c r="B775" s="268"/>
      <c r="C775" s="251" t="s">
        <v>180</v>
      </c>
      <c r="D775" s="242">
        <v>0.2</v>
      </c>
      <c r="E775" s="272">
        <v>90000</v>
      </c>
      <c r="F775" s="243">
        <f t="shared" si="44"/>
        <v>18000</v>
      </c>
      <c r="G775" s="292"/>
      <c r="H775" s="295"/>
    </row>
    <row r="776" spans="1:8">
      <c r="A776" s="245"/>
      <c r="B776" s="268"/>
      <c r="C776" s="251" t="s">
        <v>181</v>
      </c>
      <c r="D776" s="242">
        <v>0.1</v>
      </c>
      <c r="E776" s="272">
        <v>72000</v>
      </c>
      <c r="F776" s="243">
        <f t="shared" si="44"/>
        <v>7200</v>
      </c>
      <c r="G776" s="292"/>
      <c r="H776" s="295"/>
    </row>
    <row r="777" spans="1:8">
      <c r="A777" s="245"/>
      <c r="B777" s="268"/>
      <c r="C777" s="251" t="s">
        <v>116</v>
      </c>
      <c r="D777" s="242">
        <v>2</v>
      </c>
      <c r="E777" s="272">
        <v>45000</v>
      </c>
      <c r="F777" s="243">
        <f t="shared" si="44"/>
        <v>90000</v>
      </c>
      <c r="G777" s="292"/>
      <c r="H777" s="295"/>
    </row>
    <row r="778" spans="1:8">
      <c r="A778" s="245"/>
      <c r="B778" s="268"/>
      <c r="C778" s="251" t="s">
        <v>113</v>
      </c>
      <c r="D778" s="242">
        <v>0.2</v>
      </c>
      <c r="E778" s="272">
        <v>28000</v>
      </c>
      <c r="F778" s="243">
        <f t="shared" si="44"/>
        <v>5600</v>
      </c>
      <c r="G778" s="292"/>
      <c r="H778" s="295"/>
    </row>
    <row r="779" spans="1:8">
      <c r="A779" s="245"/>
      <c r="B779" s="268"/>
      <c r="C779" s="251" t="s">
        <v>267</v>
      </c>
      <c r="D779" s="242">
        <v>1</v>
      </c>
      <c r="E779" s="272">
        <v>65000</v>
      </c>
      <c r="F779" s="243">
        <f t="shared" si="44"/>
        <v>65000</v>
      </c>
      <c r="G779" s="292"/>
      <c r="H779" s="295"/>
    </row>
    <row r="780" spans="1:8">
      <c r="A780" s="245"/>
      <c r="B780" s="268"/>
      <c r="C780" s="251" t="s">
        <v>24</v>
      </c>
      <c r="D780" s="242">
        <v>1</v>
      </c>
      <c r="E780" s="272">
        <v>45000</v>
      </c>
      <c r="F780" s="243">
        <f t="shared" si="44"/>
        <v>45000</v>
      </c>
      <c r="G780" s="292"/>
      <c r="H780" s="295"/>
    </row>
    <row r="781" spans="1:8">
      <c r="A781" s="245"/>
      <c r="B781" s="268"/>
      <c r="C781" s="251" t="s">
        <v>22</v>
      </c>
      <c r="D781" s="242">
        <v>3</v>
      </c>
      <c r="E781" s="272">
        <v>35000</v>
      </c>
      <c r="F781" s="243">
        <f t="shared" si="44"/>
        <v>105000</v>
      </c>
      <c r="G781" s="292"/>
      <c r="H781" s="295"/>
    </row>
    <row r="782" spans="1:8">
      <c r="A782" s="245"/>
      <c r="B782" s="268"/>
      <c r="C782" s="251" t="s">
        <v>128</v>
      </c>
      <c r="D782" s="242">
        <v>50</v>
      </c>
      <c r="E782" s="272">
        <v>1000</v>
      </c>
      <c r="F782" s="289">
        <f t="shared" si="44"/>
        <v>50000</v>
      </c>
      <c r="G782" s="292"/>
      <c r="H782" s="296"/>
    </row>
    <row r="783" spans="1:9">
      <c r="A783" s="297" t="s">
        <v>268</v>
      </c>
      <c r="B783" s="298"/>
      <c r="C783" s="298"/>
      <c r="D783" s="298"/>
      <c r="E783" s="298"/>
      <c r="F783" s="299">
        <f>SUM(G2:G782)</f>
        <v>58561720</v>
      </c>
      <c r="G783" s="300"/>
      <c r="H783" s="265"/>
      <c r="I783" s="256"/>
    </row>
    <row r="784" spans="7:8">
      <c r="G784" s="235"/>
      <c r="H784" s="235"/>
    </row>
    <row r="786" spans="7:7">
      <c r="G786" s="256"/>
    </row>
  </sheetData>
  <mergeCells count="205">
    <mergeCell ref="F783:G783"/>
    <mergeCell ref="A2:A23"/>
    <mergeCell ref="A24:A38"/>
    <mergeCell ref="A39:A60"/>
    <mergeCell ref="A61:A69"/>
    <mergeCell ref="A71:A77"/>
    <mergeCell ref="A78:A99"/>
    <mergeCell ref="A100:A121"/>
    <mergeCell ref="A122:A127"/>
    <mergeCell ref="A128:A149"/>
    <mergeCell ref="A150:A157"/>
    <mergeCell ref="A158:A179"/>
    <mergeCell ref="A180:A181"/>
    <mergeCell ref="A182:A203"/>
    <mergeCell ref="A204:A219"/>
    <mergeCell ref="A220:A241"/>
    <mergeCell ref="A242:A260"/>
    <mergeCell ref="A261:A282"/>
    <mergeCell ref="A283:A294"/>
    <mergeCell ref="A295:A316"/>
    <mergeCell ref="A317:A323"/>
    <mergeCell ref="A324:A345"/>
    <mergeCell ref="A346:A352"/>
    <mergeCell ref="A353:A374"/>
    <mergeCell ref="A375:A381"/>
    <mergeCell ref="A382:A402"/>
    <mergeCell ref="A403:A413"/>
    <mergeCell ref="A414:A432"/>
    <mergeCell ref="A433:A446"/>
    <mergeCell ref="A447:A467"/>
    <mergeCell ref="A468:A474"/>
    <mergeCell ref="A475:A496"/>
    <mergeCell ref="A497:A507"/>
    <mergeCell ref="A508:A529"/>
    <mergeCell ref="A530:A535"/>
    <mergeCell ref="A536:A557"/>
    <mergeCell ref="A558:A568"/>
    <mergeCell ref="A569:A590"/>
    <mergeCell ref="A591:A592"/>
    <mergeCell ref="A593:A613"/>
    <mergeCell ref="A614:A621"/>
    <mergeCell ref="A622:A643"/>
    <mergeCell ref="A644:A651"/>
    <mergeCell ref="A652:A673"/>
    <mergeCell ref="A674:A677"/>
    <mergeCell ref="A678:A699"/>
    <mergeCell ref="A700:A704"/>
    <mergeCell ref="A705:A726"/>
    <mergeCell ref="A727:A728"/>
    <mergeCell ref="A729:A750"/>
    <mergeCell ref="A751:A761"/>
    <mergeCell ref="A762:A782"/>
    <mergeCell ref="B2:B23"/>
    <mergeCell ref="B24:B38"/>
    <mergeCell ref="B39:B60"/>
    <mergeCell ref="B61:B69"/>
    <mergeCell ref="B71:B77"/>
    <mergeCell ref="B78:B99"/>
    <mergeCell ref="B100:B121"/>
    <mergeCell ref="B122:B127"/>
    <mergeCell ref="B128:B149"/>
    <mergeCell ref="B150:B157"/>
    <mergeCell ref="B158:B179"/>
    <mergeCell ref="B180:B181"/>
    <mergeCell ref="B182:B203"/>
    <mergeCell ref="B204:B219"/>
    <mergeCell ref="B220:B241"/>
    <mergeCell ref="B242:B260"/>
    <mergeCell ref="B261:B282"/>
    <mergeCell ref="B283:B294"/>
    <mergeCell ref="B295:B316"/>
    <mergeCell ref="B317:B323"/>
    <mergeCell ref="B324:B345"/>
    <mergeCell ref="B346:B352"/>
    <mergeCell ref="B353:B374"/>
    <mergeCell ref="B375:B381"/>
    <mergeCell ref="B382:B402"/>
    <mergeCell ref="B403:B413"/>
    <mergeCell ref="B414:B432"/>
    <mergeCell ref="B433:B446"/>
    <mergeCell ref="B447:B467"/>
    <mergeCell ref="B468:B474"/>
    <mergeCell ref="B475:B496"/>
    <mergeCell ref="B497:B507"/>
    <mergeCell ref="B508:B529"/>
    <mergeCell ref="B530:B535"/>
    <mergeCell ref="B536:B557"/>
    <mergeCell ref="B558:B568"/>
    <mergeCell ref="B569:B590"/>
    <mergeCell ref="B591:B592"/>
    <mergeCell ref="B593:B613"/>
    <mergeCell ref="B614:B621"/>
    <mergeCell ref="B622:B643"/>
    <mergeCell ref="B644:B651"/>
    <mergeCell ref="B652:B673"/>
    <mergeCell ref="B674:B677"/>
    <mergeCell ref="B678:B699"/>
    <mergeCell ref="B700:B704"/>
    <mergeCell ref="B705:B726"/>
    <mergeCell ref="B727:B728"/>
    <mergeCell ref="B729:B750"/>
    <mergeCell ref="B751:B761"/>
    <mergeCell ref="B762:B782"/>
    <mergeCell ref="G2:G23"/>
    <mergeCell ref="G24:G38"/>
    <mergeCell ref="G39:G60"/>
    <mergeCell ref="G61:G69"/>
    <mergeCell ref="G71:G77"/>
    <mergeCell ref="G78:G99"/>
    <mergeCell ref="G100:G121"/>
    <mergeCell ref="G122:G127"/>
    <mergeCell ref="G128:G149"/>
    <mergeCell ref="G150:G157"/>
    <mergeCell ref="G158:G179"/>
    <mergeCell ref="G180:G181"/>
    <mergeCell ref="G182:G203"/>
    <mergeCell ref="G204:G219"/>
    <mergeCell ref="G220:G241"/>
    <mergeCell ref="G242:G260"/>
    <mergeCell ref="G261:G282"/>
    <mergeCell ref="G283:G294"/>
    <mergeCell ref="G295:G316"/>
    <mergeCell ref="G317:G323"/>
    <mergeCell ref="G324:G345"/>
    <mergeCell ref="G346:G352"/>
    <mergeCell ref="G353:G374"/>
    <mergeCell ref="G375:G381"/>
    <mergeCell ref="G382:G402"/>
    <mergeCell ref="G403:G413"/>
    <mergeCell ref="G414:G432"/>
    <mergeCell ref="G433:G446"/>
    <mergeCell ref="G447:G467"/>
    <mergeCell ref="G468:G474"/>
    <mergeCell ref="G475:G496"/>
    <mergeCell ref="G497:G507"/>
    <mergeCell ref="G508:G529"/>
    <mergeCell ref="G530:G535"/>
    <mergeCell ref="G536:G557"/>
    <mergeCell ref="G558:G568"/>
    <mergeCell ref="G569:G590"/>
    <mergeCell ref="G591:G592"/>
    <mergeCell ref="G593:G613"/>
    <mergeCell ref="G614:G621"/>
    <mergeCell ref="G622:G643"/>
    <mergeCell ref="G644:G651"/>
    <mergeCell ref="G652:G673"/>
    <mergeCell ref="G674:G677"/>
    <mergeCell ref="G678:G699"/>
    <mergeCell ref="G700:G704"/>
    <mergeCell ref="G705:G726"/>
    <mergeCell ref="G727:G728"/>
    <mergeCell ref="G729:G750"/>
    <mergeCell ref="G751:G761"/>
    <mergeCell ref="G762:G782"/>
    <mergeCell ref="H2:H23"/>
    <mergeCell ref="H24:H38"/>
    <mergeCell ref="H39:H60"/>
    <mergeCell ref="H61:H69"/>
    <mergeCell ref="H71:H77"/>
    <mergeCell ref="H78:H99"/>
    <mergeCell ref="H100:H121"/>
    <mergeCell ref="H122:H127"/>
    <mergeCell ref="H128:H149"/>
    <mergeCell ref="H150:H157"/>
    <mergeCell ref="H158:H179"/>
    <mergeCell ref="H180:H181"/>
    <mergeCell ref="H182:H203"/>
    <mergeCell ref="H204:H219"/>
    <mergeCell ref="H220:H241"/>
    <mergeCell ref="H242:H260"/>
    <mergeCell ref="H261:H282"/>
    <mergeCell ref="H283:H294"/>
    <mergeCell ref="H295:H316"/>
    <mergeCell ref="H317:H323"/>
    <mergeCell ref="H324:H345"/>
    <mergeCell ref="H346:H352"/>
    <mergeCell ref="H353:H374"/>
    <mergeCell ref="H375:H381"/>
    <mergeCell ref="H382:H402"/>
    <mergeCell ref="H403:H413"/>
    <mergeCell ref="H414:H432"/>
    <mergeCell ref="H433:H446"/>
    <mergeCell ref="H447:H467"/>
    <mergeCell ref="H468:H474"/>
    <mergeCell ref="H475:H496"/>
    <mergeCell ref="H497:H507"/>
    <mergeCell ref="H508:H529"/>
    <mergeCell ref="H530:H535"/>
    <mergeCell ref="H536:H557"/>
    <mergeCell ref="H558:H568"/>
    <mergeCell ref="H569:H590"/>
    <mergeCell ref="H591:H592"/>
    <mergeCell ref="H593:H613"/>
    <mergeCell ref="H614:H621"/>
    <mergeCell ref="H622:H643"/>
    <mergeCell ref="H644:H651"/>
    <mergeCell ref="H652:H673"/>
    <mergeCell ref="H674:H677"/>
    <mergeCell ref="H678:H699"/>
    <mergeCell ref="H700:H704"/>
    <mergeCell ref="H705:H726"/>
    <mergeCell ref="H727:H728"/>
    <mergeCell ref="H729:H750"/>
    <mergeCell ref="H751:H761"/>
    <mergeCell ref="H762:H78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tabSelected="1" workbookViewId="0">
      <selection activeCell="A11" sqref="A11"/>
    </sheetView>
  </sheetViews>
  <sheetFormatPr defaultColWidth="9.140625" defaultRowHeight="17.6" outlineLevelCol="7"/>
  <cols>
    <col min="1" max="1" width="12.6875" style="233" customWidth="1"/>
    <col min="2" max="2" width="32.1796875" style="234" customWidth="1"/>
    <col min="3" max="3" width="9.140625" style="235"/>
    <col min="4" max="4" width="13.3828125" style="232" customWidth="1"/>
    <col min="5" max="5" width="13.625" style="232" customWidth="1"/>
    <col min="6" max="6" width="13.75" style="232" customWidth="1"/>
    <col min="7" max="7" width="29.25" style="232" customWidth="1"/>
    <col min="8" max="8" width="14.9375" style="232"/>
    <col min="9" max="16384" width="9.140625" style="232"/>
  </cols>
  <sheetData>
    <row r="1" s="13" customFormat="1" ht="20.4" spans="1:7">
      <c r="A1" s="236" t="s">
        <v>0</v>
      </c>
      <c r="B1" s="237" t="s">
        <v>1</v>
      </c>
      <c r="C1" s="238" t="s">
        <v>2</v>
      </c>
      <c r="D1" s="239" t="s">
        <v>3</v>
      </c>
      <c r="E1" s="239" t="s">
        <v>4</v>
      </c>
      <c r="F1" s="239" t="s">
        <v>5</v>
      </c>
      <c r="G1" s="239" t="s">
        <v>269</v>
      </c>
    </row>
    <row r="2" s="232" customFormat="1" ht="18" customHeight="1" spans="1:7">
      <c r="A2" s="240">
        <v>46049</v>
      </c>
      <c r="B2" s="241" t="s">
        <v>133</v>
      </c>
      <c r="C2" s="242">
        <v>4.6</v>
      </c>
      <c r="D2" s="243">
        <v>120000</v>
      </c>
      <c r="E2" s="243">
        <f t="shared" ref="E2:E10" si="0">D2*C2</f>
        <v>552000</v>
      </c>
      <c r="F2" s="253">
        <f>SUM(E2:E7)</f>
        <v>1784000</v>
      </c>
      <c r="G2" s="254"/>
    </row>
    <row r="3" s="232" customFormat="1" ht="18" customHeight="1" spans="1:7">
      <c r="A3" s="240"/>
      <c r="B3" s="241" t="s">
        <v>270</v>
      </c>
      <c r="C3" s="242">
        <v>3</v>
      </c>
      <c r="D3" s="243">
        <v>90000</v>
      </c>
      <c r="E3" s="243">
        <f t="shared" si="0"/>
        <v>270000</v>
      </c>
      <c r="F3" s="253"/>
      <c r="G3" s="255"/>
    </row>
    <row r="4" s="232" customFormat="1" ht="18" customHeight="1" spans="1:7">
      <c r="A4" s="240"/>
      <c r="B4" s="241" t="s">
        <v>271</v>
      </c>
      <c r="C4" s="242">
        <v>1</v>
      </c>
      <c r="D4" s="243">
        <v>180000</v>
      </c>
      <c r="E4" s="243">
        <f t="shared" si="0"/>
        <v>180000</v>
      </c>
      <c r="F4" s="253"/>
      <c r="G4" s="255"/>
    </row>
    <row r="5" s="232" customFormat="1" ht="18" customHeight="1" spans="1:8">
      <c r="A5" s="240"/>
      <c r="B5" s="241" t="s">
        <v>272</v>
      </c>
      <c r="C5" s="242">
        <v>1</v>
      </c>
      <c r="D5" s="243">
        <v>380000</v>
      </c>
      <c r="E5" s="243">
        <f t="shared" si="0"/>
        <v>380000</v>
      </c>
      <c r="F5" s="253"/>
      <c r="G5" s="255"/>
      <c r="H5" s="256"/>
    </row>
    <row r="6" s="232" customFormat="1" ht="18" customHeight="1" spans="1:7">
      <c r="A6" s="240"/>
      <c r="B6" s="241" t="s">
        <v>273</v>
      </c>
      <c r="C6" s="242">
        <v>1</v>
      </c>
      <c r="D6" s="243">
        <v>250000</v>
      </c>
      <c r="E6" s="243">
        <f t="shared" si="0"/>
        <v>250000</v>
      </c>
      <c r="F6" s="253"/>
      <c r="G6" s="255"/>
    </row>
    <row r="7" s="232" customFormat="1" ht="18" customHeight="1" spans="1:7">
      <c r="A7" s="240"/>
      <c r="B7" s="241" t="s">
        <v>274</v>
      </c>
      <c r="C7" s="242">
        <v>4</v>
      </c>
      <c r="D7" s="243">
        <v>38000</v>
      </c>
      <c r="E7" s="243">
        <f t="shared" si="0"/>
        <v>152000</v>
      </c>
      <c r="F7" s="253"/>
      <c r="G7" s="257"/>
    </row>
    <row r="8" s="232" customFormat="1" ht="40" customHeight="1" spans="1:7">
      <c r="A8" s="244">
        <v>46051</v>
      </c>
      <c r="B8" s="241" t="s">
        <v>275</v>
      </c>
      <c r="C8" s="242">
        <v>6</v>
      </c>
      <c r="D8" s="243">
        <v>100000</v>
      </c>
      <c r="E8" s="243">
        <f t="shared" si="0"/>
        <v>600000</v>
      </c>
      <c r="F8" s="258">
        <f>SUM(E8:E10)</f>
        <v>960000</v>
      </c>
      <c r="G8" s="254"/>
    </row>
    <row r="9" s="232" customFormat="1" ht="40" customHeight="1" spans="1:7">
      <c r="A9" s="245"/>
      <c r="B9" s="241" t="s">
        <v>276</v>
      </c>
      <c r="C9" s="242">
        <v>1</v>
      </c>
      <c r="D9" s="243">
        <v>210000</v>
      </c>
      <c r="E9" s="243">
        <f t="shared" si="0"/>
        <v>210000</v>
      </c>
      <c r="F9" s="259"/>
      <c r="G9" s="255"/>
    </row>
    <row r="10" s="232" customFormat="1" ht="40" customHeight="1" spans="1:7">
      <c r="A10" s="246"/>
      <c r="B10" s="241" t="s">
        <v>277</v>
      </c>
      <c r="C10" s="242">
        <v>5</v>
      </c>
      <c r="D10" s="243">
        <v>30000</v>
      </c>
      <c r="E10" s="243">
        <f t="shared" si="0"/>
        <v>150000</v>
      </c>
      <c r="F10" s="260"/>
      <c r="G10" s="257"/>
    </row>
    <row r="11" s="232" customFormat="1" spans="1:7">
      <c r="A11" s="240"/>
      <c r="B11" s="241"/>
      <c r="C11" s="242"/>
      <c r="D11" s="243"/>
      <c r="E11" s="243"/>
      <c r="F11" s="261"/>
      <c r="G11" s="262"/>
    </row>
    <row r="12" s="232" customFormat="1" spans="1:7">
      <c r="A12" s="240"/>
      <c r="B12" s="241"/>
      <c r="C12" s="242"/>
      <c r="D12" s="243"/>
      <c r="E12" s="243"/>
      <c r="F12" s="261"/>
      <c r="G12" s="262"/>
    </row>
    <row r="13" s="232" customFormat="1" spans="1:7">
      <c r="A13" s="240"/>
      <c r="B13" s="241"/>
      <c r="C13" s="242"/>
      <c r="D13" s="243"/>
      <c r="E13" s="243"/>
      <c r="F13" s="261"/>
      <c r="G13" s="262"/>
    </row>
    <row r="14" s="232" customFormat="1" spans="1:7">
      <c r="A14" s="240"/>
      <c r="B14" s="241"/>
      <c r="C14" s="242"/>
      <c r="D14" s="243"/>
      <c r="E14" s="243"/>
      <c r="F14" s="261"/>
      <c r="G14" s="262"/>
    </row>
    <row r="15" s="232" customFormat="1" spans="1:7">
      <c r="A15" s="240"/>
      <c r="B15" s="241"/>
      <c r="C15" s="242"/>
      <c r="D15" s="243"/>
      <c r="E15" s="243"/>
      <c r="F15" s="261"/>
      <c r="G15" s="262"/>
    </row>
    <row r="16" s="232" customFormat="1" spans="1:7">
      <c r="A16" s="240"/>
      <c r="B16" s="241"/>
      <c r="C16" s="242"/>
      <c r="D16" s="243"/>
      <c r="E16" s="243"/>
      <c r="F16" s="261"/>
      <c r="G16" s="262"/>
    </row>
    <row r="17" s="232" customFormat="1" spans="1:7">
      <c r="A17" s="240"/>
      <c r="B17" s="241"/>
      <c r="C17" s="242"/>
      <c r="D17" s="243"/>
      <c r="E17" s="243"/>
      <c r="F17" s="261"/>
      <c r="G17" s="262"/>
    </row>
    <row r="18" s="232" customFormat="1" spans="1:7">
      <c r="A18" s="240"/>
      <c r="B18" s="241"/>
      <c r="C18" s="242"/>
      <c r="D18" s="243"/>
      <c r="E18" s="243"/>
      <c r="F18" s="261"/>
      <c r="G18" s="262"/>
    </row>
    <row r="19" s="232" customFormat="1" spans="1:7">
      <c r="A19" s="247"/>
      <c r="B19" s="248"/>
      <c r="C19" s="249"/>
      <c r="D19" s="250"/>
      <c r="E19" s="250"/>
      <c r="F19" s="263"/>
      <c r="G19" s="264"/>
    </row>
    <row r="20" s="232" customFormat="1" spans="1:7">
      <c r="A20" s="247"/>
      <c r="B20" s="248"/>
      <c r="C20" s="249"/>
      <c r="D20" s="250"/>
      <c r="E20" s="250"/>
      <c r="F20" s="263"/>
      <c r="G20" s="264"/>
    </row>
    <row r="21" s="232" customFormat="1" spans="1:8">
      <c r="A21" s="240"/>
      <c r="B21" s="251"/>
      <c r="C21" s="242"/>
      <c r="D21" s="252"/>
      <c r="E21" s="252"/>
      <c r="F21" s="265">
        <f>SUM(F2:F20)</f>
        <v>2744000</v>
      </c>
      <c r="G21" s="265"/>
      <c r="H21" s="256"/>
    </row>
    <row r="22" s="232" customFormat="1" spans="1:7">
      <c r="A22" s="233"/>
      <c r="B22" s="234"/>
      <c r="C22" s="235"/>
      <c r="F22" s="235"/>
      <c r="G22" s="235"/>
    </row>
    <row r="24" s="232" customFormat="1" spans="1:6">
      <c r="A24" s="233"/>
      <c r="B24" s="234"/>
      <c r="C24" s="235"/>
      <c r="F24" s="256"/>
    </row>
  </sheetData>
  <mergeCells count="6">
    <mergeCell ref="A2:A7"/>
    <mergeCell ref="A8:A10"/>
    <mergeCell ref="F2:F7"/>
    <mergeCell ref="F8:F10"/>
    <mergeCell ref="G2:G7"/>
    <mergeCell ref="G8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66" zoomScaleNormal="66" workbookViewId="0">
      <selection activeCell="F7" sqref="F7"/>
    </sheetView>
  </sheetViews>
  <sheetFormatPr defaultColWidth="9.140625" defaultRowHeight="23.2"/>
  <cols>
    <col min="1" max="1" width="18.859375" style="180" customWidth="1"/>
    <col min="2" max="2" width="15.78125" style="214" customWidth="1"/>
    <col min="3" max="3" width="35.5703125" style="181" customWidth="1"/>
    <col min="4" max="4" width="24.1875" style="182" customWidth="1"/>
    <col min="5" max="5" width="24.7109375" style="178" customWidth="1"/>
    <col min="6" max="6" width="36.9609375" style="178" customWidth="1"/>
    <col min="7" max="7" width="27.0078125" style="178" customWidth="1"/>
    <col min="8" max="8" width="22" style="178" customWidth="1"/>
    <col min="9" max="9" width="22.25" style="215"/>
    <col min="10" max="10" width="25.125" style="182" customWidth="1"/>
    <col min="11" max="12" width="12.859375" style="178"/>
    <col min="13" max="16384" width="9.140625" style="178"/>
  </cols>
  <sheetData>
    <row r="1" s="178" customFormat="1" spans="1:10">
      <c r="A1" s="183" t="s">
        <v>0</v>
      </c>
      <c r="B1" s="216"/>
      <c r="C1" s="184" t="s">
        <v>278</v>
      </c>
      <c r="D1" s="185" t="s">
        <v>279</v>
      </c>
      <c r="E1" s="185" t="s">
        <v>3</v>
      </c>
      <c r="F1" s="185" t="s">
        <v>269</v>
      </c>
      <c r="G1" s="185" t="s">
        <v>4</v>
      </c>
      <c r="H1" s="185" t="s">
        <v>5</v>
      </c>
      <c r="I1" s="227" t="s">
        <v>280</v>
      </c>
      <c r="J1" s="185" t="s">
        <v>281</v>
      </c>
    </row>
    <row r="2" s="178" customFormat="1" ht="142.55" customHeight="1" spans="1:10">
      <c r="A2" s="17">
        <v>46040</v>
      </c>
      <c r="B2" s="217">
        <v>7658</v>
      </c>
      <c r="C2" s="187" t="s">
        <v>282</v>
      </c>
      <c r="D2" s="188">
        <v>30</v>
      </c>
      <c r="E2" s="189">
        <v>13500</v>
      </c>
      <c r="F2" s="221"/>
      <c r="G2" s="195">
        <f>SUM(D2*E2)</f>
        <v>405000</v>
      </c>
      <c r="H2" s="195">
        <f>SUM(G2)</f>
        <v>405000</v>
      </c>
      <c r="I2" s="228">
        <v>46054</v>
      </c>
      <c r="J2" s="229" t="s">
        <v>283</v>
      </c>
    </row>
    <row r="3" s="178" customFormat="1" ht="142" customHeight="1" spans="1:10">
      <c r="A3" s="17">
        <v>46043</v>
      </c>
      <c r="B3" s="217">
        <v>7724</v>
      </c>
      <c r="C3" s="187" t="s">
        <v>282</v>
      </c>
      <c r="D3" s="188">
        <v>30</v>
      </c>
      <c r="E3" s="189">
        <v>13500</v>
      </c>
      <c r="F3" s="221"/>
      <c r="G3" s="195">
        <f>SUM(D3*E3)</f>
        <v>405000</v>
      </c>
      <c r="H3" s="195">
        <f>SUM(G3)</f>
        <v>405000</v>
      </c>
      <c r="I3" s="228">
        <v>46057</v>
      </c>
      <c r="J3" s="229" t="s">
        <v>283</v>
      </c>
    </row>
    <row r="4" s="178" customFormat="1" ht="150.15" customHeight="1" spans="1:10">
      <c r="A4" s="17">
        <v>46046</v>
      </c>
      <c r="B4" s="217">
        <v>7779</v>
      </c>
      <c r="C4" s="187" t="s">
        <v>282</v>
      </c>
      <c r="D4" s="188">
        <v>30</v>
      </c>
      <c r="E4" s="189">
        <v>13500</v>
      </c>
      <c r="F4" s="221"/>
      <c r="G4" s="195">
        <f>SUM(D4*E4)</f>
        <v>405000</v>
      </c>
      <c r="H4" s="195">
        <f>SUM(G4)</f>
        <v>405000</v>
      </c>
      <c r="I4" s="230">
        <v>46060</v>
      </c>
      <c r="J4" s="229" t="s">
        <v>283</v>
      </c>
    </row>
    <row r="5" s="178" customFormat="1" ht="132.85" customHeight="1" spans="1:10">
      <c r="A5" s="17">
        <v>46049</v>
      </c>
      <c r="B5" s="217">
        <v>7854</v>
      </c>
      <c r="C5" s="187" t="s">
        <v>282</v>
      </c>
      <c r="D5" s="188">
        <v>70</v>
      </c>
      <c r="E5" s="189">
        <v>13500</v>
      </c>
      <c r="F5" s="221"/>
      <c r="G5" s="195">
        <f>SUM(D5*E5)</f>
        <v>945000</v>
      </c>
      <c r="H5" s="195">
        <f>SUM(G5)</f>
        <v>945000</v>
      </c>
      <c r="I5" s="230">
        <v>46063</v>
      </c>
      <c r="J5" s="229" t="s">
        <v>283</v>
      </c>
    </row>
    <row r="6" s="178" customFormat="1" spans="1:10">
      <c r="A6" s="17"/>
      <c r="B6" s="217"/>
      <c r="C6" s="187"/>
      <c r="D6" s="188"/>
      <c r="E6" s="189"/>
      <c r="F6" s="221"/>
      <c r="G6" s="195">
        <f>SUM(D6*E6)</f>
        <v>0</v>
      </c>
      <c r="H6" s="195">
        <f>SUM(G6)</f>
        <v>0</v>
      </c>
      <c r="I6" s="230"/>
      <c r="J6" s="96"/>
    </row>
    <row r="7" s="178" customFormat="1" spans="1:10">
      <c r="A7" s="17"/>
      <c r="B7" s="217"/>
      <c r="C7" s="187"/>
      <c r="D7" s="188"/>
      <c r="E7" s="187"/>
      <c r="F7" s="192"/>
      <c r="G7" s="195">
        <f t="shared" ref="G7:G23" si="0">SUM(D7*E7)</f>
        <v>0</v>
      </c>
      <c r="H7" s="195">
        <f t="shared" ref="H7:H23" si="1">SUM(G7)</f>
        <v>0</v>
      </c>
      <c r="I7" s="230"/>
      <c r="J7" s="96"/>
    </row>
    <row r="8" s="178" customFormat="1" spans="1:10">
      <c r="A8" s="17"/>
      <c r="B8" s="217"/>
      <c r="C8" s="187"/>
      <c r="D8" s="188"/>
      <c r="E8" s="187"/>
      <c r="F8" s="192"/>
      <c r="G8" s="195">
        <f t="shared" si="0"/>
        <v>0</v>
      </c>
      <c r="H8" s="195">
        <f t="shared" si="1"/>
        <v>0</v>
      </c>
      <c r="I8" s="230"/>
      <c r="J8" s="96"/>
    </row>
    <row r="9" s="178" customFormat="1" spans="1:10">
      <c r="A9" s="17"/>
      <c r="B9" s="217"/>
      <c r="C9" s="187"/>
      <c r="D9" s="188"/>
      <c r="E9" s="187"/>
      <c r="F9" s="192"/>
      <c r="G9" s="195">
        <f t="shared" si="0"/>
        <v>0</v>
      </c>
      <c r="H9" s="195">
        <f t="shared" si="1"/>
        <v>0</v>
      </c>
      <c r="I9" s="230"/>
      <c r="J9" s="96"/>
    </row>
    <row r="10" s="178" customFormat="1" spans="1:10">
      <c r="A10" s="17"/>
      <c r="B10" s="217"/>
      <c r="C10" s="187"/>
      <c r="D10" s="188"/>
      <c r="E10" s="187"/>
      <c r="F10" s="192"/>
      <c r="G10" s="195">
        <f t="shared" si="0"/>
        <v>0</v>
      </c>
      <c r="H10" s="195">
        <f t="shared" si="1"/>
        <v>0</v>
      </c>
      <c r="I10" s="230"/>
      <c r="J10" s="96"/>
    </row>
    <row r="11" s="178" customFormat="1" spans="1:10">
      <c r="A11" s="17"/>
      <c r="B11" s="217"/>
      <c r="C11" s="187"/>
      <c r="D11" s="188"/>
      <c r="E11" s="189"/>
      <c r="F11" s="192"/>
      <c r="G11" s="195">
        <f t="shared" si="0"/>
        <v>0</v>
      </c>
      <c r="H11" s="195">
        <f t="shared" si="1"/>
        <v>0</v>
      </c>
      <c r="I11" s="230"/>
      <c r="J11" s="96"/>
    </row>
    <row r="12" s="178" customFormat="1" spans="1:10">
      <c r="A12" s="17"/>
      <c r="B12" s="217"/>
      <c r="C12" s="187"/>
      <c r="D12" s="188"/>
      <c r="E12" s="189"/>
      <c r="F12" s="192"/>
      <c r="G12" s="195">
        <f t="shared" si="0"/>
        <v>0</v>
      </c>
      <c r="H12" s="195">
        <f t="shared" si="1"/>
        <v>0</v>
      </c>
      <c r="I12" s="230"/>
      <c r="J12" s="96"/>
    </row>
    <row r="13" s="178" customFormat="1" spans="1:10">
      <c r="A13" s="17"/>
      <c r="B13" s="217"/>
      <c r="C13" s="187"/>
      <c r="D13" s="188"/>
      <c r="E13" s="189"/>
      <c r="F13" s="192"/>
      <c r="G13" s="195">
        <f t="shared" si="0"/>
        <v>0</v>
      </c>
      <c r="H13" s="195">
        <f t="shared" si="1"/>
        <v>0</v>
      </c>
      <c r="I13" s="230"/>
      <c r="J13" s="96"/>
    </row>
    <row r="14" s="178" customFormat="1" spans="1:10">
      <c r="A14" s="17"/>
      <c r="B14" s="217"/>
      <c r="C14" s="187"/>
      <c r="D14" s="188"/>
      <c r="E14" s="189"/>
      <c r="F14" s="192"/>
      <c r="G14" s="195">
        <f t="shared" si="0"/>
        <v>0</v>
      </c>
      <c r="H14" s="195">
        <f t="shared" si="1"/>
        <v>0</v>
      </c>
      <c r="I14" s="230"/>
      <c r="J14" s="96"/>
    </row>
    <row r="15" s="178" customFormat="1" spans="1:10">
      <c r="A15" s="17"/>
      <c r="B15" s="217"/>
      <c r="C15" s="187"/>
      <c r="D15" s="188"/>
      <c r="E15" s="189"/>
      <c r="F15" s="192"/>
      <c r="G15" s="195">
        <f t="shared" si="0"/>
        <v>0</v>
      </c>
      <c r="H15" s="195">
        <f t="shared" si="1"/>
        <v>0</v>
      </c>
      <c r="I15" s="230"/>
      <c r="J15" s="96"/>
    </row>
    <row r="16" s="179" customFormat="1" spans="1:10">
      <c r="A16" s="17"/>
      <c r="B16" s="217"/>
      <c r="C16" s="187"/>
      <c r="D16" s="188"/>
      <c r="E16" s="189"/>
      <c r="F16" s="221"/>
      <c r="G16" s="195">
        <f t="shared" si="0"/>
        <v>0</v>
      </c>
      <c r="H16" s="195">
        <f t="shared" si="1"/>
        <v>0</v>
      </c>
      <c r="I16" s="230"/>
      <c r="J16" s="96"/>
    </row>
    <row r="17" s="179" customFormat="1" spans="1:10">
      <c r="A17" s="17"/>
      <c r="B17" s="217"/>
      <c r="C17" s="187"/>
      <c r="D17" s="188"/>
      <c r="E17" s="189"/>
      <c r="F17" s="221"/>
      <c r="G17" s="195">
        <f t="shared" si="0"/>
        <v>0</v>
      </c>
      <c r="H17" s="195">
        <f t="shared" si="1"/>
        <v>0</v>
      </c>
      <c r="I17" s="230"/>
      <c r="J17" s="96"/>
    </row>
    <row r="18" s="179" customFormat="1" spans="1:10">
      <c r="A18" s="17"/>
      <c r="B18" s="217"/>
      <c r="C18" s="187"/>
      <c r="D18" s="188"/>
      <c r="E18" s="189"/>
      <c r="F18" s="221"/>
      <c r="G18" s="195">
        <f t="shared" si="0"/>
        <v>0</v>
      </c>
      <c r="H18" s="195">
        <f t="shared" si="1"/>
        <v>0</v>
      </c>
      <c r="I18" s="230"/>
      <c r="J18" s="96"/>
    </row>
    <row r="19" s="179" customFormat="1" spans="1:10">
      <c r="A19" s="17"/>
      <c r="B19" s="217"/>
      <c r="C19" s="187"/>
      <c r="D19" s="188"/>
      <c r="E19" s="189"/>
      <c r="F19" s="20"/>
      <c r="G19" s="195">
        <f t="shared" si="0"/>
        <v>0</v>
      </c>
      <c r="H19" s="195">
        <f t="shared" si="1"/>
        <v>0</v>
      </c>
      <c r="I19" s="230"/>
      <c r="J19" s="96"/>
    </row>
    <row r="20" s="179" customFormat="1" spans="1:10">
      <c r="A20" s="17"/>
      <c r="B20" s="217"/>
      <c r="C20" s="187"/>
      <c r="D20" s="188"/>
      <c r="E20" s="189"/>
      <c r="F20" s="20"/>
      <c r="G20" s="195">
        <f t="shared" si="0"/>
        <v>0</v>
      </c>
      <c r="H20" s="195">
        <f t="shared" si="1"/>
        <v>0</v>
      </c>
      <c r="I20" s="230"/>
      <c r="J20" s="96"/>
    </row>
    <row r="21" s="179" customFormat="1" spans="1:10">
      <c r="A21" s="17"/>
      <c r="B21" s="217"/>
      <c r="C21" s="187"/>
      <c r="D21" s="188"/>
      <c r="E21" s="189"/>
      <c r="F21" s="20"/>
      <c r="G21" s="195">
        <f t="shared" si="0"/>
        <v>0</v>
      </c>
      <c r="H21" s="195">
        <f t="shared" si="1"/>
        <v>0</v>
      </c>
      <c r="I21" s="230"/>
      <c r="J21" s="96"/>
    </row>
    <row r="22" s="179" customFormat="1" spans="1:10">
      <c r="A22" s="17"/>
      <c r="B22" s="217"/>
      <c r="C22" s="187"/>
      <c r="D22" s="188"/>
      <c r="E22" s="189"/>
      <c r="F22" s="20"/>
      <c r="G22" s="195">
        <f t="shared" si="0"/>
        <v>0</v>
      </c>
      <c r="H22" s="195">
        <f t="shared" si="1"/>
        <v>0</v>
      </c>
      <c r="I22" s="230"/>
      <c r="J22" s="96"/>
    </row>
    <row r="23" s="179" customFormat="1" spans="1:10">
      <c r="A23" s="17"/>
      <c r="B23" s="217"/>
      <c r="C23" s="187"/>
      <c r="D23" s="188"/>
      <c r="E23" s="222"/>
      <c r="F23" s="223"/>
      <c r="G23" s="224">
        <f t="shared" si="0"/>
        <v>0</v>
      </c>
      <c r="H23" s="224">
        <f t="shared" si="1"/>
        <v>0</v>
      </c>
      <c r="I23" s="231"/>
      <c r="J23" s="96"/>
    </row>
    <row r="24" s="178" customFormat="1" spans="1:10">
      <c r="A24" s="218"/>
      <c r="B24" s="218"/>
      <c r="C24" s="219"/>
      <c r="D24" s="220"/>
      <c r="E24" s="225">
        <f>SUM(H2:H23)-SUMIF(J:J,"PAID*",H:H)</f>
        <v>0</v>
      </c>
      <c r="F24" s="226"/>
      <c r="G24" s="226"/>
      <c r="H24" s="226"/>
      <c r="I24" s="220"/>
      <c r="J24" s="96"/>
    </row>
    <row r="26" spans="7:7">
      <c r="G26" s="208"/>
    </row>
  </sheetData>
  <mergeCells count="1">
    <mergeCell ref="E24:I24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zoomScale="60" zoomScaleNormal="60" workbookViewId="0">
      <pane ySplit="1" topLeftCell="A56" activePane="bottomLeft" state="frozen"/>
      <selection/>
      <selection pane="bottomLeft" activeCell="C85" sqref="C85"/>
    </sheetView>
  </sheetViews>
  <sheetFormatPr defaultColWidth="9.140625" defaultRowHeight="23.2" outlineLevelCol="7"/>
  <cols>
    <col min="1" max="1" width="18.859375" style="180" customWidth="1"/>
    <col min="2" max="2" width="35.5703125" style="181" customWidth="1"/>
    <col min="3" max="3" width="24.1875" style="182" customWidth="1"/>
    <col min="4" max="4" width="24.7109375" style="178" customWidth="1"/>
    <col min="5" max="5" width="36.9609375" style="178" customWidth="1"/>
    <col min="6" max="6" width="27.0078125" style="178" customWidth="1"/>
    <col min="7" max="7" width="22" style="178" customWidth="1"/>
    <col min="8" max="8" width="15.5703125" style="178"/>
    <col min="9" max="9" width="17.375" style="178"/>
    <col min="10" max="11" width="12.859375" style="178"/>
    <col min="12" max="16384" width="9.140625" style="178"/>
  </cols>
  <sheetData>
    <row r="1" spans="1:7">
      <c r="A1" s="183" t="s">
        <v>0</v>
      </c>
      <c r="B1" s="184" t="s">
        <v>278</v>
      </c>
      <c r="C1" s="185" t="s">
        <v>279</v>
      </c>
      <c r="D1" s="185" t="s">
        <v>3</v>
      </c>
      <c r="E1" s="185" t="s">
        <v>269</v>
      </c>
      <c r="F1" s="185" t="s">
        <v>4</v>
      </c>
      <c r="G1" s="185" t="s">
        <v>5</v>
      </c>
    </row>
    <row r="2" s="178" customFormat="1" ht="70" customHeight="1" spans="1:7">
      <c r="A2" s="186">
        <v>46024</v>
      </c>
      <c r="B2" s="187" t="s">
        <v>284</v>
      </c>
      <c r="C2" s="188">
        <v>6</v>
      </c>
      <c r="D2" s="189">
        <v>185000</v>
      </c>
      <c r="E2" s="194"/>
      <c r="F2" s="195">
        <f>SUM(C2*D2)</f>
        <v>1110000</v>
      </c>
      <c r="G2" s="196">
        <f>SUM(F2:F5)</f>
        <v>2750000</v>
      </c>
    </row>
    <row r="3" s="178" customFormat="1" ht="70" customHeight="1" spans="1:7">
      <c r="A3" s="190"/>
      <c r="B3" s="187" t="s">
        <v>285</v>
      </c>
      <c r="C3" s="188">
        <v>4</v>
      </c>
      <c r="D3" s="189">
        <v>85000</v>
      </c>
      <c r="E3" s="197"/>
      <c r="F3" s="195">
        <f>SUM(C3*D3)</f>
        <v>340000</v>
      </c>
      <c r="G3" s="198"/>
    </row>
    <row r="4" s="178" customFormat="1" ht="70" customHeight="1" spans="1:7">
      <c r="A4" s="190"/>
      <c r="B4" s="187" t="s">
        <v>286</v>
      </c>
      <c r="C4" s="188">
        <v>10</v>
      </c>
      <c r="D4" s="189">
        <v>65000</v>
      </c>
      <c r="E4" s="197"/>
      <c r="F4" s="195">
        <f>SUM(C4*D4)</f>
        <v>650000</v>
      </c>
      <c r="G4" s="198"/>
    </row>
    <row r="5" s="178" customFormat="1" ht="70" customHeight="1" spans="1:7">
      <c r="A5" s="191"/>
      <c r="B5" s="187" t="s">
        <v>287</v>
      </c>
      <c r="C5" s="188">
        <v>10</v>
      </c>
      <c r="D5" s="189">
        <v>65000</v>
      </c>
      <c r="E5" s="199"/>
      <c r="F5" s="195">
        <f t="shared" ref="F2:F10" si="0">SUM(C5*D5)</f>
        <v>650000</v>
      </c>
      <c r="G5" s="200"/>
    </row>
    <row r="6" s="178" customFormat="1" ht="50" customHeight="1" spans="1:7">
      <c r="A6" s="186">
        <v>46025</v>
      </c>
      <c r="B6" s="187" t="s">
        <v>288</v>
      </c>
      <c r="C6" s="188">
        <v>5</v>
      </c>
      <c r="D6" s="189">
        <v>150000</v>
      </c>
      <c r="E6" s="194"/>
      <c r="F6" s="195">
        <f t="shared" si="0"/>
        <v>750000</v>
      </c>
      <c r="G6" s="196">
        <f>SUM(F6:F11)</f>
        <v>3832500</v>
      </c>
    </row>
    <row r="7" s="178" customFormat="1" ht="50" customHeight="1" spans="1:7">
      <c r="A7" s="190"/>
      <c r="B7" s="192" t="s">
        <v>289</v>
      </c>
      <c r="C7" s="188">
        <v>3</v>
      </c>
      <c r="D7" s="189">
        <v>370000</v>
      </c>
      <c r="E7" s="197"/>
      <c r="F7" s="195">
        <f t="shared" si="0"/>
        <v>1110000</v>
      </c>
      <c r="G7" s="198"/>
    </row>
    <row r="8" s="178" customFormat="1" ht="50" customHeight="1" spans="1:7">
      <c r="A8" s="190"/>
      <c r="B8" s="187" t="s">
        <v>290</v>
      </c>
      <c r="C8" s="188">
        <v>6.5</v>
      </c>
      <c r="D8" s="189">
        <v>115000</v>
      </c>
      <c r="E8" s="197"/>
      <c r="F8" s="195">
        <f t="shared" si="0"/>
        <v>747500</v>
      </c>
      <c r="G8" s="198"/>
    </row>
    <row r="9" s="178" customFormat="1" ht="50" customHeight="1" spans="1:7">
      <c r="A9" s="190"/>
      <c r="B9" s="187" t="s">
        <v>291</v>
      </c>
      <c r="C9" s="188">
        <v>10</v>
      </c>
      <c r="D9" s="189">
        <v>65000</v>
      </c>
      <c r="E9" s="197"/>
      <c r="F9" s="195">
        <f t="shared" si="0"/>
        <v>650000</v>
      </c>
      <c r="G9" s="198"/>
    </row>
    <row r="10" s="178" customFormat="1" ht="50" customHeight="1" spans="1:7">
      <c r="A10" s="190"/>
      <c r="B10" s="187" t="s">
        <v>292</v>
      </c>
      <c r="C10" s="188">
        <v>5</v>
      </c>
      <c r="D10" s="189">
        <v>65000</v>
      </c>
      <c r="E10" s="197"/>
      <c r="F10" s="195">
        <f t="shared" si="0"/>
        <v>325000</v>
      </c>
      <c r="G10" s="198"/>
    </row>
    <row r="11" s="178" customFormat="1" ht="50" customHeight="1" spans="1:7">
      <c r="A11" s="191"/>
      <c r="B11" s="187" t="s">
        <v>293</v>
      </c>
      <c r="C11" s="188">
        <v>5</v>
      </c>
      <c r="D11" s="189">
        <v>50000</v>
      </c>
      <c r="E11" s="199"/>
      <c r="F11" s="195">
        <f t="shared" ref="F11:F13" si="1">SUM(C11*D11)</f>
        <v>250000</v>
      </c>
      <c r="G11" s="200"/>
    </row>
    <row r="12" s="178" customFormat="1" ht="60" customHeight="1" spans="1:7">
      <c r="A12" s="186">
        <v>46029</v>
      </c>
      <c r="B12" s="193" t="s">
        <v>290</v>
      </c>
      <c r="C12" s="188">
        <v>10.9</v>
      </c>
      <c r="D12" s="189">
        <v>115000</v>
      </c>
      <c r="E12" s="194"/>
      <c r="F12" s="195">
        <f t="shared" si="1"/>
        <v>1253500</v>
      </c>
      <c r="G12" s="196">
        <f>SUM(F12:F16)</f>
        <v>3550000</v>
      </c>
    </row>
    <row r="13" s="178" customFormat="1" ht="60" customHeight="1" spans="1:7">
      <c r="A13" s="190"/>
      <c r="B13" s="187" t="s">
        <v>289</v>
      </c>
      <c r="C13" s="188">
        <v>3.8</v>
      </c>
      <c r="D13" s="189">
        <v>370000</v>
      </c>
      <c r="E13" s="197"/>
      <c r="F13" s="195">
        <f t="shared" si="1"/>
        <v>1406000</v>
      </c>
      <c r="G13" s="198"/>
    </row>
    <row r="14" s="178" customFormat="1" ht="60" customHeight="1" spans="1:7">
      <c r="A14" s="190"/>
      <c r="B14" s="187" t="s">
        <v>294</v>
      </c>
      <c r="C14" s="188">
        <v>2.9</v>
      </c>
      <c r="D14" s="189">
        <v>185000</v>
      </c>
      <c r="E14" s="197"/>
      <c r="F14" s="195">
        <f>C14*D14</f>
        <v>536500</v>
      </c>
      <c r="G14" s="198"/>
    </row>
    <row r="15" s="178" customFormat="1" ht="60" customHeight="1" spans="1:7">
      <c r="A15" s="190"/>
      <c r="B15" s="187" t="s">
        <v>285</v>
      </c>
      <c r="C15" s="188">
        <v>2</v>
      </c>
      <c r="D15" s="189">
        <v>85000</v>
      </c>
      <c r="E15" s="197"/>
      <c r="F15" s="195">
        <f>C15*D15</f>
        <v>170000</v>
      </c>
      <c r="G15" s="198"/>
    </row>
    <row r="16" s="178" customFormat="1" ht="60" customHeight="1" spans="1:7">
      <c r="A16" s="191"/>
      <c r="B16" s="187" t="s">
        <v>295</v>
      </c>
      <c r="C16" s="188">
        <v>1.6</v>
      </c>
      <c r="D16" s="189">
        <v>115000</v>
      </c>
      <c r="E16" s="199"/>
      <c r="F16" s="195">
        <f t="shared" ref="F16:F18" si="2">SUM(C16*D16)</f>
        <v>184000</v>
      </c>
      <c r="G16" s="200"/>
    </row>
    <row r="17" s="178" customFormat="1" ht="75" customHeight="1" spans="1:7">
      <c r="A17" s="186">
        <v>46031</v>
      </c>
      <c r="B17" s="187" t="s">
        <v>287</v>
      </c>
      <c r="C17" s="188">
        <v>10</v>
      </c>
      <c r="D17" s="189">
        <v>65000</v>
      </c>
      <c r="E17" s="194"/>
      <c r="F17" s="195">
        <f t="shared" si="2"/>
        <v>650000</v>
      </c>
      <c r="G17" s="196">
        <f>SUM(F17:F20)</f>
        <v>2171500</v>
      </c>
    </row>
    <row r="18" s="178" customFormat="1" ht="75" customHeight="1" spans="1:7">
      <c r="A18" s="190"/>
      <c r="B18" s="192" t="s">
        <v>286</v>
      </c>
      <c r="C18" s="188">
        <v>4.8</v>
      </c>
      <c r="D18" s="189">
        <v>65000</v>
      </c>
      <c r="E18" s="197"/>
      <c r="F18" s="195">
        <f t="shared" si="2"/>
        <v>312000</v>
      </c>
      <c r="G18" s="198"/>
    </row>
    <row r="19" s="178" customFormat="1" ht="75" customHeight="1" spans="1:7">
      <c r="A19" s="190"/>
      <c r="B19" s="193" t="s">
        <v>293</v>
      </c>
      <c r="C19" s="188">
        <v>5.3</v>
      </c>
      <c r="D19" s="189">
        <v>55000</v>
      </c>
      <c r="E19" s="197"/>
      <c r="F19" s="195">
        <f t="shared" ref="F19:F30" si="3">SUM(C19*D19)</f>
        <v>291500</v>
      </c>
      <c r="G19" s="198"/>
    </row>
    <row r="20" s="178" customFormat="1" ht="75" customHeight="1" spans="1:7">
      <c r="A20" s="191"/>
      <c r="B20" s="193" t="s">
        <v>289</v>
      </c>
      <c r="C20" s="188">
        <v>3.4</v>
      </c>
      <c r="D20" s="189">
        <v>370000</v>
      </c>
      <c r="E20" s="199"/>
      <c r="F20" s="195">
        <v>918000</v>
      </c>
      <c r="G20" s="200"/>
    </row>
    <row r="21" s="178" customFormat="1" ht="75" customHeight="1" spans="1:7">
      <c r="A21" s="186">
        <v>46032</v>
      </c>
      <c r="B21" s="193" t="s">
        <v>289</v>
      </c>
      <c r="C21" s="188">
        <v>1.92</v>
      </c>
      <c r="D21" s="189">
        <v>370000</v>
      </c>
      <c r="E21" s="194"/>
      <c r="F21" s="195">
        <f t="shared" si="3"/>
        <v>710400</v>
      </c>
      <c r="G21" s="196">
        <f>SUM(F21:F24)</f>
        <v>2000400</v>
      </c>
    </row>
    <row r="22" s="178" customFormat="1" ht="75" customHeight="1" spans="1:7">
      <c r="A22" s="190"/>
      <c r="B22" s="193" t="s">
        <v>285</v>
      </c>
      <c r="C22" s="188">
        <v>2</v>
      </c>
      <c r="D22" s="189">
        <v>85000</v>
      </c>
      <c r="E22" s="197"/>
      <c r="F22" s="195">
        <f t="shared" si="3"/>
        <v>170000</v>
      </c>
      <c r="G22" s="198"/>
    </row>
    <row r="23" s="178" customFormat="1" ht="75" customHeight="1" spans="1:7">
      <c r="A23" s="190"/>
      <c r="B23" s="193" t="s">
        <v>294</v>
      </c>
      <c r="C23" s="188">
        <v>2</v>
      </c>
      <c r="D23" s="189">
        <v>185000</v>
      </c>
      <c r="E23" s="197"/>
      <c r="F23" s="195">
        <f t="shared" si="3"/>
        <v>370000</v>
      </c>
      <c r="G23" s="198"/>
    </row>
    <row r="24" s="178" customFormat="1" ht="75" customHeight="1" spans="1:7">
      <c r="A24" s="191"/>
      <c r="B24" s="193" t="s">
        <v>288</v>
      </c>
      <c r="C24" s="188">
        <v>5</v>
      </c>
      <c r="D24" s="189">
        <v>150000</v>
      </c>
      <c r="E24" s="199"/>
      <c r="F24" s="195">
        <f t="shared" si="3"/>
        <v>750000</v>
      </c>
      <c r="G24" s="200"/>
    </row>
    <row r="25" s="178" customFormat="1" ht="60" customHeight="1" spans="1:7">
      <c r="A25" s="186">
        <v>46034</v>
      </c>
      <c r="B25" s="193" t="s">
        <v>285</v>
      </c>
      <c r="C25" s="188">
        <v>2</v>
      </c>
      <c r="D25" s="189">
        <v>85000</v>
      </c>
      <c r="E25" s="194"/>
      <c r="F25" s="195">
        <f t="shared" si="3"/>
        <v>170000</v>
      </c>
      <c r="G25" s="196">
        <f>SUM(F25:F29)</f>
        <v>1997000</v>
      </c>
    </row>
    <row r="26" s="178" customFormat="1" ht="60" customHeight="1" spans="1:7">
      <c r="A26" s="190"/>
      <c r="B26" s="193" t="s">
        <v>294</v>
      </c>
      <c r="C26" s="188">
        <v>2</v>
      </c>
      <c r="D26" s="189">
        <v>185000</v>
      </c>
      <c r="E26" s="197"/>
      <c r="F26" s="195">
        <f t="shared" si="3"/>
        <v>370000</v>
      </c>
      <c r="G26" s="198"/>
    </row>
    <row r="27" s="178" customFormat="1" ht="60" customHeight="1" spans="1:7">
      <c r="A27" s="190"/>
      <c r="B27" s="193" t="s">
        <v>290</v>
      </c>
      <c r="C27" s="188">
        <v>3.9</v>
      </c>
      <c r="D27" s="189">
        <v>115000</v>
      </c>
      <c r="E27" s="197"/>
      <c r="F27" s="195">
        <f t="shared" si="3"/>
        <v>448500</v>
      </c>
      <c r="G27" s="198"/>
    </row>
    <row r="28" s="178" customFormat="1" ht="60" customHeight="1" spans="1:7">
      <c r="A28" s="190"/>
      <c r="B28" s="187" t="s">
        <v>289</v>
      </c>
      <c r="C28" s="188">
        <v>1.7</v>
      </c>
      <c r="D28" s="189">
        <v>370000</v>
      </c>
      <c r="E28" s="197"/>
      <c r="F28" s="195">
        <f t="shared" si="3"/>
        <v>629000</v>
      </c>
      <c r="G28" s="198"/>
    </row>
    <row r="29" s="178" customFormat="1" ht="60" customHeight="1" spans="1:7">
      <c r="A29" s="191"/>
      <c r="B29" s="187" t="s">
        <v>295</v>
      </c>
      <c r="C29" s="188">
        <v>3.3</v>
      </c>
      <c r="D29" s="189">
        <v>115000</v>
      </c>
      <c r="E29" s="199"/>
      <c r="F29" s="195">
        <f t="shared" si="3"/>
        <v>379500</v>
      </c>
      <c r="G29" s="200"/>
    </row>
    <row r="30" s="178" customFormat="1" ht="150" customHeight="1" spans="1:7">
      <c r="A30" s="186">
        <v>46036</v>
      </c>
      <c r="B30" s="187" t="s">
        <v>290</v>
      </c>
      <c r="C30" s="188">
        <v>4.8</v>
      </c>
      <c r="D30" s="189">
        <v>115000</v>
      </c>
      <c r="E30" s="194"/>
      <c r="F30" s="195">
        <f t="shared" si="3"/>
        <v>552000</v>
      </c>
      <c r="G30" s="196">
        <f>SUM(F30:F31)</f>
        <v>2291000</v>
      </c>
    </row>
    <row r="31" s="178" customFormat="1" ht="150" customHeight="1" spans="1:7">
      <c r="A31" s="191"/>
      <c r="B31" s="187" t="s">
        <v>289</v>
      </c>
      <c r="C31" s="188">
        <v>4.7</v>
      </c>
      <c r="D31" s="189">
        <v>370000</v>
      </c>
      <c r="E31" s="199"/>
      <c r="F31" s="195">
        <f t="shared" ref="F31:F37" si="4">C31*D31</f>
        <v>1739000</v>
      </c>
      <c r="G31" s="200"/>
    </row>
    <row r="32" s="178" customFormat="1" ht="80" customHeight="1" spans="1:7">
      <c r="A32" s="190">
        <v>46037</v>
      </c>
      <c r="B32" s="187" t="s">
        <v>289</v>
      </c>
      <c r="C32" s="188">
        <v>1.7</v>
      </c>
      <c r="D32" s="189">
        <v>370000</v>
      </c>
      <c r="E32" s="197"/>
      <c r="F32" s="195">
        <f t="shared" si="4"/>
        <v>629000</v>
      </c>
      <c r="G32" s="198">
        <f>SUM(F32:F35)</f>
        <v>1630000</v>
      </c>
    </row>
    <row r="33" s="178" customFormat="1" ht="80" customHeight="1" spans="1:7">
      <c r="A33" s="190"/>
      <c r="B33" s="187" t="s">
        <v>295</v>
      </c>
      <c r="C33" s="188">
        <v>2.4</v>
      </c>
      <c r="D33" s="189">
        <v>115000</v>
      </c>
      <c r="E33" s="197"/>
      <c r="F33" s="195">
        <f t="shared" si="4"/>
        <v>276000</v>
      </c>
      <c r="G33" s="198"/>
    </row>
    <row r="34" s="178" customFormat="1" ht="80" customHeight="1" spans="1:7">
      <c r="A34" s="190"/>
      <c r="B34" s="187" t="s">
        <v>294</v>
      </c>
      <c r="C34" s="188">
        <v>3</v>
      </c>
      <c r="D34" s="189">
        <v>185000</v>
      </c>
      <c r="E34" s="197"/>
      <c r="F34" s="195">
        <f t="shared" si="4"/>
        <v>555000</v>
      </c>
      <c r="G34" s="198"/>
    </row>
    <row r="35" s="178" customFormat="1" ht="80" customHeight="1" spans="1:7">
      <c r="A35" s="190"/>
      <c r="B35" s="187" t="s">
        <v>285</v>
      </c>
      <c r="C35" s="188">
        <v>2</v>
      </c>
      <c r="D35" s="189">
        <v>85000</v>
      </c>
      <c r="E35" s="197"/>
      <c r="F35" s="195">
        <f t="shared" si="4"/>
        <v>170000</v>
      </c>
      <c r="G35" s="198"/>
    </row>
    <row r="36" s="178" customFormat="1" ht="100" customHeight="1" spans="1:7">
      <c r="A36" s="186">
        <v>46038</v>
      </c>
      <c r="B36" s="187" t="s">
        <v>290</v>
      </c>
      <c r="C36" s="188">
        <v>5.6</v>
      </c>
      <c r="D36" s="189">
        <v>115000</v>
      </c>
      <c r="E36" s="194"/>
      <c r="F36" s="195">
        <f t="shared" si="4"/>
        <v>644000</v>
      </c>
      <c r="G36" s="196">
        <f>SUM(F36:F38)</f>
        <v>2465000</v>
      </c>
    </row>
    <row r="37" s="178" customFormat="1" ht="100" customHeight="1" spans="1:7">
      <c r="A37" s="190"/>
      <c r="B37" s="187" t="s">
        <v>289</v>
      </c>
      <c r="C37" s="188">
        <v>3.3</v>
      </c>
      <c r="D37" s="189">
        <v>370000</v>
      </c>
      <c r="E37" s="197"/>
      <c r="F37" s="195">
        <f t="shared" si="4"/>
        <v>1221000</v>
      </c>
      <c r="G37" s="198"/>
    </row>
    <row r="38" s="178" customFormat="1" ht="100" customHeight="1" spans="1:7">
      <c r="A38" s="191"/>
      <c r="B38" s="187" t="s">
        <v>287</v>
      </c>
      <c r="C38" s="188">
        <v>10</v>
      </c>
      <c r="D38" s="189">
        <v>60000</v>
      </c>
      <c r="E38" s="199"/>
      <c r="F38" s="195">
        <f t="shared" ref="F38:F63" si="5">SUM(C38*D38)</f>
        <v>600000</v>
      </c>
      <c r="G38" s="200"/>
    </row>
    <row r="39" s="178" customFormat="1" ht="130" customHeight="1" spans="1:7">
      <c r="A39" s="186">
        <v>46039</v>
      </c>
      <c r="B39" s="187" t="s">
        <v>290</v>
      </c>
      <c r="C39" s="188">
        <v>4.4</v>
      </c>
      <c r="D39" s="189">
        <v>115000</v>
      </c>
      <c r="E39" s="194"/>
      <c r="F39" s="195">
        <f t="shared" si="5"/>
        <v>506000</v>
      </c>
      <c r="G39" s="196">
        <f>SUM(F39:F41)</f>
        <v>1811000</v>
      </c>
    </row>
    <row r="40" s="178" customFormat="1" ht="130" customHeight="1" spans="1:7">
      <c r="A40" s="190"/>
      <c r="B40" s="187" t="s">
        <v>288</v>
      </c>
      <c r="C40" s="188">
        <v>5</v>
      </c>
      <c r="D40" s="189">
        <v>150000</v>
      </c>
      <c r="E40" s="197"/>
      <c r="F40" s="195">
        <f t="shared" si="5"/>
        <v>750000</v>
      </c>
      <c r="G40" s="198"/>
    </row>
    <row r="41" s="178" customFormat="1" ht="130" customHeight="1" spans="1:7">
      <c r="A41" s="191"/>
      <c r="B41" s="187" t="s">
        <v>289</v>
      </c>
      <c r="C41" s="188">
        <v>1.5</v>
      </c>
      <c r="D41" s="187">
        <v>370000</v>
      </c>
      <c r="E41" s="199"/>
      <c r="F41" s="195">
        <f t="shared" si="5"/>
        <v>555000</v>
      </c>
      <c r="G41" s="200"/>
    </row>
    <row r="42" s="178" customFormat="1" ht="150" customHeight="1" spans="1:7">
      <c r="A42" s="186">
        <v>46040</v>
      </c>
      <c r="B42" s="187" t="s">
        <v>294</v>
      </c>
      <c r="C42" s="188">
        <v>3</v>
      </c>
      <c r="D42" s="187">
        <v>185000</v>
      </c>
      <c r="E42" s="201"/>
      <c r="F42" s="195">
        <f t="shared" si="5"/>
        <v>555000</v>
      </c>
      <c r="G42" s="202">
        <f>SUM(F42:F43)</f>
        <v>725000</v>
      </c>
    </row>
    <row r="43" s="178" customFormat="1" ht="150" customHeight="1" spans="1:7">
      <c r="A43" s="191"/>
      <c r="B43" s="187" t="s">
        <v>285</v>
      </c>
      <c r="C43" s="188">
        <v>2</v>
      </c>
      <c r="D43" s="187">
        <v>85000</v>
      </c>
      <c r="E43" s="203"/>
      <c r="F43" s="195">
        <f t="shared" si="5"/>
        <v>170000</v>
      </c>
      <c r="G43" s="204"/>
    </row>
    <row r="44" s="178" customFormat="1" ht="80" customHeight="1" spans="1:7">
      <c r="A44" s="186">
        <v>46041</v>
      </c>
      <c r="B44" s="187" t="s">
        <v>294</v>
      </c>
      <c r="C44" s="188">
        <v>5</v>
      </c>
      <c r="D44" s="187">
        <v>185000</v>
      </c>
      <c r="E44" s="201"/>
      <c r="F44" s="195">
        <f t="shared" si="5"/>
        <v>925000</v>
      </c>
      <c r="G44" s="202">
        <f>SUM(F44:F48)</f>
        <v>2993000</v>
      </c>
    </row>
    <row r="45" s="178" customFormat="1" ht="80" customHeight="1" spans="1:7">
      <c r="A45" s="190"/>
      <c r="B45" s="187" t="s">
        <v>285</v>
      </c>
      <c r="C45" s="188">
        <v>2</v>
      </c>
      <c r="D45" s="187">
        <v>85000</v>
      </c>
      <c r="E45" s="205"/>
      <c r="F45" s="195">
        <f t="shared" si="5"/>
        <v>170000</v>
      </c>
      <c r="G45" s="206"/>
    </row>
    <row r="46" s="178" customFormat="1" ht="80" customHeight="1" spans="1:7">
      <c r="A46" s="190"/>
      <c r="B46" s="187" t="s">
        <v>291</v>
      </c>
      <c r="C46" s="188">
        <v>10</v>
      </c>
      <c r="D46" s="187">
        <v>65000</v>
      </c>
      <c r="E46" s="205"/>
      <c r="F46" s="195">
        <f t="shared" si="5"/>
        <v>650000</v>
      </c>
      <c r="G46" s="206"/>
    </row>
    <row r="47" s="178" customFormat="1" ht="80" customHeight="1" spans="1:7">
      <c r="A47" s="190"/>
      <c r="B47" s="187" t="s">
        <v>296</v>
      </c>
      <c r="C47" s="188">
        <v>10</v>
      </c>
      <c r="D47" s="187">
        <v>65000</v>
      </c>
      <c r="E47" s="205"/>
      <c r="F47" s="187">
        <f t="shared" si="5"/>
        <v>650000</v>
      </c>
      <c r="G47" s="206"/>
    </row>
    <row r="48" s="178" customFormat="1" ht="80" customHeight="1" spans="1:7">
      <c r="A48" s="191"/>
      <c r="B48" s="187" t="s">
        <v>295</v>
      </c>
      <c r="C48" s="188">
        <v>5.2</v>
      </c>
      <c r="D48" s="187">
        <v>115000</v>
      </c>
      <c r="E48" s="203"/>
      <c r="F48" s="187">
        <f t="shared" si="5"/>
        <v>598000</v>
      </c>
      <c r="G48" s="204"/>
    </row>
    <row r="49" s="178" customFormat="1" ht="100" customHeight="1" spans="1:7">
      <c r="A49" s="186">
        <v>46044</v>
      </c>
      <c r="B49" s="187" t="s">
        <v>290</v>
      </c>
      <c r="C49" s="188">
        <v>10.8</v>
      </c>
      <c r="D49" s="187">
        <v>115000</v>
      </c>
      <c r="E49" s="201"/>
      <c r="F49" s="187">
        <f t="shared" si="5"/>
        <v>1242000</v>
      </c>
      <c r="G49" s="196">
        <f>SUM(F49:F51)</f>
        <v>2067000</v>
      </c>
    </row>
    <row r="50" s="178" customFormat="1" ht="100" customHeight="1" spans="1:7">
      <c r="A50" s="190"/>
      <c r="B50" s="187" t="s">
        <v>294</v>
      </c>
      <c r="C50" s="188">
        <v>4</v>
      </c>
      <c r="D50" s="187">
        <v>185000</v>
      </c>
      <c r="E50" s="205"/>
      <c r="F50" s="187">
        <f t="shared" si="5"/>
        <v>740000</v>
      </c>
      <c r="G50" s="198"/>
    </row>
    <row r="51" s="178" customFormat="1" ht="100" customHeight="1" spans="1:7">
      <c r="A51" s="191"/>
      <c r="B51" s="187" t="s">
        <v>285</v>
      </c>
      <c r="C51" s="188">
        <v>1</v>
      </c>
      <c r="D51" s="189">
        <v>85000</v>
      </c>
      <c r="E51" s="203"/>
      <c r="F51" s="187">
        <f t="shared" si="5"/>
        <v>85000</v>
      </c>
      <c r="G51" s="207"/>
    </row>
    <row r="52" s="178" customFormat="1" ht="75" customHeight="1" spans="1:7">
      <c r="A52" s="186">
        <v>46047</v>
      </c>
      <c r="B52" s="187" t="s">
        <v>290</v>
      </c>
      <c r="C52" s="188">
        <v>10.5</v>
      </c>
      <c r="D52" s="189">
        <v>115000</v>
      </c>
      <c r="E52" s="201"/>
      <c r="F52" s="187">
        <f t="shared" si="5"/>
        <v>1207500</v>
      </c>
      <c r="G52" s="196">
        <f>SUM(F52:F55)</f>
        <v>3301500</v>
      </c>
    </row>
    <row r="53" s="178" customFormat="1" ht="75" customHeight="1" spans="1:7">
      <c r="A53" s="190"/>
      <c r="B53" s="187" t="s">
        <v>289</v>
      </c>
      <c r="C53" s="188">
        <v>3.2</v>
      </c>
      <c r="D53" s="189">
        <v>370000</v>
      </c>
      <c r="E53" s="205"/>
      <c r="F53" s="187">
        <f t="shared" si="5"/>
        <v>1184000</v>
      </c>
      <c r="G53" s="198"/>
    </row>
    <row r="54" s="178" customFormat="1" ht="75" customHeight="1" spans="1:7">
      <c r="A54" s="190"/>
      <c r="B54" s="187" t="s">
        <v>285</v>
      </c>
      <c r="C54" s="188">
        <v>2</v>
      </c>
      <c r="D54" s="189">
        <v>85000</v>
      </c>
      <c r="E54" s="205"/>
      <c r="F54" s="187">
        <f t="shared" si="5"/>
        <v>170000</v>
      </c>
      <c r="G54" s="198"/>
    </row>
    <row r="55" s="178" customFormat="1" ht="75" customHeight="1" spans="1:8">
      <c r="A55" s="191"/>
      <c r="B55" s="187" t="s">
        <v>294</v>
      </c>
      <c r="C55" s="188">
        <v>4</v>
      </c>
      <c r="D55" s="189">
        <v>185000</v>
      </c>
      <c r="E55" s="203"/>
      <c r="F55" s="187">
        <f t="shared" si="5"/>
        <v>740000</v>
      </c>
      <c r="G55" s="200"/>
      <c r="H55" s="208"/>
    </row>
    <row r="56" s="179" customFormat="1" ht="100" customHeight="1" spans="1:7">
      <c r="A56" s="186">
        <v>46048</v>
      </c>
      <c r="B56" s="187" t="s">
        <v>295</v>
      </c>
      <c r="C56" s="188">
        <v>1.4</v>
      </c>
      <c r="D56" s="189">
        <v>115000</v>
      </c>
      <c r="E56" s="194"/>
      <c r="F56" s="187">
        <f t="shared" si="5"/>
        <v>161000</v>
      </c>
      <c r="G56" s="196">
        <f>SUM(F56:F58)</f>
        <v>1503000</v>
      </c>
    </row>
    <row r="57" s="179" customFormat="1" ht="100" customHeight="1" spans="1:7">
      <c r="A57" s="190"/>
      <c r="B57" s="187" t="s">
        <v>289</v>
      </c>
      <c r="C57" s="188">
        <v>1.6</v>
      </c>
      <c r="D57" s="189">
        <v>370000</v>
      </c>
      <c r="E57" s="197"/>
      <c r="F57" s="187">
        <f t="shared" si="5"/>
        <v>592000</v>
      </c>
      <c r="G57" s="198"/>
    </row>
    <row r="58" s="179" customFormat="1" ht="100" customHeight="1" spans="1:7">
      <c r="A58" s="191"/>
      <c r="B58" s="187" t="s">
        <v>288</v>
      </c>
      <c r="C58" s="188">
        <v>5</v>
      </c>
      <c r="D58" s="189">
        <v>150000</v>
      </c>
      <c r="E58" s="199"/>
      <c r="F58" s="187">
        <f t="shared" si="5"/>
        <v>750000</v>
      </c>
      <c r="G58" s="200"/>
    </row>
    <row r="59" s="179" customFormat="1" ht="60" customHeight="1" spans="1:7">
      <c r="A59" s="186">
        <v>46049</v>
      </c>
      <c r="B59" s="187" t="s">
        <v>291</v>
      </c>
      <c r="C59" s="188">
        <v>10</v>
      </c>
      <c r="D59" s="189">
        <v>65000</v>
      </c>
      <c r="E59" s="76"/>
      <c r="F59" s="187">
        <f t="shared" si="5"/>
        <v>650000</v>
      </c>
      <c r="G59" s="196">
        <f>SUM(F59:F63)</f>
        <v>2021500</v>
      </c>
    </row>
    <row r="60" s="179" customFormat="1" ht="60" customHeight="1" spans="1:7">
      <c r="A60" s="190"/>
      <c r="B60" s="187" t="s">
        <v>292</v>
      </c>
      <c r="C60" s="188">
        <v>5</v>
      </c>
      <c r="D60" s="189">
        <v>65000</v>
      </c>
      <c r="E60" s="209"/>
      <c r="F60" s="187">
        <f t="shared" si="5"/>
        <v>325000</v>
      </c>
      <c r="G60" s="198"/>
    </row>
    <row r="61" s="179" customFormat="1" ht="60" customHeight="1" spans="1:7">
      <c r="A61" s="190"/>
      <c r="B61" s="187" t="s">
        <v>293</v>
      </c>
      <c r="C61" s="188">
        <v>5</v>
      </c>
      <c r="D61" s="189">
        <v>50000</v>
      </c>
      <c r="E61" s="209"/>
      <c r="F61" s="187">
        <f t="shared" si="5"/>
        <v>250000</v>
      </c>
      <c r="G61" s="198"/>
    </row>
    <row r="62" s="179" customFormat="1" ht="60" customHeight="1" spans="1:7">
      <c r="A62" s="190"/>
      <c r="B62" s="187" t="s">
        <v>294</v>
      </c>
      <c r="C62" s="188">
        <v>3</v>
      </c>
      <c r="D62" s="189">
        <v>185000</v>
      </c>
      <c r="E62" s="209"/>
      <c r="F62" s="187">
        <f t="shared" si="5"/>
        <v>555000</v>
      </c>
      <c r="G62" s="198"/>
    </row>
    <row r="63" s="179" customFormat="1" ht="60" customHeight="1" spans="1:7">
      <c r="A63" s="191"/>
      <c r="B63" s="187" t="s">
        <v>295</v>
      </c>
      <c r="C63" s="188">
        <v>2.1</v>
      </c>
      <c r="D63" s="189">
        <v>115000</v>
      </c>
      <c r="E63" s="78"/>
      <c r="F63" s="187">
        <f t="shared" si="5"/>
        <v>241500</v>
      </c>
      <c r="G63" s="200"/>
    </row>
    <row r="64" s="179" customFormat="1" ht="150" customHeight="1" spans="1:7">
      <c r="A64" s="186">
        <v>46053</v>
      </c>
      <c r="B64" s="187" t="s">
        <v>289</v>
      </c>
      <c r="C64" s="188">
        <v>3.9</v>
      </c>
      <c r="D64" s="189">
        <v>370000</v>
      </c>
      <c r="E64" s="76"/>
      <c r="F64" s="195">
        <f>D64*C64</f>
        <v>1443000</v>
      </c>
      <c r="G64" s="196">
        <f>SUM(F64:F65)</f>
        <v>2179000</v>
      </c>
    </row>
    <row r="65" s="179" customFormat="1" ht="150" customHeight="1" spans="1:7">
      <c r="A65" s="191"/>
      <c r="B65" s="187" t="s">
        <v>290</v>
      </c>
      <c r="C65" s="188">
        <v>6.4</v>
      </c>
      <c r="D65" s="189">
        <v>115000</v>
      </c>
      <c r="E65" s="78"/>
      <c r="F65" s="195">
        <f>D65*C65</f>
        <v>736000</v>
      </c>
      <c r="G65" s="200"/>
    </row>
    <row r="66" s="179" customFormat="1" spans="1:7">
      <c r="A66" s="210"/>
      <c r="B66" s="187"/>
      <c r="C66" s="188"/>
      <c r="D66" s="189"/>
      <c r="E66" s="20"/>
      <c r="F66" s="20"/>
      <c r="G66" s="195"/>
    </row>
    <row r="67" s="179" customFormat="1" spans="1:7">
      <c r="A67" s="210"/>
      <c r="B67" s="187"/>
      <c r="C67" s="188"/>
      <c r="D67" s="189"/>
      <c r="E67" s="20"/>
      <c r="F67" s="20"/>
      <c r="G67" s="195"/>
    </row>
    <row r="68" s="179" customFormat="1" spans="1:7">
      <c r="A68" s="210"/>
      <c r="B68" s="187"/>
      <c r="C68" s="188"/>
      <c r="D68" s="189"/>
      <c r="E68" s="20"/>
      <c r="F68" s="20"/>
      <c r="G68" s="195"/>
    </row>
    <row r="69" s="178" customFormat="1" ht="31" customHeight="1" spans="1:8">
      <c r="A69" s="211" t="s">
        <v>268</v>
      </c>
      <c r="B69" s="211"/>
      <c r="C69" s="212"/>
      <c r="D69" s="213">
        <f>SUM(G2:G68)</f>
        <v>39288400</v>
      </c>
      <c r="E69" s="213"/>
      <c r="F69" s="213"/>
      <c r="G69" s="213"/>
      <c r="H69" s="208"/>
    </row>
  </sheetData>
  <mergeCells count="53">
    <mergeCell ref="A69:C69"/>
    <mergeCell ref="D69:G69"/>
    <mergeCell ref="A2:A5"/>
    <mergeCell ref="A6:A11"/>
    <mergeCell ref="A12:A16"/>
    <mergeCell ref="A17:A20"/>
    <mergeCell ref="A21:A24"/>
    <mergeCell ref="A25:A29"/>
    <mergeCell ref="A30:A31"/>
    <mergeCell ref="A32:A35"/>
    <mergeCell ref="A36:A38"/>
    <mergeCell ref="A39:A41"/>
    <mergeCell ref="A42:A43"/>
    <mergeCell ref="A44:A48"/>
    <mergeCell ref="A49:A51"/>
    <mergeCell ref="A52:A55"/>
    <mergeCell ref="A56:A58"/>
    <mergeCell ref="A59:A63"/>
    <mergeCell ref="A64:A65"/>
    <mergeCell ref="E2:E5"/>
    <mergeCell ref="E6:E11"/>
    <mergeCell ref="E12:E16"/>
    <mergeCell ref="E17:E20"/>
    <mergeCell ref="E21:E24"/>
    <mergeCell ref="E25:E29"/>
    <mergeCell ref="E30:E31"/>
    <mergeCell ref="E32:E35"/>
    <mergeCell ref="E36:E38"/>
    <mergeCell ref="E39:E41"/>
    <mergeCell ref="E42:E43"/>
    <mergeCell ref="E44:E48"/>
    <mergeCell ref="E49:E51"/>
    <mergeCell ref="E52:E55"/>
    <mergeCell ref="E56:E58"/>
    <mergeCell ref="E59:E63"/>
    <mergeCell ref="E64:E65"/>
    <mergeCell ref="G2:G5"/>
    <mergeCell ref="G6:G11"/>
    <mergeCell ref="G12:G16"/>
    <mergeCell ref="G17:G20"/>
    <mergeCell ref="G21:G24"/>
    <mergeCell ref="G25:G29"/>
    <mergeCell ref="G30:G31"/>
    <mergeCell ref="G32:G35"/>
    <mergeCell ref="G36:G38"/>
    <mergeCell ref="G39:G41"/>
    <mergeCell ref="G42:G43"/>
    <mergeCell ref="G44:G48"/>
    <mergeCell ref="G49:G51"/>
    <mergeCell ref="G52:G55"/>
    <mergeCell ref="G56:G58"/>
    <mergeCell ref="G59:G63"/>
    <mergeCell ref="G64:G6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pane ySplit="1" topLeftCell="A2" activePane="bottomLeft" state="frozen"/>
      <selection/>
      <selection pane="bottomLeft" activeCell="C14" sqref="C14"/>
    </sheetView>
  </sheetViews>
  <sheetFormatPr defaultColWidth="9.140625" defaultRowHeight="23.2" outlineLevelCol="7"/>
  <cols>
    <col min="1" max="1" width="19.140625" style="162" customWidth="1"/>
    <col min="2" max="2" width="26.7109375" style="161" customWidth="1"/>
    <col min="3" max="3" width="33.921875" style="163" customWidth="1"/>
    <col min="4" max="4" width="29.703125" style="163" customWidth="1"/>
    <col min="5" max="5" width="48.046875" style="161" customWidth="1"/>
    <col min="6" max="6" width="23.359375" style="161" customWidth="1"/>
    <col min="7" max="8" width="19.2890625" style="161" customWidth="1"/>
    <col min="9" max="9" width="12.859375" style="161"/>
    <col min="10" max="16384" width="9.140625" style="161"/>
  </cols>
  <sheetData>
    <row r="1" ht="35" customHeight="1" spans="1:8">
      <c r="A1" s="164" t="s">
        <v>0</v>
      </c>
      <c r="B1" s="165" t="s">
        <v>297</v>
      </c>
      <c r="C1" s="165" t="s">
        <v>298</v>
      </c>
      <c r="D1" s="165" t="s">
        <v>299</v>
      </c>
      <c r="E1" s="165" t="s">
        <v>300</v>
      </c>
      <c r="F1" s="165" t="s">
        <v>3</v>
      </c>
      <c r="G1" s="165" t="s">
        <v>4</v>
      </c>
      <c r="H1" s="174" t="s">
        <v>5</v>
      </c>
    </row>
    <row r="2" s="161" customFormat="1" spans="1:8">
      <c r="A2" s="166"/>
      <c r="B2" s="167"/>
      <c r="C2" s="168"/>
      <c r="D2" s="169"/>
      <c r="E2" s="175"/>
      <c r="F2" s="176"/>
      <c r="G2" s="176">
        <f>D2*F2</f>
        <v>0</v>
      </c>
      <c r="H2" s="176">
        <f>SUM(G2)</f>
        <v>0</v>
      </c>
    </row>
    <row r="3" s="161" customFormat="1" spans="1:8">
      <c r="A3" s="166"/>
      <c r="B3" s="167"/>
      <c r="C3" s="168"/>
      <c r="D3" s="169"/>
      <c r="E3" s="175"/>
      <c r="F3" s="176"/>
      <c r="G3" s="176">
        <f>SUM(D3*F3+D4*F4)</f>
        <v>0</v>
      </c>
      <c r="H3" s="175"/>
    </row>
    <row r="4" s="161" customFormat="1" spans="1:8">
      <c r="A4" s="166"/>
      <c r="B4" s="167"/>
      <c r="C4" s="168"/>
      <c r="D4" s="169"/>
      <c r="E4" s="175"/>
      <c r="F4" s="176"/>
      <c r="G4" s="176"/>
      <c r="H4" s="175"/>
    </row>
    <row r="5" s="161" customFormat="1" spans="1:8">
      <c r="A5" s="166"/>
      <c r="B5" s="167"/>
      <c r="C5" s="170"/>
      <c r="D5" s="171"/>
      <c r="E5" s="175"/>
      <c r="F5" s="176"/>
      <c r="G5" s="176">
        <f>SUM(D5*F5+D6*F6+D7*F7)</f>
        <v>0</v>
      </c>
      <c r="H5" s="175"/>
    </row>
    <row r="6" s="161" customFormat="1" spans="1:8">
      <c r="A6" s="166"/>
      <c r="B6" s="167"/>
      <c r="C6" s="170"/>
      <c r="D6" s="171"/>
      <c r="E6" s="175"/>
      <c r="F6" s="176"/>
      <c r="G6" s="176"/>
      <c r="H6" s="175"/>
    </row>
    <row r="7" s="161" customFormat="1" spans="1:8">
      <c r="A7" s="166"/>
      <c r="B7" s="167"/>
      <c r="C7" s="170"/>
      <c r="D7" s="171"/>
      <c r="E7" s="175"/>
      <c r="F7" s="176"/>
      <c r="G7" s="176"/>
      <c r="H7" s="175"/>
    </row>
    <row r="8" s="161" customFormat="1" spans="1:8">
      <c r="A8" s="166"/>
      <c r="B8" s="167"/>
      <c r="C8" s="170"/>
      <c r="D8" s="171"/>
      <c r="E8" s="175"/>
      <c r="F8" s="176"/>
      <c r="G8" s="176">
        <f>SUM(D8*F8)</f>
        <v>0</v>
      </c>
      <c r="H8" s="175"/>
    </row>
    <row r="9" s="161" customFormat="1" spans="1:8">
      <c r="A9" s="166"/>
      <c r="B9" s="167"/>
      <c r="C9" s="170"/>
      <c r="D9" s="171"/>
      <c r="E9" s="175"/>
      <c r="F9" s="176"/>
      <c r="G9" s="176"/>
      <c r="H9" s="175"/>
    </row>
    <row r="10" s="161" customFormat="1" spans="1:8">
      <c r="A10" s="166"/>
      <c r="B10" s="167"/>
      <c r="C10" s="170"/>
      <c r="D10" s="171"/>
      <c r="E10" s="175"/>
      <c r="F10" s="176"/>
      <c r="G10" s="176"/>
      <c r="H10" s="175"/>
    </row>
    <row r="11" s="161" customFormat="1" spans="1:8">
      <c r="A11" s="166"/>
      <c r="B11" s="167"/>
      <c r="C11" s="170"/>
      <c r="D11" s="171"/>
      <c r="E11" s="175"/>
      <c r="F11" s="176"/>
      <c r="G11" s="176"/>
      <c r="H11" s="175"/>
    </row>
    <row r="12" s="161" customFormat="1" ht="21" customHeight="1" spans="1:8">
      <c r="A12" s="172"/>
      <c r="B12" s="173"/>
      <c r="C12" s="173"/>
      <c r="D12" s="173"/>
      <c r="E12" s="172" t="s">
        <v>301</v>
      </c>
      <c r="F12" s="173"/>
      <c r="G12" s="173"/>
      <c r="H12" s="177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zoomScale="84" zoomScaleNormal="84" topLeftCell="B1" workbookViewId="0">
      <pane ySplit="1" topLeftCell="A2" activePane="bottomLeft" state="frozen"/>
      <selection/>
      <selection pane="bottomLeft" activeCell="D14" sqref="D14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134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5" t="s">
        <v>0</v>
      </c>
      <c r="B1" s="135" t="s">
        <v>297</v>
      </c>
      <c r="C1" s="136" t="s">
        <v>298</v>
      </c>
      <c r="D1" s="136" t="s">
        <v>299</v>
      </c>
      <c r="E1" s="135" t="s">
        <v>269</v>
      </c>
      <c r="F1" s="135" t="s">
        <v>3</v>
      </c>
      <c r="G1" s="135" t="s">
        <v>302</v>
      </c>
      <c r="H1" s="135" t="s">
        <v>5</v>
      </c>
    </row>
    <row r="2" ht="65" customHeight="1" spans="1:12">
      <c r="A2" s="137">
        <v>46028</v>
      </c>
      <c r="B2" s="137" t="s">
        <v>303</v>
      </c>
      <c r="C2" s="138" t="s">
        <v>304</v>
      </c>
      <c r="D2" s="139">
        <v>5.3</v>
      </c>
      <c r="E2" s="146"/>
      <c r="F2" s="147">
        <v>50000</v>
      </c>
      <c r="G2" s="147">
        <f t="shared" ref="G2:G9" si="0">SUM(D2*F2)</f>
        <v>265000</v>
      </c>
      <c r="H2" s="148">
        <f>SUM(G2:G3)</f>
        <v>1045000</v>
      </c>
      <c r="L2" s="102"/>
    </row>
    <row r="3" ht="65" customHeight="1" spans="1:11">
      <c r="A3" s="140"/>
      <c r="B3" s="140"/>
      <c r="C3" s="110" t="s">
        <v>305</v>
      </c>
      <c r="D3" s="111">
        <v>15.6</v>
      </c>
      <c r="E3" s="149"/>
      <c r="F3" s="147">
        <v>50000</v>
      </c>
      <c r="G3" s="147">
        <f t="shared" si="0"/>
        <v>780000</v>
      </c>
      <c r="H3" s="150"/>
      <c r="K3" s="102"/>
    </row>
    <row r="4" ht="50" customHeight="1" spans="1:11">
      <c r="A4" s="137">
        <v>46035</v>
      </c>
      <c r="B4" s="137" t="s">
        <v>306</v>
      </c>
      <c r="C4" s="110" t="s">
        <v>304</v>
      </c>
      <c r="D4" s="111">
        <v>5.4</v>
      </c>
      <c r="E4" s="146"/>
      <c r="F4" s="147">
        <v>50000</v>
      </c>
      <c r="G4" s="147">
        <f t="shared" si="0"/>
        <v>270000</v>
      </c>
      <c r="H4" s="148">
        <f>SUM(G4:G6)</f>
        <v>1190200</v>
      </c>
      <c r="K4" s="102"/>
    </row>
    <row r="5" ht="50" customHeight="1" spans="1:11">
      <c r="A5" s="141"/>
      <c r="B5" s="141"/>
      <c r="C5" s="110" t="s">
        <v>305</v>
      </c>
      <c r="D5" s="111">
        <v>14.4</v>
      </c>
      <c r="E5" s="151"/>
      <c r="F5" s="147">
        <v>49000</v>
      </c>
      <c r="G5" s="147">
        <f t="shared" si="0"/>
        <v>705600</v>
      </c>
      <c r="H5" s="152"/>
      <c r="K5" s="102"/>
    </row>
    <row r="6" ht="50" customHeight="1" spans="1:8">
      <c r="A6" s="140"/>
      <c r="B6" s="140"/>
      <c r="C6" s="110" t="s">
        <v>307</v>
      </c>
      <c r="D6" s="111">
        <v>5.8</v>
      </c>
      <c r="E6" s="149"/>
      <c r="F6" s="153">
        <v>37000</v>
      </c>
      <c r="G6" s="147">
        <f t="shared" si="0"/>
        <v>214600</v>
      </c>
      <c r="H6" s="150"/>
    </row>
    <row r="7" ht="45" customHeight="1" spans="1:8">
      <c r="A7" s="137">
        <v>46042</v>
      </c>
      <c r="B7" s="137" t="s">
        <v>308</v>
      </c>
      <c r="C7" s="121" t="s">
        <v>304</v>
      </c>
      <c r="D7" s="111">
        <v>5.1</v>
      </c>
      <c r="E7" s="146"/>
      <c r="F7" s="153">
        <v>50000</v>
      </c>
      <c r="G7" s="147">
        <f t="shared" si="0"/>
        <v>255000</v>
      </c>
      <c r="H7" s="154">
        <f>SUM(G7:G9)</f>
        <v>899500</v>
      </c>
    </row>
    <row r="8" ht="45" customHeight="1" spans="1:8">
      <c r="A8" s="141"/>
      <c r="B8" s="141"/>
      <c r="C8" s="121" t="s">
        <v>305</v>
      </c>
      <c r="D8" s="111">
        <v>9.7</v>
      </c>
      <c r="E8" s="151"/>
      <c r="F8" s="153">
        <v>49000</v>
      </c>
      <c r="G8" s="147">
        <f t="shared" si="0"/>
        <v>475300</v>
      </c>
      <c r="H8" s="155"/>
    </row>
    <row r="9" ht="45" customHeight="1" spans="1:11">
      <c r="A9" s="140"/>
      <c r="B9" s="140"/>
      <c r="C9" s="110" t="s">
        <v>307</v>
      </c>
      <c r="D9" s="111">
        <v>4.7</v>
      </c>
      <c r="E9" s="149"/>
      <c r="F9" s="153">
        <v>36000</v>
      </c>
      <c r="G9" s="153">
        <f>D9*F9</f>
        <v>169200</v>
      </c>
      <c r="H9" s="156"/>
      <c r="K9" s="102"/>
    </row>
    <row r="10" ht="65" customHeight="1" spans="1:11">
      <c r="A10" s="137">
        <v>46045</v>
      </c>
      <c r="B10" s="137" t="s">
        <v>309</v>
      </c>
      <c r="C10" s="110" t="s">
        <v>304</v>
      </c>
      <c r="D10" s="111">
        <v>5.4</v>
      </c>
      <c r="E10" s="146"/>
      <c r="F10" s="153">
        <v>50000</v>
      </c>
      <c r="G10" s="153">
        <f>D10*F10</f>
        <v>270000</v>
      </c>
      <c r="H10" s="154">
        <f>SUM(G10:G11)</f>
        <v>995200</v>
      </c>
      <c r="K10" s="102"/>
    </row>
    <row r="11" ht="65" customHeight="1" spans="1:11">
      <c r="A11" s="140"/>
      <c r="B11" s="140"/>
      <c r="C11" s="110" t="s">
        <v>305</v>
      </c>
      <c r="D11" s="111">
        <v>14.8</v>
      </c>
      <c r="E11" s="149"/>
      <c r="F11" s="153">
        <v>49000</v>
      </c>
      <c r="G11" s="153">
        <f>D11*F11</f>
        <v>725200</v>
      </c>
      <c r="H11" s="156"/>
      <c r="K11" s="102"/>
    </row>
    <row r="12" ht="45" customHeight="1" spans="1:11">
      <c r="A12" s="141">
        <v>46052</v>
      </c>
      <c r="B12" s="141" t="s">
        <v>310</v>
      </c>
      <c r="C12" s="110" t="s">
        <v>304</v>
      </c>
      <c r="D12" s="111">
        <v>5</v>
      </c>
      <c r="E12" s="151"/>
      <c r="F12" s="153">
        <v>52000</v>
      </c>
      <c r="G12" s="153">
        <f t="shared" ref="G12:G18" si="1">D12*F12</f>
        <v>260000</v>
      </c>
      <c r="H12" s="155">
        <f>SUM(G12:G14)</f>
        <v>1247600</v>
      </c>
      <c r="K12" s="102"/>
    </row>
    <row r="13" ht="45" customHeight="1" spans="1:11">
      <c r="A13" s="141"/>
      <c r="B13" s="141"/>
      <c r="C13" s="110" t="s">
        <v>305</v>
      </c>
      <c r="D13" s="111">
        <v>15.5</v>
      </c>
      <c r="E13" s="151"/>
      <c r="F13" s="153">
        <v>51000</v>
      </c>
      <c r="G13" s="153">
        <f t="shared" si="1"/>
        <v>790500</v>
      </c>
      <c r="H13" s="155"/>
      <c r="K13" s="102"/>
    </row>
    <row r="14" ht="45" customHeight="1" spans="1:11">
      <c r="A14" s="140"/>
      <c r="B14" s="140"/>
      <c r="C14" s="110" t="s">
        <v>307</v>
      </c>
      <c r="D14" s="111">
        <v>5.4</v>
      </c>
      <c r="E14" s="149"/>
      <c r="F14" s="153">
        <v>36500</v>
      </c>
      <c r="G14" s="153">
        <f t="shared" si="1"/>
        <v>197100</v>
      </c>
      <c r="H14" s="156"/>
      <c r="K14" s="102"/>
    </row>
    <row r="15" spans="1:11">
      <c r="A15" s="142"/>
      <c r="B15" s="142"/>
      <c r="C15" s="110"/>
      <c r="D15" s="111"/>
      <c r="E15" s="157"/>
      <c r="F15" s="153"/>
      <c r="G15" s="153">
        <f t="shared" si="1"/>
        <v>0</v>
      </c>
      <c r="H15" s="158"/>
      <c r="K15" s="102"/>
    </row>
    <row r="16" spans="1:11">
      <c r="A16" s="142"/>
      <c r="B16" s="142"/>
      <c r="C16" s="110"/>
      <c r="D16" s="111"/>
      <c r="E16" s="157"/>
      <c r="F16" s="153"/>
      <c r="G16" s="153">
        <f t="shared" si="1"/>
        <v>0</v>
      </c>
      <c r="H16" s="158"/>
      <c r="K16" s="102"/>
    </row>
    <row r="17" spans="1:11">
      <c r="A17" s="143"/>
      <c r="B17" s="143"/>
      <c r="C17" s="110"/>
      <c r="D17" s="111"/>
      <c r="E17" s="159"/>
      <c r="F17" s="153"/>
      <c r="G17" s="153">
        <f t="shared" si="1"/>
        <v>0</v>
      </c>
      <c r="H17" s="153"/>
      <c r="K17" s="102"/>
    </row>
    <row r="18" spans="1:11">
      <c r="A18" s="142"/>
      <c r="B18" s="142"/>
      <c r="C18" s="144"/>
      <c r="D18" s="145"/>
      <c r="E18" s="157"/>
      <c r="F18" s="158"/>
      <c r="G18" s="153">
        <f t="shared" si="1"/>
        <v>0</v>
      </c>
      <c r="H18" s="158"/>
      <c r="K18" s="102"/>
    </row>
    <row r="19" ht="15" customHeight="1" spans="1:8">
      <c r="A19" s="87"/>
      <c r="B19" s="87"/>
      <c r="C19" s="87"/>
      <c r="D19" s="61"/>
      <c r="E19" s="160"/>
      <c r="F19" s="160"/>
      <c r="G19" s="153"/>
      <c r="H19" s="160">
        <f>SUM(H2:H18)</f>
        <v>5377500</v>
      </c>
    </row>
  </sheetData>
  <mergeCells count="21">
    <mergeCell ref="A19:C19"/>
    <mergeCell ref="A2:A3"/>
    <mergeCell ref="A4:A6"/>
    <mergeCell ref="A7:A9"/>
    <mergeCell ref="A10:A11"/>
    <mergeCell ref="A12:A14"/>
    <mergeCell ref="B2:B3"/>
    <mergeCell ref="B4:B6"/>
    <mergeCell ref="B7:B9"/>
    <mergeCell ref="B10:B11"/>
    <mergeCell ref="B12:B14"/>
    <mergeCell ref="E2:E3"/>
    <mergeCell ref="E4:E6"/>
    <mergeCell ref="E7:E9"/>
    <mergeCell ref="E10:E11"/>
    <mergeCell ref="E12:E14"/>
    <mergeCell ref="H2:H3"/>
    <mergeCell ref="H4:H6"/>
    <mergeCell ref="H7:H9"/>
    <mergeCell ref="H10:H11"/>
    <mergeCell ref="H12:H1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topLeftCell="E1" workbookViewId="0">
      <pane ySplit="1" topLeftCell="A2" activePane="bottomLeft" state="frozen"/>
      <selection/>
      <selection pane="bottomLeft" activeCell="B2" sqref="B2:B4"/>
    </sheetView>
  </sheetViews>
  <sheetFormatPr defaultColWidth="9.140625" defaultRowHeight="16.8"/>
  <cols>
    <col min="1" max="1" width="19" style="11" customWidth="1"/>
    <col min="2" max="2" width="13.7109375" style="102" customWidth="1"/>
    <col min="3" max="3" width="28.859375" customWidth="1"/>
    <col min="4" max="4" width="25.4296875" style="13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3" t="s">
        <v>0</v>
      </c>
      <c r="B1" s="104" t="s">
        <v>297</v>
      </c>
      <c r="C1" s="105" t="s">
        <v>298</v>
      </c>
      <c r="D1" s="105" t="s">
        <v>299</v>
      </c>
      <c r="E1" s="105" t="s">
        <v>269</v>
      </c>
      <c r="F1" s="105" t="s">
        <v>3</v>
      </c>
      <c r="G1" s="105" t="s">
        <v>4</v>
      </c>
      <c r="H1" s="105" t="s">
        <v>5</v>
      </c>
      <c r="I1" s="128" t="s">
        <v>280</v>
      </c>
    </row>
    <row r="2" customFormat="1" ht="50" customHeight="1" spans="1:9">
      <c r="A2" s="106">
        <v>46037</v>
      </c>
      <c r="B2" s="107" t="s">
        <v>311</v>
      </c>
      <c r="C2" s="87" t="s">
        <v>312</v>
      </c>
      <c r="D2" s="61">
        <v>11.52</v>
      </c>
      <c r="E2" s="107"/>
      <c r="F2" s="121">
        <v>180000</v>
      </c>
      <c r="G2" s="121">
        <f>F2*D2</f>
        <v>2073600</v>
      </c>
      <c r="H2" s="122">
        <f>SUM(G2:G4)</f>
        <v>6271600</v>
      </c>
      <c r="I2" s="129" t="s">
        <v>283</v>
      </c>
    </row>
    <row r="3" ht="50" customHeight="1" spans="1:9">
      <c r="A3" s="108"/>
      <c r="B3" s="109"/>
      <c r="C3" s="110" t="s">
        <v>313</v>
      </c>
      <c r="D3" s="111">
        <v>13.78</v>
      </c>
      <c r="E3" s="109"/>
      <c r="F3" s="121">
        <v>250000</v>
      </c>
      <c r="G3" s="121">
        <f>F3*D3</f>
        <v>3445000</v>
      </c>
      <c r="H3" s="123"/>
      <c r="I3" s="130"/>
    </row>
    <row r="4" ht="50" customHeight="1" spans="1:9">
      <c r="A4" s="112"/>
      <c r="B4" s="113"/>
      <c r="C4" s="110" t="s">
        <v>314</v>
      </c>
      <c r="D4" s="111">
        <v>5.02</v>
      </c>
      <c r="E4" s="113"/>
      <c r="F4" s="121">
        <v>150000</v>
      </c>
      <c r="G4" s="121">
        <f>F4*D4</f>
        <v>753000</v>
      </c>
      <c r="H4" s="124"/>
      <c r="I4" s="131"/>
    </row>
    <row r="5" ht="80" customHeight="1" spans="1:9">
      <c r="A5" s="114"/>
      <c r="B5" s="115"/>
      <c r="C5" s="110"/>
      <c r="D5" s="111"/>
      <c r="E5" s="115"/>
      <c r="F5" s="121"/>
      <c r="G5" s="121"/>
      <c r="H5" s="121"/>
      <c r="I5" s="132"/>
    </row>
    <row r="6" ht="70" customHeight="1" spans="1:9">
      <c r="A6" s="116"/>
      <c r="B6" s="117"/>
      <c r="C6" s="117"/>
      <c r="D6" s="118"/>
      <c r="E6" s="117"/>
      <c r="F6" s="125"/>
      <c r="G6" s="121"/>
      <c r="H6" s="125">
        <f>SUM(G6:G7)</f>
        <v>0</v>
      </c>
      <c r="I6" s="132"/>
    </row>
    <row r="7" ht="70" customHeight="1" spans="1:9">
      <c r="A7" s="116"/>
      <c r="B7" s="117"/>
      <c r="C7" s="117"/>
      <c r="D7" s="118"/>
      <c r="E7" s="117"/>
      <c r="F7" s="125"/>
      <c r="G7" s="121"/>
      <c r="H7" s="125"/>
      <c r="I7" s="132"/>
    </row>
    <row r="8" spans="1:9">
      <c r="A8" s="116"/>
      <c r="B8" s="117"/>
      <c r="C8" s="117"/>
      <c r="D8" s="118"/>
      <c r="E8" s="125"/>
      <c r="F8" s="125"/>
      <c r="G8" s="121"/>
      <c r="H8" s="125"/>
      <c r="I8" s="132"/>
    </row>
    <row r="9" spans="1:9">
      <c r="A9" s="116"/>
      <c r="B9" s="117"/>
      <c r="C9" s="117"/>
      <c r="D9" s="118"/>
      <c r="E9" s="125"/>
      <c r="F9" s="125"/>
      <c r="G9" s="121">
        <f>D9*F9</f>
        <v>0</v>
      </c>
      <c r="H9" s="125">
        <f>SUM(D9*F9)</f>
        <v>0</v>
      </c>
      <c r="I9" s="132"/>
    </row>
    <row r="10" ht="26" spans="1:9">
      <c r="A10" s="119" t="s">
        <v>5</v>
      </c>
      <c r="B10" s="120"/>
      <c r="C10" s="120"/>
      <c r="D10" s="120"/>
      <c r="E10" s="120"/>
      <c r="F10" s="120"/>
      <c r="G10" s="126">
        <f>SUM(H2:H9)-SUMIF(I:I,"PAID*",H:H)</f>
        <v>0</v>
      </c>
      <c r="H10" s="127"/>
      <c r="I10" s="133"/>
    </row>
  </sheetData>
  <mergeCells count="7">
    <mergeCell ref="A10:F10"/>
    <mergeCell ref="G10:I10"/>
    <mergeCell ref="A2:A4"/>
    <mergeCell ref="B2:B4"/>
    <mergeCell ref="E2:E4"/>
    <mergeCell ref="H2:H4"/>
    <mergeCell ref="I2:I4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70" zoomScaleNormal="70" topLeftCell="E2" workbookViewId="0">
      <selection activeCell="D3" sqref="D3"/>
    </sheetView>
  </sheetViews>
  <sheetFormatPr defaultColWidth="9.140625" defaultRowHeight="16.8" outlineLevelRow="5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2" customFormat="1" ht="22" customHeight="1" spans="1:7">
      <c r="A1" s="93" t="s">
        <v>0</v>
      </c>
      <c r="B1" s="93" t="s">
        <v>297</v>
      </c>
      <c r="C1" s="93" t="s">
        <v>298</v>
      </c>
      <c r="D1" s="93" t="s">
        <v>299</v>
      </c>
      <c r="E1" s="93" t="s">
        <v>269</v>
      </c>
      <c r="F1" s="93" t="s">
        <v>3</v>
      </c>
      <c r="G1" s="93" t="s">
        <v>5</v>
      </c>
    </row>
    <row r="2" ht="247.45" customHeight="1" spans="1:7">
      <c r="A2" s="94">
        <v>46025</v>
      </c>
      <c r="B2" s="342" t="s">
        <v>315</v>
      </c>
      <c r="C2" s="95" t="s">
        <v>316</v>
      </c>
      <c r="D2" s="96">
        <v>4</v>
      </c>
      <c r="E2" s="98"/>
      <c r="F2" s="99">
        <v>975000</v>
      </c>
      <c r="G2" s="99">
        <f>SUM(D2*F2)</f>
        <v>3900000</v>
      </c>
    </row>
    <row r="3" ht="319.15" customHeight="1" spans="1:7">
      <c r="A3" s="94">
        <v>46038</v>
      </c>
      <c r="B3" s="342" t="s">
        <v>317</v>
      </c>
      <c r="C3" s="95" t="s">
        <v>316</v>
      </c>
      <c r="D3" s="96">
        <v>4</v>
      </c>
      <c r="E3" s="95"/>
      <c r="F3" s="99">
        <v>975000</v>
      </c>
      <c r="G3" s="99">
        <f>SUM(D3*F3)</f>
        <v>3900000</v>
      </c>
    </row>
    <row r="4" ht="309.2" customHeight="1" spans="1:7">
      <c r="A4" s="94">
        <v>46049</v>
      </c>
      <c r="B4" s="71">
        <v>179</v>
      </c>
      <c r="C4" s="95" t="s">
        <v>316</v>
      </c>
      <c r="D4" s="96">
        <v>5</v>
      </c>
      <c r="E4" s="100"/>
      <c r="F4" s="99">
        <v>975000</v>
      </c>
      <c r="G4" s="99">
        <f>SUM(D4*F4)</f>
        <v>4875000</v>
      </c>
    </row>
    <row r="5" ht="250" customHeight="1" spans="1:7">
      <c r="A5" s="94"/>
      <c r="B5" s="71"/>
      <c r="C5" s="95"/>
      <c r="D5" s="96"/>
      <c r="E5" s="100"/>
      <c r="F5" s="99"/>
      <c r="G5" s="99">
        <f>D5*F5</f>
        <v>0</v>
      </c>
    </row>
    <row r="6" ht="26" spans="1:7">
      <c r="A6" s="97" t="s">
        <v>5</v>
      </c>
      <c r="B6" s="97"/>
      <c r="C6" s="97"/>
      <c r="D6" s="97"/>
      <c r="E6" s="101">
        <f>SUM(G2:G5)</f>
        <v>12675000</v>
      </c>
      <c r="F6" s="101"/>
      <c r="G6" s="101"/>
    </row>
  </sheetData>
  <mergeCells count="2">
    <mergeCell ref="A6:C6"/>
    <mergeCell ref="E6:G6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3" customFormat="1" ht="44" customHeight="1" spans="1:5">
      <c r="A1" s="83" t="s">
        <v>318</v>
      </c>
      <c r="B1" s="84" t="s">
        <v>0</v>
      </c>
      <c r="C1" s="84" t="s">
        <v>5</v>
      </c>
      <c r="D1" s="84" t="s">
        <v>319</v>
      </c>
      <c r="E1" s="84" t="s">
        <v>320</v>
      </c>
    </row>
    <row r="2" ht="246" customHeight="1" spans="1:5">
      <c r="A2" s="85"/>
      <c r="B2" s="86"/>
      <c r="C2" s="4"/>
      <c r="D2" s="87"/>
      <c r="E2" s="87"/>
    </row>
    <row r="3" spans="1:5">
      <c r="A3" s="88" t="s">
        <v>321</v>
      </c>
      <c r="B3" s="89"/>
      <c r="C3" s="90"/>
      <c r="D3" s="91">
        <f>SUM(C2:C2)</f>
        <v>0</v>
      </c>
      <c r="E3" s="90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52" zoomScaleNormal="52" topLeftCell="F1" workbookViewId="0">
      <selection activeCell="E5" sqref="E5:H5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3" width="30.75" customWidth="1"/>
    <col min="4" max="4" width="30.75" style="13" customWidth="1"/>
    <col min="5" max="5" width="67.4453125" customWidth="1"/>
    <col min="6" max="8" width="32.3359375" customWidth="1"/>
  </cols>
  <sheetData>
    <row r="1" s="10" customFormat="1" ht="35" customHeight="1" spans="1:8">
      <c r="A1" s="16" t="s">
        <v>0</v>
      </c>
      <c r="B1" s="16" t="s">
        <v>322</v>
      </c>
      <c r="C1" s="16" t="s">
        <v>278</v>
      </c>
      <c r="D1" s="16" t="s">
        <v>299</v>
      </c>
      <c r="E1" s="16" t="s">
        <v>269</v>
      </c>
      <c r="F1" s="16" t="s">
        <v>3</v>
      </c>
      <c r="G1" s="16" t="s">
        <v>4</v>
      </c>
      <c r="H1" s="16" t="s">
        <v>5</v>
      </c>
    </row>
    <row r="2" customFormat="1" ht="150" customHeight="1" spans="1:8">
      <c r="A2" s="73">
        <v>46051</v>
      </c>
      <c r="B2" s="73" t="s">
        <v>323</v>
      </c>
      <c r="C2" s="18" t="s">
        <v>324</v>
      </c>
      <c r="D2" s="19">
        <v>3</v>
      </c>
      <c r="E2" s="76"/>
      <c r="F2" s="33">
        <v>30000</v>
      </c>
      <c r="G2" s="33">
        <f>F2*D2</f>
        <v>90000</v>
      </c>
      <c r="H2" s="77">
        <f>SUM(G2:G3)</f>
        <v>140000</v>
      </c>
    </row>
    <row r="3" customFormat="1" ht="150" customHeight="1" spans="1:8">
      <c r="A3" s="74"/>
      <c r="B3" s="74"/>
      <c r="C3" s="18" t="s">
        <v>325</v>
      </c>
      <c r="D3" s="19">
        <v>1</v>
      </c>
      <c r="E3" s="78"/>
      <c r="F3" s="33">
        <v>50000</v>
      </c>
      <c r="G3" s="33">
        <f>F3*D3</f>
        <v>50000</v>
      </c>
      <c r="H3" s="79"/>
    </row>
    <row r="4" customFormat="1" ht="94" customHeight="1" spans="1:8">
      <c r="A4" s="40"/>
      <c r="B4" s="40"/>
      <c r="C4" s="18"/>
      <c r="D4" s="19"/>
      <c r="E4" s="20"/>
      <c r="F4" s="33"/>
      <c r="G4" s="33"/>
      <c r="H4" s="33"/>
    </row>
    <row r="5" customFormat="1" ht="39" customHeight="1" spans="1:8">
      <c r="A5" s="75" t="s">
        <v>5</v>
      </c>
      <c r="B5" s="55"/>
      <c r="C5" s="56"/>
      <c r="D5" s="55"/>
      <c r="E5" s="80">
        <f>SUM(H2:H4)</f>
        <v>140000</v>
      </c>
      <c r="F5" s="81"/>
      <c r="G5" s="81"/>
      <c r="H5" s="82"/>
    </row>
  </sheetData>
  <mergeCells count="6">
    <mergeCell ref="A5:C5"/>
    <mergeCell ref="E5:H5"/>
    <mergeCell ref="A2:A3"/>
    <mergeCell ref="B2:B3"/>
    <mergeCell ref="E2:E3"/>
    <mergeCell ref="H2:H3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H10" sqref="H10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4" customWidth="1"/>
    <col min="10" max="10" width="12.859375"/>
  </cols>
  <sheetData>
    <row r="1" s="63" customFormat="1" ht="35" customHeight="1" spans="1:8">
      <c r="A1" s="65" t="s">
        <v>0</v>
      </c>
      <c r="B1" s="66" t="s">
        <v>322</v>
      </c>
      <c r="C1" s="66" t="s">
        <v>278</v>
      </c>
      <c r="D1" s="66" t="s">
        <v>299</v>
      </c>
      <c r="E1" s="66" t="s">
        <v>269</v>
      </c>
      <c r="F1" s="66" t="s">
        <v>3</v>
      </c>
      <c r="G1" s="66" t="s">
        <v>4</v>
      </c>
      <c r="H1" s="66" t="s">
        <v>5</v>
      </c>
    </row>
    <row r="2" customFormat="1" ht="80" customHeight="1" spans="1:8">
      <c r="A2" s="17"/>
      <c r="B2" s="20"/>
      <c r="C2" s="18"/>
      <c r="D2" s="41"/>
      <c r="E2" s="20"/>
      <c r="F2" s="33"/>
      <c r="G2" s="33">
        <f t="shared" ref="G2:G9" si="0">D2*F2</f>
        <v>0</v>
      </c>
      <c r="H2" s="33">
        <f>SUM(G2:G5)</f>
        <v>0</v>
      </c>
    </row>
    <row r="3" customFormat="1" ht="80" customHeight="1" spans="1:8">
      <c r="A3" s="17"/>
      <c r="B3" s="20"/>
      <c r="C3" s="22"/>
      <c r="D3" s="22"/>
      <c r="E3" s="20"/>
      <c r="F3" s="37"/>
      <c r="G3" s="33">
        <f t="shared" si="0"/>
        <v>0</v>
      </c>
      <c r="H3" s="33"/>
    </row>
    <row r="4" customFormat="1" ht="80" customHeight="1" spans="1:8">
      <c r="A4" s="17"/>
      <c r="B4" s="20"/>
      <c r="C4" s="22"/>
      <c r="D4" s="22"/>
      <c r="E4" s="20"/>
      <c r="F4" s="37"/>
      <c r="G4" s="33">
        <f t="shared" si="0"/>
        <v>0</v>
      </c>
      <c r="H4" s="33"/>
    </row>
    <row r="5" customFormat="1" ht="80" customHeight="1" spans="1:8">
      <c r="A5" s="17"/>
      <c r="B5" s="20"/>
      <c r="C5" s="22"/>
      <c r="D5" s="22"/>
      <c r="E5" s="20"/>
      <c r="F5" s="37"/>
      <c r="G5" s="33">
        <f t="shared" si="0"/>
        <v>0</v>
      </c>
      <c r="H5" s="33"/>
    </row>
    <row r="6" customFormat="1" ht="110" customHeight="1" spans="1:8">
      <c r="A6" s="29"/>
      <c r="B6" s="22"/>
      <c r="C6" s="22"/>
      <c r="D6" s="22"/>
      <c r="E6" s="69"/>
      <c r="F6" s="37"/>
      <c r="G6" s="33">
        <f t="shared" si="0"/>
        <v>0</v>
      </c>
      <c r="H6" s="37">
        <f>SUM(G6:G9)</f>
        <v>0</v>
      </c>
    </row>
    <row r="7" customFormat="1" ht="110" customHeight="1" spans="1:8">
      <c r="A7" s="29"/>
      <c r="B7" s="22"/>
      <c r="C7" s="22"/>
      <c r="D7" s="22"/>
      <c r="E7" s="69"/>
      <c r="F7" s="37"/>
      <c r="G7" s="33">
        <f t="shared" si="0"/>
        <v>0</v>
      </c>
      <c r="H7" s="37"/>
    </row>
    <row r="8" customFormat="1" ht="110" customHeight="1" spans="1:8">
      <c r="A8" s="29"/>
      <c r="B8" s="22"/>
      <c r="C8" s="22"/>
      <c r="D8" s="22"/>
      <c r="E8" s="69"/>
      <c r="F8" s="37"/>
      <c r="G8" s="33">
        <f t="shared" si="0"/>
        <v>0</v>
      </c>
      <c r="H8" s="37"/>
    </row>
    <row r="9" customFormat="1" ht="110" customHeight="1" spans="1:8">
      <c r="A9" s="29"/>
      <c r="B9" s="22"/>
      <c r="C9" s="22"/>
      <c r="D9" s="22"/>
      <c r="E9" s="69"/>
      <c r="F9" s="37"/>
      <c r="G9" s="33">
        <f t="shared" si="0"/>
        <v>0</v>
      </c>
      <c r="H9" s="37"/>
    </row>
    <row r="10" customFormat="1" ht="39" customHeight="1" spans="1:8">
      <c r="A10" s="67" t="s">
        <v>5</v>
      </c>
      <c r="B10" s="68"/>
      <c r="C10" s="68"/>
      <c r="D10" s="23"/>
      <c r="E10" s="3"/>
      <c r="F10" s="70"/>
      <c r="G10" s="71"/>
      <c r="H10" s="72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zoomScale="51" zoomScaleNormal="51" workbookViewId="0">
      <selection activeCell="E5" sqref="E5"/>
    </sheetView>
  </sheetViews>
  <sheetFormatPr defaultColWidth="9.140625" defaultRowHeight="16.8" outlineLevelRow="6"/>
  <cols>
    <col min="1" max="1" width="21.0625" style="48" customWidth="1"/>
    <col min="2" max="2" width="19.0390625" style="13" customWidth="1"/>
    <col min="3" max="4" width="30.75" customWidth="1"/>
    <col min="5" max="5" width="37.1328125" customWidth="1"/>
    <col min="6" max="9" width="32.3359375" customWidth="1"/>
    <col min="10" max="10" width="14.1875" style="13" customWidth="1"/>
  </cols>
  <sheetData>
    <row r="1" s="10" customFormat="1" ht="35" customHeight="1" spans="1:10">
      <c r="A1" s="49" t="s">
        <v>0</v>
      </c>
      <c r="B1" s="16" t="s">
        <v>322</v>
      </c>
      <c r="C1" s="16" t="s">
        <v>278</v>
      </c>
      <c r="D1" s="16" t="s">
        <v>299</v>
      </c>
      <c r="E1" s="16" t="s">
        <v>269</v>
      </c>
      <c r="F1" s="16" t="s">
        <v>3</v>
      </c>
      <c r="G1" s="16" t="s">
        <v>4</v>
      </c>
      <c r="H1" s="16" t="s">
        <v>326</v>
      </c>
      <c r="I1" s="16" t="s">
        <v>327</v>
      </c>
      <c r="J1" s="16" t="s">
        <v>320</v>
      </c>
    </row>
    <row r="2" customFormat="1" ht="323.25" customHeight="1" spans="1:10">
      <c r="A2" s="50">
        <v>46029</v>
      </c>
      <c r="B2" s="51" t="s">
        <v>328</v>
      </c>
      <c r="C2" s="52" t="s">
        <v>329</v>
      </c>
      <c r="D2" s="19">
        <v>2</v>
      </c>
      <c r="E2" s="20"/>
      <c r="F2" s="57">
        <v>290000</v>
      </c>
      <c r="G2" s="58">
        <f>D2*F2</f>
        <v>580000</v>
      </c>
      <c r="H2" s="33">
        <f>G2*10%</f>
        <v>58000</v>
      </c>
      <c r="I2" s="33">
        <f>H2+G2</f>
        <v>638000</v>
      </c>
      <c r="J2" s="61" t="s">
        <v>330</v>
      </c>
    </row>
    <row r="3" customFormat="1" ht="23.2" spans="1:10">
      <c r="A3" s="50"/>
      <c r="B3" s="51"/>
      <c r="C3" s="52"/>
      <c r="D3" s="53"/>
      <c r="E3" s="20"/>
      <c r="F3" s="57"/>
      <c r="G3" s="58">
        <f>D3*F3</f>
        <v>0</v>
      </c>
      <c r="H3" s="33"/>
      <c r="I3" s="33"/>
      <c r="J3" s="61"/>
    </row>
    <row r="4" customFormat="1" ht="23.2" spans="1:10">
      <c r="A4" s="50"/>
      <c r="B4" s="51"/>
      <c r="C4" s="52"/>
      <c r="D4" s="53"/>
      <c r="E4" s="20"/>
      <c r="F4" s="57"/>
      <c r="G4" s="58">
        <f>D4*F4</f>
        <v>0</v>
      </c>
      <c r="H4" s="33"/>
      <c r="I4" s="33"/>
      <c r="J4" s="61"/>
    </row>
    <row r="5" customFormat="1" ht="26" spans="1:10">
      <c r="A5" s="54" t="s">
        <v>5</v>
      </c>
      <c r="B5" s="55"/>
      <c r="C5" s="56"/>
      <c r="D5" s="55"/>
      <c r="E5" s="59">
        <f>SUM(I2:I4)</f>
        <v>638000</v>
      </c>
      <c r="F5" s="60"/>
      <c r="G5" s="60"/>
      <c r="H5" s="60"/>
      <c r="I5" s="62"/>
      <c r="J5" s="13"/>
    </row>
    <row r="6" customFormat="1" spans="1:10">
      <c r="A6" s="48"/>
      <c r="B6" s="13"/>
      <c r="J6" s="13"/>
    </row>
    <row r="7" customFormat="1" spans="1:10">
      <c r="A7" s="48"/>
      <c r="B7" s="13"/>
      <c r="J7" s="13"/>
    </row>
  </sheetData>
  <mergeCells count="1">
    <mergeCell ref="A5:C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zoomScale="68" zoomScaleNormal="68" workbookViewId="0">
      <pane ySplit="1" topLeftCell="A2" activePane="bottomLeft" state="frozen"/>
      <selection/>
      <selection pane="bottomLeft" activeCell="E9" sqref="E9"/>
    </sheetView>
  </sheetViews>
  <sheetFormatPr defaultColWidth="9.140625" defaultRowHeight="16.8"/>
  <cols>
    <col min="1" max="1" width="10.5703125" customWidth="1"/>
    <col min="2" max="2" width="19.0390625" style="13" customWidth="1"/>
    <col min="3" max="3" width="34.4375" customWidth="1"/>
    <col min="4" max="4" width="30.75" customWidth="1"/>
    <col min="5" max="5" width="53.140625" customWidth="1"/>
    <col min="6" max="8" width="32.3359375" customWidth="1"/>
    <col min="11" max="11" width="14.1875"/>
  </cols>
  <sheetData>
    <row r="1" s="10" customFormat="1" ht="35" customHeight="1" spans="1:8">
      <c r="A1" s="16" t="s">
        <v>0</v>
      </c>
      <c r="B1" s="16" t="s">
        <v>322</v>
      </c>
      <c r="C1" s="16" t="s">
        <v>278</v>
      </c>
      <c r="D1" s="16" t="s">
        <v>299</v>
      </c>
      <c r="E1" s="16" t="s">
        <v>269</v>
      </c>
      <c r="F1" s="16" t="s">
        <v>3</v>
      </c>
      <c r="G1" s="16" t="s">
        <v>4</v>
      </c>
      <c r="H1" s="16" t="s">
        <v>5</v>
      </c>
    </row>
    <row r="2" customFormat="1" ht="23.2" spans="1:8">
      <c r="A2" s="40"/>
      <c r="B2" s="20"/>
      <c r="C2" s="18"/>
      <c r="D2" s="41"/>
      <c r="E2" s="20"/>
      <c r="F2" s="33"/>
      <c r="G2" s="33">
        <f t="shared" ref="G2:G7" si="0">D2*F2</f>
        <v>0</v>
      </c>
      <c r="H2" s="44">
        <f>SUM(G2:G4)</f>
        <v>0</v>
      </c>
    </row>
    <row r="3" customFormat="1" ht="23.2" spans="1:8">
      <c r="A3" s="40"/>
      <c r="B3" s="20"/>
      <c r="C3" s="18"/>
      <c r="D3" s="41"/>
      <c r="E3" s="20"/>
      <c r="F3" s="33"/>
      <c r="G3" s="33">
        <f t="shared" si="0"/>
        <v>0</v>
      </c>
      <c r="H3" s="44"/>
    </row>
    <row r="4" customFormat="1" ht="23.2" spans="1:8">
      <c r="A4" s="40"/>
      <c r="B4" s="20"/>
      <c r="C4" s="18"/>
      <c r="D4" s="41"/>
      <c r="E4" s="20"/>
      <c r="F4" s="33"/>
      <c r="G4" s="33">
        <f t="shared" si="0"/>
        <v>0</v>
      </c>
      <c r="H4" s="44"/>
    </row>
    <row r="5" customFormat="1" ht="23.2" spans="1:8">
      <c r="A5" s="40"/>
      <c r="B5" s="20"/>
      <c r="C5" s="18"/>
      <c r="D5" s="41"/>
      <c r="E5" s="20"/>
      <c r="F5" s="33"/>
      <c r="G5" s="33">
        <f t="shared" si="0"/>
        <v>0</v>
      </c>
      <c r="H5" s="44">
        <f>SUM(G5:G14)</f>
        <v>0</v>
      </c>
    </row>
    <row r="6" customFormat="1" ht="23.2" spans="1:8">
      <c r="A6" s="40"/>
      <c r="B6" s="20"/>
      <c r="C6" s="18"/>
      <c r="D6" s="41"/>
      <c r="E6" s="20"/>
      <c r="F6" s="33"/>
      <c r="G6" s="33">
        <f t="shared" si="0"/>
        <v>0</v>
      </c>
      <c r="H6" s="44"/>
    </row>
    <row r="7" customFormat="1" ht="23.2" spans="1:8">
      <c r="A7" s="40"/>
      <c r="B7" s="20"/>
      <c r="C7" s="18"/>
      <c r="D7" s="41"/>
      <c r="E7" s="20"/>
      <c r="F7" s="33"/>
      <c r="G7" s="33">
        <f t="shared" si="0"/>
        <v>0</v>
      </c>
      <c r="H7" s="44"/>
    </row>
    <row r="8" customFormat="1" ht="23.2" spans="1:8">
      <c r="A8" s="40"/>
      <c r="B8" s="20"/>
      <c r="C8" s="20"/>
      <c r="D8" s="41"/>
      <c r="E8" s="20"/>
      <c r="F8" s="33"/>
      <c r="G8" s="33">
        <f t="shared" ref="G8:G20" si="1">D8*F8</f>
        <v>0</v>
      </c>
      <c r="H8" s="44"/>
    </row>
    <row r="9" customFormat="1" ht="23.2" spans="1:8">
      <c r="A9" s="40"/>
      <c r="B9" s="20"/>
      <c r="C9" s="20"/>
      <c r="D9" s="41"/>
      <c r="E9" s="20"/>
      <c r="F9" s="33"/>
      <c r="G9" s="33">
        <f t="shared" si="1"/>
        <v>0</v>
      </c>
      <c r="H9" s="44"/>
    </row>
    <row r="10" customFormat="1" ht="23.2" spans="1:8">
      <c r="A10" s="40"/>
      <c r="B10" s="20"/>
      <c r="C10" s="20"/>
      <c r="D10" s="41"/>
      <c r="E10" s="20"/>
      <c r="F10" s="33"/>
      <c r="G10" s="33">
        <f t="shared" si="1"/>
        <v>0</v>
      </c>
      <c r="H10" s="44"/>
    </row>
    <row r="11" customFormat="1" ht="23.2" spans="1:8">
      <c r="A11" s="40"/>
      <c r="B11" s="20"/>
      <c r="C11" s="20"/>
      <c r="D11" s="41"/>
      <c r="E11" s="20"/>
      <c r="F11" s="33"/>
      <c r="G11" s="33">
        <f t="shared" si="1"/>
        <v>0</v>
      </c>
      <c r="H11" s="44"/>
    </row>
    <row r="12" customFormat="1" ht="23.2" spans="1:8">
      <c r="A12" s="40"/>
      <c r="B12" s="20"/>
      <c r="C12" s="20"/>
      <c r="D12" s="41"/>
      <c r="E12" s="20"/>
      <c r="F12" s="33"/>
      <c r="G12" s="33">
        <f t="shared" si="1"/>
        <v>0</v>
      </c>
      <c r="H12" s="44"/>
    </row>
    <row r="13" customFormat="1" ht="23.2" spans="1:8">
      <c r="A13" s="40"/>
      <c r="B13" s="20"/>
      <c r="C13" s="20"/>
      <c r="D13" s="41"/>
      <c r="E13" s="20"/>
      <c r="F13" s="33"/>
      <c r="G13" s="33">
        <f t="shared" si="1"/>
        <v>0</v>
      </c>
      <c r="H13" s="44"/>
    </row>
    <row r="14" customFormat="1" ht="23.2" spans="1:8">
      <c r="A14" s="40"/>
      <c r="B14" s="20"/>
      <c r="C14" s="20"/>
      <c r="D14" s="41"/>
      <c r="E14" s="20"/>
      <c r="F14" s="33"/>
      <c r="G14" s="33">
        <f t="shared" si="1"/>
        <v>0</v>
      </c>
      <c r="H14" s="44"/>
    </row>
    <row r="15" customFormat="1" ht="23.2" spans="1:8">
      <c r="A15" s="40"/>
      <c r="B15" s="20"/>
      <c r="C15" s="20"/>
      <c r="D15" s="41"/>
      <c r="E15" s="20"/>
      <c r="F15" s="33"/>
      <c r="G15" s="33">
        <f t="shared" si="1"/>
        <v>0</v>
      </c>
      <c r="H15" s="44">
        <f>SUM(G15:G17)</f>
        <v>0</v>
      </c>
    </row>
    <row r="16" customFormat="1" ht="23.2" spans="1:8">
      <c r="A16" s="40"/>
      <c r="B16" s="20"/>
      <c r="C16" s="20"/>
      <c r="D16" s="41"/>
      <c r="E16" s="20"/>
      <c r="F16" s="33"/>
      <c r="G16" s="33">
        <f t="shared" si="1"/>
        <v>0</v>
      </c>
      <c r="H16" s="44"/>
    </row>
    <row r="17" customFormat="1" ht="23.2" spans="1:8">
      <c r="A17" s="40"/>
      <c r="B17" s="20"/>
      <c r="C17" s="20"/>
      <c r="D17" s="41"/>
      <c r="E17" s="20"/>
      <c r="F17" s="33"/>
      <c r="G17" s="33">
        <f t="shared" si="1"/>
        <v>0</v>
      </c>
      <c r="H17" s="44"/>
    </row>
    <row r="18" customFormat="1" ht="23.2" spans="1:8">
      <c r="A18" s="40"/>
      <c r="B18" s="20"/>
      <c r="C18" s="20"/>
      <c r="D18" s="41"/>
      <c r="E18" s="20"/>
      <c r="F18" s="33"/>
      <c r="G18" s="33">
        <f t="shared" si="1"/>
        <v>0</v>
      </c>
      <c r="H18" s="44">
        <f>SUM(G18:G20)</f>
        <v>0</v>
      </c>
    </row>
    <row r="19" customFormat="1" ht="23.2" spans="1:8">
      <c r="A19" s="40"/>
      <c r="B19" s="20"/>
      <c r="C19" s="20"/>
      <c r="D19" s="41"/>
      <c r="E19" s="20"/>
      <c r="F19" s="33"/>
      <c r="G19" s="33">
        <f t="shared" si="1"/>
        <v>0</v>
      </c>
      <c r="H19" s="44"/>
    </row>
    <row r="20" customFormat="1" ht="23.2" spans="1:8">
      <c r="A20" s="40"/>
      <c r="B20" s="20"/>
      <c r="C20" s="20"/>
      <c r="D20" s="41"/>
      <c r="E20" s="20"/>
      <c r="F20" s="33"/>
      <c r="G20" s="33">
        <f t="shared" si="1"/>
        <v>0</v>
      </c>
      <c r="H20" s="44"/>
    </row>
    <row r="21" customFormat="1" ht="39" customHeight="1" spans="1:11">
      <c r="A21" s="42" t="s">
        <v>268</v>
      </c>
      <c r="B21" s="43"/>
      <c r="C21" s="43"/>
      <c r="D21" s="43"/>
      <c r="E21" s="43"/>
      <c r="F21" s="45">
        <f>SUM(H2:H20)</f>
        <v>0</v>
      </c>
      <c r="G21" s="46"/>
      <c r="H21" s="47"/>
      <c r="K21" s="7"/>
    </row>
    <row r="51" spans="5:5">
      <c r="E51" t="s">
        <v>331</v>
      </c>
    </row>
  </sheetData>
  <mergeCells count="2">
    <mergeCell ref="A21:E21"/>
    <mergeCell ref="F21:H21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6"/>
  <cols>
    <col min="1" max="1" width="23.7109375" style="11" customWidth="1"/>
    <col min="2" max="2" width="42.2890625" style="12" customWidth="1"/>
    <col min="3" max="3" width="15.8359375" style="13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14" t="s">
        <v>0</v>
      </c>
      <c r="B1" s="15" t="s">
        <v>278</v>
      </c>
      <c r="C1" s="16" t="s">
        <v>299</v>
      </c>
      <c r="D1" s="16" t="s">
        <v>269</v>
      </c>
      <c r="E1" s="16" t="s">
        <v>3</v>
      </c>
      <c r="F1" s="16" t="s">
        <v>4</v>
      </c>
      <c r="G1" s="16" t="s">
        <v>5</v>
      </c>
    </row>
    <row r="2" customFormat="1" ht="300.8" customHeight="1" spans="1:7">
      <c r="A2" s="17"/>
      <c r="B2" s="18"/>
      <c r="C2" s="19"/>
      <c r="D2" s="20"/>
      <c r="E2" s="33"/>
      <c r="F2" s="33">
        <f t="shared" ref="F2:F10" si="0">C2*E2</f>
        <v>0</v>
      </c>
      <c r="G2" s="33">
        <f>SUM(F2:F2)</f>
        <v>0</v>
      </c>
    </row>
    <row r="3" customFormat="1" ht="100" customHeight="1" spans="1:7">
      <c r="A3" s="21"/>
      <c r="B3" s="22"/>
      <c r="C3" s="23"/>
      <c r="D3" s="24"/>
      <c r="E3" s="22"/>
      <c r="F3" s="33">
        <f t="shared" si="0"/>
        <v>0</v>
      </c>
      <c r="G3" s="34">
        <f>SUM(F3:F5)</f>
        <v>0</v>
      </c>
    </row>
    <row r="4" customFormat="1" ht="100" customHeight="1" spans="1:7">
      <c r="A4" s="25"/>
      <c r="B4" s="22"/>
      <c r="C4" s="23"/>
      <c r="D4" s="26"/>
      <c r="E4" s="22"/>
      <c r="F4" s="33">
        <f t="shared" si="0"/>
        <v>0</v>
      </c>
      <c r="G4" s="35"/>
    </row>
    <row r="5" customFormat="1" ht="100" customHeight="1" spans="1:7">
      <c r="A5" s="27"/>
      <c r="B5" s="22"/>
      <c r="C5" s="23"/>
      <c r="D5" s="28"/>
      <c r="E5" s="22"/>
      <c r="F5" s="33">
        <f t="shared" si="0"/>
        <v>0</v>
      </c>
      <c r="G5" s="36"/>
    </row>
    <row r="6" customFormat="1" ht="26" spans="1:7">
      <c r="A6" s="29"/>
      <c r="B6" s="22"/>
      <c r="C6" s="23"/>
      <c r="D6" s="22"/>
      <c r="E6" s="22"/>
      <c r="F6" s="33">
        <f t="shared" si="0"/>
        <v>0</v>
      </c>
      <c r="G6" s="37"/>
    </row>
    <row r="7" customFormat="1" ht="26" spans="1:7">
      <c r="A7" s="29"/>
      <c r="B7" s="22"/>
      <c r="C7" s="23"/>
      <c r="D7" s="22"/>
      <c r="E7" s="22"/>
      <c r="F7" s="33">
        <f t="shared" si="0"/>
        <v>0</v>
      </c>
      <c r="G7" s="37"/>
    </row>
    <row r="8" customFormat="1" ht="26" spans="1:7">
      <c r="A8" s="29"/>
      <c r="B8" s="22"/>
      <c r="C8" s="23"/>
      <c r="D8" s="22"/>
      <c r="E8" s="22"/>
      <c r="F8" s="33">
        <f t="shared" si="0"/>
        <v>0</v>
      </c>
      <c r="G8" s="37"/>
    </row>
    <row r="9" customFormat="1" ht="26" spans="1:7">
      <c r="A9" s="29"/>
      <c r="B9" s="22"/>
      <c r="C9" s="23"/>
      <c r="D9" s="22"/>
      <c r="E9" s="22"/>
      <c r="F9" s="33">
        <f t="shared" si="0"/>
        <v>0</v>
      </c>
      <c r="G9" s="37">
        <f>SUM(F9:F10)</f>
        <v>0</v>
      </c>
    </row>
    <row r="10" customFormat="1" ht="26" spans="1:7">
      <c r="A10" s="29"/>
      <c r="B10" s="22"/>
      <c r="C10" s="23"/>
      <c r="D10" s="22"/>
      <c r="E10" s="22"/>
      <c r="F10" s="33">
        <f t="shared" si="0"/>
        <v>0</v>
      </c>
      <c r="G10" s="37"/>
    </row>
    <row r="11" customFormat="1" ht="39" customHeight="1" spans="1:7">
      <c r="A11" s="30" t="s">
        <v>268</v>
      </c>
      <c r="B11" s="31"/>
      <c r="C11" s="31"/>
      <c r="D11" s="32"/>
      <c r="E11" s="38">
        <f>SUM(G2:G10)</f>
        <v>0</v>
      </c>
      <c r="F11" s="38"/>
      <c r="G11" s="39"/>
    </row>
  </sheetData>
  <mergeCells count="5">
    <mergeCell ref="A11:D11"/>
    <mergeCell ref="E11:G11"/>
    <mergeCell ref="A3:A5"/>
    <mergeCell ref="D3:D5"/>
    <mergeCell ref="G3:G5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A31" sqref="A31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332</v>
      </c>
      <c r="B1" s="2" t="s">
        <v>333</v>
      </c>
    </row>
    <row r="2" spans="1:2">
      <c r="A2" s="3" t="s">
        <v>334</v>
      </c>
      <c r="B2" s="4">
        <f>'BUK BUNGA (Groceries)'!F482</f>
        <v>61119000</v>
      </c>
    </row>
    <row r="3" spans="1:2">
      <c r="A3" s="3" t="s">
        <v>335</v>
      </c>
      <c r="B3" s="4">
        <f>'SEDANA JAYA (Groceries)'!F783</f>
        <v>58561720</v>
      </c>
    </row>
    <row r="4" spans="1:2">
      <c r="A4" s="3" t="s">
        <v>336</v>
      </c>
      <c r="B4" s="4">
        <f>'AD supplier (Groceries)'!F21</f>
        <v>2744000</v>
      </c>
    </row>
    <row r="5" spans="1:2">
      <c r="A5" s="3" t="s">
        <v>337</v>
      </c>
      <c r="B5" s="4">
        <f>'RAFI SEAFOOD (Seafood)'!D69</f>
        <v>39288400</v>
      </c>
    </row>
    <row r="6" spans="1:2">
      <c r="A6" s="3" t="s">
        <v>338</v>
      </c>
      <c r="B6" s="4">
        <f>'MAMA RADA PRODUCTION (Dumpling)'!H12</f>
        <v>0</v>
      </c>
    </row>
    <row r="7" spans="1:2">
      <c r="A7" s="3" t="s">
        <v>339</v>
      </c>
      <c r="B7" s="5">
        <f>'KSP (Chicken)'!H19</f>
        <v>5377500</v>
      </c>
    </row>
    <row r="8" spans="1:2">
      <c r="A8" s="3" t="s">
        <v>340</v>
      </c>
      <c r="B8" s="4">
        <f>'SURYA CIPTA NIAGA BALI (Beef)'!G10</f>
        <v>0</v>
      </c>
    </row>
    <row r="9" spans="1:2">
      <c r="A9" s="3" t="s">
        <v>341</v>
      </c>
      <c r="B9" s="4">
        <f>'BAYU AGNI MERTA (Gas)'!E6</f>
        <v>12675000</v>
      </c>
    </row>
    <row r="10" spans="1:2">
      <c r="A10" s="6" t="s">
        <v>342</v>
      </c>
      <c r="B10" s="5">
        <f>'Joy Green (Mix Berry)'!D3</f>
        <v>0</v>
      </c>
    </row>
    <row r="11" spans="1:3">
      <c r="A11" s="6" t="s">
        <v>343</v>
      </c>
      <c r="B11" s="5">
        <f>'CELEBRITY BAKERY (Bakery)'!E5</f>
        <v>140000</v>
      </c>
      <c r="C11" s="7"/>
    </row>
    <row r="12" spans="1:2">
      <c r="A12" s="6" t="s">
        <v>344</v>
      </c>
      <c r="B12" s="5">
        <f>'Krop (Edible flower)'!H10</f>
        <v>0</v>
      </c>
    </row>
    <row r="13" spans="1:3">
      <c r="A13" s="6" t="s">
        <v>345</v>
      </c>
      <c r="B13" s="5">
        <f>'Boiler (Dumplings&amp;Syrniki)'!E5</f>
        <v>638000</v>
      </c>
      <c r="C13" s="7"/>
    </row>
    <row r="14" spans="1:2">
      <c r="A14" s="6" t="s">
        <v>346</v>
      </c>
      <c r="B14" s="5">
        <f>'Abdi Jaya (TKW, Vacuum Bag)'!D21</f>
        <v>0</v>
      </c>
    </row>
    <row r="15" spans="1:2">
      <c r="A15" s="6" t="s">
        <v>347</v>
      </c>
      <c r="B15" s="5">
        <f>'Dishy Soap (Chemicals)'!E11</f>
        <v>0</v>
      </c>
    </row>
    <row r="16" spans="1:2">
      <c r="A16" s="8" t="s">
        <v>5</v>
      </c>
      <c r="B16" s="9">
        <f>SUM(B2:B13)</f>
        <v>180543620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BUK BUNGA (Groceries)</vt:lpstr>
      <vt:lpstr>SEDANA JAYA (Groceries)</vt:lpstr>
      <vt:lpstr>AD supplier (Groceries)</vt:lpstr>
      <vt:lpstr>ABISEKA (FRESH MILK)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2025-01-29T00:20:00Z</dcterms:created>
  <dcterms:modified xsi:type="dcterms:W3CDTF">2026-02-15T20:55:57Z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1033-12.1.23155.23155</vt:lpwstr>
  </property>
</Properties>
</file>