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060"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7" name="ID_6C6D4A5213F04E1FAA35A33423DF5A4C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980670" y="406612725"/>
          <a:ext cx="8547100" cy="63500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<sst xmlns="http://schemas.openxmlformats.org/spreadsheetml/2006/main" count="486" uniqueCount="230">
  <si>
    <t>Tanggal</t>
  </si>
  <si>
    <t>Rincian Transaksi</t>
  </si>
  <si>
    <t>Debit</t>
  </si>
  <si>
    <t>Kredit</t>
  </si>
  <si>
    <t>Saldo</t>
  </si>
  <si>
    <t>Deskripsi</t>
  </si>
  <si>
    <t>Invoice</t>
  </si>
  <si>
    <t>COST CODE</t>
  </si>
  <si>
    <t>&gt;&gt;&gt;</t>
  </si>
  <si>
    <t>LEGEND :</t>
  </si>
  <si>
    <t>FLOOR</t>
  </si>
  <si>
    <t>BAR</t>
  </si>
  <si>
    <t>KITCHEN</t>
  </si>
  <si>
    <t>SHISHA</t>
  </si>
  <si>
    <t>MISC.</t>
  </si>
  <si>
    <t>TOP UP</t>
  </si>
  <si>
    <t>INTEREST</t>
  </si>
  <si>
    <t>MATCHING BALANCE</t>
  </si>
  <si>
    <t>DEPT. TOTAL :</t>
  </si>
  <si>
    <t>FROM PETTY CASH BRI</t>
  </si>
  <si>
    <t>TOPPED UP RP. 1.000.000</t>
  </si>
  <si>
    <t>T</t>
  </si>
  <si>
    <t>OVO ADMIN FEE</t>
  </si>
  <si>
    <t>ADMIN FEE RP. 1.200</t>
  </si>
  <si>
    <t>BSM PRINTING BALI</t>
  </si>
  <si>
    <t>PRINTIING SALES REPORT FOR FLOOR</t>
  </si>
  <si>
    <t>F</t>
  </si>
  <si>
    <t>SINAR MULIA FOTOKOPI</t>
  </si>
  <si>
    <t>PRINT EDIBLE PAPER</t>
  </si>
  <si>
    <t>K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</si>
  <si>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</si>
  <si>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</si>
  <si>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</si>
  <si>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</si>
  <si>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</si>
  <si>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</si>
  <si>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</si>
  <si>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</si>
  <si>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</si>
  <si>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</si>
  <si>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</si>
  <si>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</si>
  <si>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</si>
  <si>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</si>
  <si>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</si>
  <si>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</si>
  <si>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</si>
  <si>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XJAU - MR.D.I.Y RUKO JIMB</t>
  </si>
  <si>
    <t>PURCHASE TORCH REFILL</t>
  </si>
  <si>
    <t>B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</si>
  <si>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</si>
  <si>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</si>
  <si>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</si>
  <si>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</si>
  <si>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</si>
  <si>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</si>
  <si>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</si>
  <si>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</si>
  <si>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</si>
  <si>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</si>
  <si>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</si>
  <si>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</si>
  <si>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</si>
  <si>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</si>
  <si>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</si>
  <si>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</si>
  <si>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</si>
  <si>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</si>
  <si>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</si>
  <si>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</si>
  <si>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</si>
  <si>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</si>
  <si>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</si>
  <si>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</si>
  <si>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</si>
  <si>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</si>
  <si>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</si>
  <si>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</si>
  <si>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I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</si>
  <si>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</si>
  <si>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</si>
  <si>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</si>
  <si>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</si>
  <si>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</si>
  <si>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</si>
  <si>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PURCHASE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</si>
  <si>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</si>
  <si>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</si>
  <si>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</si>
  <si>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</si>
  <si>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</si>
  <si>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</si>
  <si>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</si>
  <si>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</si>
  <si>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</si>
  <si>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</si>
  <si>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</si>
  <si>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</si>
  <si>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</si>
  <si>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</si>
  <si>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</si>
  <si>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</si>
  <si>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</si>
  <si>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</si>
  <si>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</si>
  <si>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</si>
  <si>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</si>
  <si>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</si>
  <si>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</si>
  <si>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</si>
  <si>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</si>
  <si>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</si>
  <si>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</si>
  <si>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</si>
  <si>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S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</si>
  <si>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</si>
  <si>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</si>
  <si>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</si>
  <si>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</si>
  <si>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</si>
  <si>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</si>
  <si>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M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</si>
  <si>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</si>
  <si>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</si>
  <si>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</si>
  <si>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</si>
  <si>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</si>
  <si>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</si>
  <si>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</si>
  <si>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</si>
  <si>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</si>
  <si>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</si>
  <si>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</si>
  <si>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</si>
  <si>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</si>
  <si>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</si>
  <si>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</si>
  <si>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</si>
  <si>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</si>
  <si>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</si>
  <si>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</si>
  <si>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</si>
  <si>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</si>
  <si>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</si>
  <si>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</si>
  <si>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</si>
  <si>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</si>
  <si>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</si>
  <si>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</si>
  <si>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</si>
  <si>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</si>
  <si>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</si>
  <si>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</si>
  <si>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</si>
  <si>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</si>
  <si>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</si>
  <si>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</si>
  <si>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</si>
  <si>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</si>
  <si>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</si>
  <si>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</si>
  <si>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</si>
  <si>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</si>
  <si>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</si>
  <si>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</si>
  <si>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</si>
  <si>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</si>
  <si>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</si>
  <si>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</si>
  <si>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</si>
  <si>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</si>
  <si>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</si>
  <si>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</si>
  <si>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</si>
  <si>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</si>
  <si>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</si>
  <si>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</si>
  <si>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</si>
  <si>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</si>
  <si>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</si>
  <si>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</si>
  <si>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</si>
  <si>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</si>
  <si>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</si>
  <si>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</si>
  <si>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</si>
  <si>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</si>
  <si>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</si>
  <si>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</si>
  <si>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</si>
  <si>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</si>
  <si>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</si>
  <si>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</si>
  <si>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</si>
  <si>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</si>
  <si>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</si>
  <si>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</si>
  <si>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</si>
  <si>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</si>
  <si>
    <t>REIMBURSE PURCHASE FLOWERS FOR FLOOR TO ANDIKA WHEN OVO GOT PROBLEM ON QRIS PAYMENT</t>
  </si>
  <si>
    <t>TRANSFER KE KHOIRUR ROSIKIN</t>
  </si>
  <si>
    <t>REIMBURSE NAPKIN LAUNDRY TO MILA FLOOR</t>
  </si>
  <si>
    <t>PURCHASE 5 PACKS OF TORTILLA WRAP FOR KITCHEN</t>
  </si>
  <si>
    <t>PURCHASE 2 PACKS OF BIRTHDAY CANDLES AND 2 PACKS OF WHITE BOARD MARKER (2 PCS EACH)</t>
  </si>
  <si>
    <t>REIMBURSE TO GERALDO FOR REPLACING CASHIER TIPPING CASH FOR PAYMENTS OF SHISHA GOSEND, BAR GOSEND (NEW YEAR), BAR INVENTORY PRINTOUT</t>
  </si>
  <si>
    <t>REIMBURSE PAYMENT OF MULIA JAYA 8 PACKS OF PASSION FRUIT TO ANDIKA</t>
  </si>
  <si>
    <t>REIMBURSE PRINTING OF SHISHA CARDS &amp; STICKERS AT BALISTARS TO ANDIKA</t>
  </si>
  <si>
    <t>TRANSFER KE SUMBER KACA UTAMA CV</t>
  </si>
  <si>
    <t>PURCHASE 2 PCS GLASS DOOR SWING STOP</t>
  </si>
  <si>
    <t>A441 AZKO BALI GATSU BR</t>
  </si>
  <si>
    <t>PURCHASE DEODORIZER FOR TOILET</t>
  </si>
  <si>
    <t>PURCHASE 30 L OF ABISEKA FRESH MILK</t>
  </si>
  <si>
    <t>REIMBURSE PAYMENT OF FLOOR NAPKIN LAUNDRY TO CINDY</t>
  </si>
  <si>
    <t>PURCHASE WHITE PLASTIC BAG &amp; CLING PLASTIC WRAP</t>
  </si>
  <si>
    <t>REIMBURSE PURCHASE OF 15 PCS OR BAR SAUCER ON SHOPEE USING PERSONAL BCA FUND TO ANDIKA</t>
  </si>
  <si>
    <t>PURCHASE 5 PCS OF RING CUTTER FOR KITCHEN</t>
  </si>
  <si>
    <t>PURCHASE 3 PCS OF HAND TOWER FOR SHISHA</t>
  </si>
  <si>
    <t>PURCHASE 5 PCS OF BROWN ROPE</t>
  </si>
  <si>
    <t>PRINTING SIGNS FOR HACCP INSPECTIONS</t>
  </si>
  <si>
    <t>PURCHASE HAIRNET &amp; MASKER FOR HACCP INSPECTIONS</t>
  </si>
  <si>
    <t>PRINTING IKL INSPECTIONS FORM AND MORE SIGN FOR THE TRASH BIN</t>
  </si>
  <si>
    <t>PURCHASE 1 KG OF SALAMI</t>
  </si>
  <si>
    <t>TRANSFER KE LADANG ROTI KREATIF PT</t>
  </si>
  <si>
    <t>PAYMENT OF BREAD TO BRAUD</t>
  </si>
  <si>
    <t>REIMBURSE PURCHASE OF TRASH BIN. CORN AND CRABSTICK TO CHEF RISKI</t>
  </si>
  <si>
    <t>TRANSFER KE SITI HALIMATUS SA'DIYAH</t>
  </si>
  <si>
    <t>PURCHASE 1 PAX OF VACCUUM PLASTIC 16X25</t>
  </si>
  <si>
    <t>PURCHASE 200 PCS OF COCKTAIL PICKS LOVE</t>
  </si>
  <si>
    <t>PURCHASE 1 PACK OF CABLE TIES &amp; 1 PCS OF STOP CONTACT</t>
  </si>
  <si>
    <t>PURCHASE 1 PCS OF MATCHA WHISKER FOR BAR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</si>
</sst>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Rp-421]#,##0.00;[Red][$Rp-421]#,##0.00"/>
    <numFmt numFmtId="181" formatCode="_-* #,##0_-;\-* #,##0_-;_-* &quot;-&quot;_-;_-@"/>
    <numFmt numFmtId="182" formatCode="_(* #,##0.00_);_(* \(#,##0.00\);_(* &quot;-&quot;??_);_(@_)"/>
    <numFmt numFmtId="183" formatCode="dd\-mmm\-yy"/>
  </numFmts>
  <fonts count="31">
    <font>
      <sz val="11"/>
      <color theme="1"/>
      <name val="Calibri"/>
      <charset val="134"/>
      <scheme val="minor"/>
    </font>
    <font>
      <sz val="10"/>
      <color theme="1"/>
      <name val="Sansserif"/>
      <charset val="134"/>
    </font>
    <font>
      <b/>
      <sz val="16"/>
      <color rgb="FF000000"/>
      <name val="Sansserif"/>
      <charset val="134"/>
    </font>
    <font>
      <sz val="16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36"/>
      <color rgb="FF000000"/>
      <name val="Calibri"/>
      <charset val="134"/>
    </font>
    <font>
      <b/>
      <sz val="10"/>
      <color rgb="FF000000"/>
      <name val="Calibri"/>
      <charset val="134"/>
    </font>
    <font>
      <sz val="36"/>
      <color rgb="FF000000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1" borderId="2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3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25" applyNumberFormat="0" applyAlignment="0" applyProtection="0">
      <alignment vertical="center"/>
    </xf>
    <xf numFmtId="0" fontId="21" fillId="13" borderId="26" applyNumberFormat="0" applyAlignment="0" applyProtection="0">
      <alignment vertical="center"/>
    </xf>
    <xf numFmtId="0" fontId="22" fillId="13" borderId="25" applyNumberFormat="0" applyAlignment="0" applyProtection="0">
      <alignment vertical="center"/>
    </xf>
    <xf numFmtId="0" fontId="23" fillId="14" borderId="27" applyNumberFormat="0" applyAlignment="0" applyProtection="0">
      <alignment vertical="center"/>
    </xf>
    <xf numFmtId="0" fontId="24" fillId="0" borderId="28" applyNumberFormat="0" applyFill="0" applyAlignment="0" applyProtection="0">
      <alignment vertical="center"/>
    </xf>
    <xf numFmtId="0" fontId="25" fillId="0" borderId="29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</cellStyleXfs>
  <cellXfs count="112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2" fillId="2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2" fontId="2" fillId="3" borderId="2" xfId="0" applyNumberFormat="1" applyFont="1" applyFill="1" applyBorder="1" applyAlignment="1">
      <alignment horizontal="center" vertical="center" wrapText="1"/>
    </xf>
    <xf numFmtId="181" fontId="2" fillId="2" borderId="3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182" fontId="2" fillId="3" borderId="4" xfId="0" applyNumberFormat="1" applyFont="1" applyFill="1" applyBorder="1" applyAlignment="1">
      <alignment horizontal="center" vertical="center" wrapText="1"/>
    </xf>
    <xf numFmtId="183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82" fontId="4" fillId="0" borderId="5" xfId="0" applyNumberFormat="1" applyFont="1" applyBorder="1" applyAlignment="1">
      <alignment horizontal="right" vertical="center" wrapText="1"/>
    </xf>
    <xf numFmtId="182" fontId="4" fillId="0" borderId="5" xfId="0" applyNumberFormat="1" applyFont="1" applyFill="1" applyBorder="1" applyAlignment="1">
      <alignment horizontal="right" vertical="center" wrapText="1"/>
    </xf>
    <xf numFmtId="0" fontId="4" fillId="0" borderId="6" xfId="0" applyFont="1" applyBorder="1" applyAlignment="1">
      <alignment horizontal="left" vertical="center" wrapText="1"/>
    </xf>
    <xf numFmtId="4" fontId="5" fillId="0" borderId="0" xfId="0" applyNumberFormat="1" applyFont="1">
      <alignment vertical="center"/>
    </xf>
    <xf numFmtId="183" fontId="4" fillId="0" borderId="6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82" fontId="4" fillId="0" borderId="2" xfId="0" applyNumberFormat="1" applyFont="1" applyBorder="1" applyAlignment="1">
      <alignment horizontal="center" vertical="center" wrapText="1"/>
    </xf>
    <xf numFmtId="182" fontId="4" fillId="0" borderId="2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82" fontId="4" fillId="0" borderId="6" xfId="0" applyNumberFormat="1" applyFont="1" applyBorder="1" applyAlignment="1">
      <alignment horizontal="center" vertical="center" wrapText="1"/>
    </xf>
    <xf numFmtId="182" fontId="4" fillId="0" borderId="6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82" fontId="4" fillId="0" borderId="4" xfId="0" applyNumberFormat="1" applyFont="1" applyBorder="1" applyAlignment="1">
      <alignment horizontal="center" vertical="center" wrapText="1"/>
    </xf>
    <xf numFmtId="182" fontId="4" fillId="0" borderId="4" xfId="0" applyNumberFormat="1" applyFont="1" applyFill="1" applyBorder="1" applyAlignment="1">
      <alignment horizontal="center" vertical="center" wrapText="1"/>
    </xf>
    <xf numFmtId="183" fontId="4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82" fontId="4" fillId="0" borderId="2" xfId="0" applyNumberFormat="1" applyFont="1" applyBorder="1" applyAlignment="1">
      <alignment horizontal="right" vertical="center" wrapText="1"/>
    </xf>
    <xf numFmtId="0" fontId="4" fillId="0" borderId="7" xfId="0" applyFont="1" applyBorder="1" applyAlignment="1">
      <alignment horizontal="left" vertical="center" wrapText="1"/>
    </xf>
    <xf numFmtId="182" fontId="4" fillId="0" borderId="8" xfId="0" applyNumberFormat="1" applyFont="1" applyBorder="1" applyAlignment="1">
      <alignment horizontal="right" vertical="center" wrapText="1"/>
    </xf>
    <xf numFmtId="182" fontId="2" fillId="3" borderId="9" xfId="0" applyNumberFormat="1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82" fontId="2" fillId="3" borderId="11" xfId="0" applyNumberFormat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182" fontId="4" fillId="4" borderId="5" xfId="0" applyNumberFormat="1" applyFont="1" applyFill="1" applyBorder="1" applyAlignment="1">
      <alignment horizontal="right" vertical="center" wrapText="1"/>
    </xf>
    <xf numFmtId="182" fontId="4" fillId="0" borderId="13" xfId="0" applyNumberFormat="1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182" fontId="4" fillId="5" borderId="13" xfId="0" applyNumberFormat="1" applyFont="1" applyFill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182" fontId="4" fillId="6" borderId="13" xfId="0" applyNumberFormat="1" applyFont="1" applyFill="1" applyBorder="1" applyAlignment="1">
      <alignment vertical="center" wrapText="1"/>
    </xf>
    <xf numFmtId="182" fontId="4" fillId="0" borderId="14" xfId="0" applyNumberFormat="1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182" fontId="4" fillId="7" borderId="13" xfId="0" applyNumberFormat="1" applyFont="1" applyFill="1" applyBorder="1" applyAlignment="1">
      <alignment vertical="center" wrapText="1"/>
    </xf>
    <xf numFmtId="0" fontId="4" fillId="0" borderId="16" xfId="0" applyNumberFormat="1" applyFont="1" applyBorder="1" applyAlignment="1">
      <alignment vertical="center"/>
    </xf>
    <xf numFmtId="182" fontId="4" fillId="4" borderId="6" xfId="0" applyNumberFormat="1" applyFont="1" applyFill="1" applyBorder="1" applyAlignment="1">
      <alignment horizontal="center" vertical="center" wrapText="1"/>
    </xf>
    <xf numFmtId="0" fontId="4" fillId="0" borderId="14" xfId="0" applyNumberFormat="1" applyFont="1" applyBorder="1" applyAlignment="1">
      <alignment vertical="center"/>
    </xf>
    <xf numFmtId="182" fontId="4" fillId="4" borderId="4" xfId="0" applyNumberFormat="1" applyFont="1" applyFill="1" applyBorder="1" applyAlignment="1">
      <alignment horizontal="center" vertical="center" wrapText="1"/>
    </xf>
    <xf numFmtId="0" fontId="4" fillId="0" borderId="17" xfId="0" applyNumberFormat="1" applyFont="1" applyBorder="1" applyAlignment="1">
      <alignment horizontal="center" vertical="center"/>
    </xf>
    <xf numFmtId="182" fontId="4" fillId="0" borderId="1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4" fillId="0" borderId="17" xfId="0" applyNumberFormat="1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7" fillId="0" borderId="18" xfId="0" applyFont="1" applyBorder="1" applyAlignment="1">
      <alignment vertical="center" wrapText="1"/>
    </xf>
    <xf numFmtId="0" fontId="7" fillId="0" borderId="0" xfId="0" applyNumberFormat="1" applyFont="1">
      <alignment vertical="center"/>
    </xf>
    <xf numFmtId="182" fontId="4" fillId="6" borderId="13" xfId="0" applyNumberFormat="1" applyFont="1" applyFill="1" applyBorder="1" applyAlignment="1">
      <alignment horizontal="left" vertical="center" wrapText="1"/>
    </xf>
    <xf numFmtId="0" fontId="7" fillId="5" borderId="8" xfId="0" applyFont="1" applyFill="1" applyBorder="1" applyAlignment="1">
      <alignment vertical="center" wrapText="1"/>
    </xf>
    <xf numFmtId="0" fontId="7" fillId="0" borderId="19" xfId="0" applyNumberFormat="1" applyFont="1" applyBorder="1">
      <alignment vertical="center"/>
    </xf>
    <xf numFmtId="182" fontId="7" fillId="0" borderId="8" xfId="0" applyNumberFormat="1" applyFont="1" applyBorder="1" applyAlignment="1">
      <alignment horizontal="center" vertical="center"/>
    </xf>
    <xf numFmtId="182" fontId="4" fillId="7" borderId="13" xfId="0" applyNumberFormat="1" applyFont="1" applyFill="1" applyBorder="1" applyAlignment="1">
      <alignment horizontal="left" vertical="center" wrapText="1"/>
    </xf>
    <xf numFmtId="0" fontId="7" fillId="0" borderId="20" xfId="0" applyNumberFormat="1" applyFont="1" applyBorder="1" applyAlignment="1">
      <alignment horizontal="center" vertical="center"/>
    </xf>
    <xf numFmtId="181" fontId="7" fillId="0" borderId="21" xfId="0" applyNumberFormat="1" applyFont="1" applyBorder="1" applyAlignment="1">
      <alignment horizontal="center" vertical="center"/>
    </xf>
    <xf numFmtId="0" fontId="7" fillId="7" borderId="8" xfId="0" applyFont="1" applyFill="1" applyBorder="1" applyAlignment="1">
      <alignment vertical="center" wrapText="1"/>
    </xf>
    <xf numFmtId="0" fontId="7" fillId="8" borderId="8" xfId="0" applyFont="1" applyFill="1" applyBorder="1" applyAlignment="1">
      <alignment vertical="center" wrapText="1"/>
    </xf>
    <xf numFmtId="0" fontId="7" fillId="9" borderId="8" xfId="0" applyFont="1" applyFill="1" applyBorder="1" applyAlignment="1">
      <alignment vertical="center" wrapText="1"/>
    </xf>
    <xf numFmtId="0" fontId="7" fillId="0" borderId="8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9" fillId="0" borderId="8" xfId="0" applyFont="1" applyFill="1" applyBorder="1" applyAlignment="1">
      <alignment horizontal="left" vertical="center"/>
    </xf>
    <xf numFmtId="180" fontId="9" fillId="5" borderId="8" xfId="0" applyNumberFormat="1" applyFont="1" applyFill="1" applyBorder="1" applyAlignment="1">
      <alignment horizontal="center" vertical="center"/>
    </xf>
    <xf numFmtId="180" fontId="9" fillId="7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8" xfId="0" applyFont="1" applyFill="1" applyBorder="1" applyAlignment="1">
      <alignment horizontal="left" vertical="center"/>
    </xf>
    <xf numFmtId="180" fontId="0" fillId="0" borderId="8" xfId="0" applyNumberFormat="1" applyBorder="1" applyAlignment="1">
      <alignment vertical="center"/>
    </xf>
    <xf numFmtId="0" fontId="7" fillId="0" borderId="0" xfId="0" applyFont="1">
      <alignment vertical="center"/>
    </xf>
    <xf numFmtId="180" fontId="7" fillId="0" borderId="0" xfId="0" applyNumberFormat="1" applyFont="1">
      <alignment vertical="center"/>
    </xf>
    <xf numFmtId="182" fontId="7" fillId="0" borderId="0" xfId="0" applyNumberFormat="1" applyFont="1">
      <alignment vertical="center"/>
    </xf>
    <xf numFmtId="180" fontId="9" fillId="6" borderId="8" xfId="0" applyNumberFormat="1" applyFont="1" applyFill="1" applyBorder="1" applyAlignment="1">
      <alignment horizontal="center" vertical="center"/>
    </xf>
    <xf numFmtId="180" fontId="6" fillId="8" borderId="8" xfId="0" applyNumberFormat="1" applyFont="1" applyFill="1" applyBorder="1" applyAlignment="1">
      <alignment horizontal="center" vertical="center"/>
    </xf>
    <xf numFmtId="180" fontId="6" fillId="0" borderId="8" xfId="0" applyNumberFormat="1" applyFont="1" applyBorder="1" applyAlignment="1">
      <alignment horizontal="center" vertical="center"/>
    </xf>
    <xf numFmtId="180" fontId="0" fillId="0" borderId="8" xfId="0" applyNumberFormat="1" applyBorder="1" applyAlignment="1">
      <alignment vertical="center"/>
    </xf>
    <xf numFmtId="180" fontId="6" fillId="0" borderId="0" xfId="0" applyNumberFormat="1" applyFont="1">
      <alignment vertical="center"/>
    </xf>
    <xf numFmtId="180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80" fontId="6" fillId="0" borderId="0" xfId="0" applyNumberFormat="1" applyFont="1" applyAlignment="1">
      <alignment horizontal="center" vertical="center"/>
    </xf>
    <xf numFmtId="0" fontId="6" fillId="0" borderId="0" xfId="0" applyFont="1">
      <alignment vertical="center"/>
    </xf>
    <xf numFmtId="0" fontId="4" fillId="10" borderId="7" xfId="0" applyFont="1" applyFill="1" applyBorder="1" applyAlignment="1">
      <alignment horizontal="left" vertical="center" wrapText="1"/>
    </xf>
    <xf numFmtId="0" fontId="7" fillId="6" borderId="8" xfId="0" applyFont="1" applyFill="1" applyBorder="1" applyAlignment="1">
      <alignment vertical="center" wrapText="1"/>
    </xf>
    <xf numFmtId="0" fontId="7" fillId="0" borderId="21" xfId="0" applyNumberFormat="1" applyFont="1" applyBorder="1" applyAlignment="1">
      <alignment horizontal="center" vertical="center"/>
    </xf>
    <xf numFmtId="0" fontId="11" fillId="6" borderId="8" xfId="0" applyFont="1" applyFill="1" applyBorder="1" applyAlignment="1">
      <alignment vertical="center" wrapText="1"/>
    </xf>
    <xf numFmtId="181" fontId="7" fillId="0" borderId="19" xfId="0" applyNumberFormat="1" applyFont="1" applyBorder="1">
      <alignment vertical="center"/>
    </xf>
    <xf numFmtId="0" fontId="0" fillId="0" borderId="8" xfId="0" applyBorder="1" applyAlignment="1">
      <alignment horizontal="center" vertical="center"/>
    </xf>
    <xf numFmtId="0" fontId="7" fillId="0" borderId="8" xfId="0" applyFont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4" fillId="0" borderId="19" xfId="0" applyNumberFormat="1" applyFont="1" applyBorder="1">
      <alignment vertical="center"/>
    </xf>
    <xf numFmtId="0" fontId="4" fillId="9" borderId="8" xfId="0" applyFont="1" applyFill="1" applyBorder="1" applyAlignment="1">
      <alignment vertical="center" wrapText="1"/>
    </xf>
    <xf numFmtId="182" fontId="0" fillId="0" borderId="8" xfId="0" applyNumberFormat="1" applyBorder="1" applyAlignment="1">
      <alignment horizontal="center" vertical="center"/>
    </xf>
    <xf numFmtId="0" fontId="4" fillId="6" borderId="8" xfId="0" applyFont="1" applyFill="1" applyBorder="1" applyAlignment="1">
      <alignment vertical="center" wrapText="1"/>
    </xf>
    <xf numFmtId="182" fontId="0" fillId="0" borderId="0" xfId="0" applyNumberFormat="1">
      <alignment vertical="center"/>
    </xf>
    <xf numFmtId="0" fontId="1" fillId="0" borderId="0" xfId="0" applyFont="1">
      <alignment vertical="center"/>
    </xf>
    <xf numFmtId="0" fontId="4" fillId="0" borderId="20" xfId="0" applyNumberFormat="1" applyFont="1" applyBorder="1" applyAlignment="1">
      <alignment horizontal="center" vertical="center"/>
    </xf>
    <xf numFmtId="0" fontId="4" fillId="0" borderId="21" xfId="0" applyNumberFormat="1" applyFont="1" applyBorder="1" applyAlignment="1">
      <alignment horizontal="center" vertical="center"/>
    </xf>
    <xf numFmtId="0" fontId="4" fillId="8" borderId="8" xfId="0" applyFont="1" applyFill="1" applyBorder="1" applyAlignment="1">
      <alignment vertical="center" wrapText="1"/>
    </xf>
    <xf numFmtId="0" fontId="4" fillId="0" borderId="20" xfId="0" applyNumberFormat="1" applyFont="1" applyBorder="1" applyAlignment="1">
      <alignment horizontal="center" vertical="center"/>
    </xf>
    <xf numFmtId="181" fontId="4" fillId="0" borderId="21" xfId="0" applyNumberFormat="1" applyFont="1" applyBorder="1" applyAlignment="1">
      <alignment horizontal="center" vertical="center"/>
    </xf>
    <xf numFmtId="0" fontId="4" fillId="7" borderId="8" xfId="0" applyFont="1" applyFill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181" fontId="4" fillId="0" borderId="19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44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3" Type="http://schemas.openxmlformats.org/officeDocument/2006/relationships/image" Target="../media/image143.jpeg"/><Relationship Id="rId142" Type="http://schemas.openxmlformats.org/officeDocument/2006/relationships/image" Target="../media/image142.jpeg"/><Relationship Id="rId141" Type="http://schemas.openxmlformats.org/officeDocument/2006/relationships/image" Target="../media/image141.jpeg"/><Relationship Id="rId140" Type="http://schemas.openxmlformats.org/officeDocument/2006/relationships/image" Target="../media/image140.jpeg"/><Relationship Id="rId14" Type="http://schemas.openxmlformats.org/officeDocument/2006/relationships/image" Target="../media/image14.jpeg"/><Relationship Id="rId139" Type="http://schemas.openxmlformats.org/officeDocument/2006/relationships/image" Target="../media/image139.jpeg"/><Relationship Id="rId138" Type="http://schemas.openxmlformats.org/officeDocument/2006/relationships/image" Target="../media/image138.jpeg"/><Relationship Id="rId137" Type="http://schemas.openxmlformats.org/officeDocument/2006/relationships/image" Target="../media/image137.jpeg"/><Relationship Id="rId136" Type="http://schemas.openxmlformats.org/officeDocument/2006/relationships/image" Target="../media/image136.jpeg"/><Relationship Id="rId135" Type="http://schemas.openxmlformats.org/officeDocument/2006/relationships/image" Target="../media/image135.jpeg"/><Relationship Id="rId134" Type="http://schemas.openxmlformats.org/officeDocument/2006/relationships/image" Target="../media/image134.jpeg"/><Relationship Id="rId133" Type="http://schemas.openxmlformats.org/officeDocument/2006/relationships/image" Target="../media/image133.jpeg"/><Relationship Id="rId132" Type="http://schemas.openxmlformats.org/officeDocument/2006/relationships/image" Target="../media/image132.jpeg"/><Relationship Id="rId131" Type="http://schemas.openxmlformats.org/officeDocument/2006/relationships/image" Target="../media/image131.jpeg"/><Relationship Id="rId130" Type="http://schemas.openxmlformats.org/officeDocument/2006/relationships/image" Target="../media/image130.jpeg"/><Relationship Id="rId13" Type="http://schemas.openxmlformats.org/officeDocument/2006/relationships/image" Target="../media/image13.jpeg"/><Relationship Id="rId129" Type="http://schemas.openxmlformats.org/officeDocument/2006/relationships/image" Target="../media/image129.jpeg"/><Relationship Id="rId128" Type="http://schemas.openxmlformats.org/officeDocument/2006/relationships/image" Target="../media/image128.jpeg"/><Relationship Id="rId127" Type="http://schemas.openxmlformats.org/officeDocument/2006/relationships/image" Target="../media/image127.jpeg"/><Relationship Id="rId126" Type="http://schemas.openxmlformats.org/officeDocument/2006/relationships/image" Target="../media/image126.jpeg"/><Relationship Id="rId125" Type="http://schemas.openxmlformats.org/officeDocument/2006/relationships/image" Target="../media/image125.jpeg"/><Relationship Id="rId124" Type="http://schemas.openxmlformats.org/officeDocument/2006/relationships/image" Target="../media/image124.jpeg"/><Relationship Id="rId123" Type="http://schemas.openxmlformats.org/officeDocument/2006/relationships/image" Target="../media/image123.jpeg"/><Relationship Id="rId122" Type="http://schemas.openxmlformats.org/officeDocument/2006/relationships/image" Target="../media/image122.jpeg"/><Relationship Id="rId121" Type="http://schemas.openxmlformats.org/officeDocument/2006/relationships/image" Target="../media/image121.jpeg"/><Relationship Id="rId120" Type="http://schemas.openxmlformats.org/officeDocument/2006/relationships/image" Target="../media/image120.jpeg"/><Relationship Id="rId12" Type="http://schemas.openxmlformats.org/officeDocument/2006/relationships/image" Target="../media/image12.jpeg"/><Relationship Id="rId119" Type="http://schemas.openxmlformats.org/officeDocument/2006/relationships/image" Target="../media/image119.jpeg"/><Relationship Id="rId118" Type="http://schemas.openxmlformats.org/officeDocument/2006/relationships/image" Target="../media/image118.jpeg"/><Relationship Id="rId117" Type="http://schemas.openxmlformats.org/officeDocument/2006/relationships/image" Target="../media/image117.jpeg"/><Relationship Id="rId116" Type="http://schemas.openxmlformats.org/officeDocument/2006/relationships/image" Target="../media/image116.jpeg"/><Relationship Id="rId115" Type="http://schemas.openxmlformats.org/officeDocument/2006/relationships/image" Target="../media/image115.jpeg"/><Relationship Id="rId114" Type="http://schemas.openxmlformats.org/officeDocument/2006/relationships/image" Target="../media/image114.jpeg"/><Relationship Id="rId113" Type="http://schemas.openxmlformats.org/officeDocument/2006/relationships/image" Target="../media/image113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27</xdr:row>
      <xdr:rowOff>19050</xdr:rowOff>
    </xdr:from>
    <xdr:to>
      <xdr:col>6</xdr:col>
      <xdr:colOff>1809115</xdr:colOff>
      <xdr:row>27</xdr:row>
      <xdr:rowOff>3124200</xdr:rowOff>
    </xdr:to>
    <xdr:pic>
      <xdr:nvPicPr>
        <xdr:cNvPr id="119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696475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28</xdr:row>
      <xdr:rowOff>19050</xdr:rowOff>
    </xdr:from>
    <xdr:to>
      <xdr:col>6</xdr:col>
      <xdr:colOff>1807845</xdr:colOff>
      <xdr:row>28</xdr:row>
      <xdr:rowOff>4000500</xdr:rowOff>
    </xdr:to>
    <xdr:pic>
      <xdr:nvPicPr>
        <xdr:cNvPr id="120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831470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29</xdr:row>
      <xdr:rowOff>19050</xdr:rowOff>
    </xdr:from>
    <xdr:to>
      <xdr:col>6</xdr:col>
      <xdr:colOff>1807210</xdr:colOff>
      <xdr:row>29</xdr:row>
      <xdr:rowOff>2647950</xdr:rowOff>
    </xdr:to>
    <xdr:pic>
      <xdr:nvPicPr>
        <xdr:cNvPr id="121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849115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32</xdr:row>
      <xdr:rowOff>18732</xdr:rowOff>
    </xdr:from>
    <xdr:to>
      <xdr:col>6</xdr:col>
      <xdr:colOff>1804352</xdr:colOff>
      <xdr:row>32</xdr:row>
      <xdr:rowOff>1180147</xdr:rowOff>
    </xdr:to>
    <xdr:pic>
      <xdr:nvPicPr>
        <xdr:cNvPr id="122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596375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33</xdr:row>
      <xdr:rowOff>19050</xdr:rowOff>
    </xdr:from>
    <xdr:to>
      <xdr:col>6</xdr:col>
      <xdr:colOff>1807210</xdr:colOff>
      <xdr:row>33</xdr:row>
      <xdr:rowOff>1047750</xdr:rowOff>
    </xdr:to>
    <xdr:pic>
      <xdr:nvPicPr>
        <xdr:cNvPr id="123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4103865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35</xdr:row>
      <xdr:rowOff>19050</xdr:rowOff>
    </xdr:from>
    <xdr:to>
      <xdr:col>6</xdr:col>
      <xdr:colOff>1805940</xdr:colOff>
      <xdr:row>35</xdr:row>
      <xdr:rowOff>1218565</xdr:rowOff>
    </xdr:to>
    <xdr:pic>
      <xdr:nvPicPr>
        <xdr:cNvPr id="124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652755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26</xdr:row>
      <xdr:rowOff>22860</xdr:rowOff>
    </xdr:from>
    <xdr:to>
      <xdr:col>6</xdr:col>
      <xdr:colOff>1804670</xdr:colOff>
      <xdr:row>26</xdr:row>
      <xdr:rowOff>3248025</xdr:rowOff>
    </xdr:to>
    <xdr:pic>
      <xdr:nvPicPr>
        <xdr:cNvPr id="125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7431305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25</xdr:row>
      <xdr:rowOff>22860</xdr:rowOff>
    </xdr:from>
    <xdr:to>
      <xdr:col>6</xdr:col>
      <xdr:colOff>1802130</xdr:colOff>
      <xdr:row>25</xdr:row>
      <xdr:rowOff>2336165</xdr:rowOff>
    </xdr:to>
    <xdr:pic>
      <xdr:nvPicPr>
        <xdr:cNvPr id="126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5071645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24</xdr:row>
      <xdr:rowOff>22860</xdr:rowOff>
    </xdr:from>
    <xdr:to>
      <xdr:col>6</xdr:col>
      <xdr:colOff>1804035</xdr:colOff>
      <xdr:row>24</xdr:row>
      <xdr:rowOff>1832610</xdr:rowOff>
    </xdr:to>
    <xdr:pic>
      <xdr:nvPicPr>
        <xdr:cNvPr id="127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3223795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23</xdr:row>
      <xdr:rowOff>22860</xdr:rowOff>
    </xdr:from>
    <xdr:to>
      <xdr:col>6</xdr:col>
      <xdr:colOff>1800225</xdr:colOff>
      <xdr:row>23</xdr:row>
      <xdr:rowOff>2390140</xdr:rowOff>
    </xdr:to>
    <xdr:pic>
      <xdr:nvPicPr>
        <xdr:cNvPr id="128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805080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22</xdr:row>
      <xdr:rowOff>22860</xdr:rowOff>
    </xdr:from>
    <xdr:to>
      <xdr:col>6</xdr:col>
      <xdr:colOff>1801495</xdr:colOff>
      <xdr:row>22</xdr:row>
      <xdr:rowOff>3356610</xdr:rowOff>
    </xdr:to>
    <xdr:pic>
      <xdr:nvPicPr>
        <xdr:cNvPr id="129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7415450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21</xdr:row>
      <xdr:rowOff>22860</xdr:rowOff>
    </xdr:from>
    <xdr:to>
      <xdr:col>6</xdr:col>
      <xdr:colOff>1804670</xdr:colOff>
      <xdr:row>21</xdr:row>
      <xdr:rowOff>3737610</xdr:rowOff>
    </xdr:to>
    <xdr:pic>
      <xdr:nvPicPr>
        <xdr:cNvPr id="130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654980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19</xdr:row>
      <xdr:rowOff>36195</xdr:rowOff>
    </xdr:from>
    <xdr:to>
      <xdr:col>6</xdr:col>
      <xdr:colOff>1805305</xdr:colOff>
      <xdr:row>20</xdr:row>
      <xdr:rowOff>1111250</xdr:rowOff>
    </xdr:to>
    <xdr:pic>
      <xdr:nvPicPr>
        <xdr:cNvPr id="131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1382315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24130</xdr:rowOff>
    </xdr:from>
    <xdr:to>
      <xdr:col>6</xdr:col>
      <xdr:colOff>1805305</xdr:colOff>
      <xdr:row>18</xdr:row>
      <xdr:rowOff>2756535</xdr:rowOff>
    </xdr:to>
    <xdr:pic>
      <xdr:nvPicPr>
        <xdr:cNvPr id="132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596570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17</xdr:row>
      <xdr:rowOff>22860</xdr:rowOff>
    </xdr:from>
    <xdr:to>
      <xdr:col>6</xdr:col>
      <xdr:colOff>1804035</xdr:colOff>
      <xdr:row>17</xdr:row>
      <xdr:rowOff>2295525</xdr:rowOff>
    </xdr:to>
    <xdr:pic>
      <xdr:nvPicPr>
        <xdr:cNvPr id="133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6280725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2853055</xdr:rowOff>
    </xdr:to>
    <xdr:pic>
      <xdr:nvPicPr>
        <xdr:cNvPr id="134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3405445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15</xdr:row>
      <xdr:rowOff>22860</xdr:rowOff>
    </xdr:from>
    <xdr:to>
      <xdr:col>6</xdr:col>
      <xdr:colOff>1804670</xdr:colOff>
      <xdr:row>15</xdr:row>
      <xdr:rowOff>3451860</xdr:rowOff>
    </xdr:to>
    <xdr:pic>
      <xdr:nvPicPr>
        <xdr:cNvPr id="135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931995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14</xdr:row>
      <xdr:rowOff>22860</xdr:rowOff>
    </xdr:from>
    <xdr:to>
      <xdr:col>6</xdr:col>
      <xdr:colOff>1802130</xdr:colOff>
      <xdr:row>14</xdr:row>
      <xdr:rowOff>2730500</xdr:rowOff>
    </xdr:to>
    <xdr:pic>
      <xdr:nvPicPr>
        <xdr:cNvPr id="136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7175460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13</xdr:row>
      <xdr:rowOff>22860</xdr:rowOff>
    </xdr:from>
    <xdr:to>
      <xdr:col>6</xdr:col>
      <xdr:colOff>1805305</xdr:colOff>
      <xdr:row>13</xdr:row>
      <xdr:rowOff>3409950</xdr:rowOff>
    </xdr:to>
    <xdr:pic>
      <xdr:nvPicPr>
        <xdr:cNvPr id="137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743920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12</xdr:row>
      <xdr:rowOff>22225</xdr:rowOff>
    </xdr:from>
    <xdr:to>
      <xdr:col>6</xdr:col>
      <xdr:colOff>1802765</xdr:colOff>
      <xdr:row>12</xdr:row>
      <xdr:rowOff>2498725</xdr:rowOff>
    </xdr:to>
    <xdr:pic>
      <xdr:nvPicPr>
        <xdr:cNvPr id="138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1221700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11</xdr:row>
      <xdr:rowOff>22860</xdr:rowOff>
    </xdr:from>
    <xdr:to>
      <xdr:col>6</xdr:col>
      <xdr:colOff>1805305</xdr:colOff>
      <xdr:row>11</xdr:row>
      <xdr:rowOff>2131060</xdr:rowOff>
    </xdr:to>
    <xdr:pic>
      <xdr:nvPicPr>
        <xdr:cNvPr id="139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9076035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10</xdr:row>
      <xdr:rowOff>22860</xdr:rowOff>
    </xdr:from>
    <xdr:to>
      <xdr:col>6</xdr:col>
      <xdr:colOff>1802765</xdr:colOff>
      <xdr:row>10</xdr:row>
      <xdr:rowOff>2172335</xdr:rowOff>
    </xdr:to>
    <xdr:pic>
      <xdr:nvPicPr>
        <xdr:cNvPr id="140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882745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9</xdr:row>
      <xdr:rowOff>22860</xdr:rowOff>
    </xdr:from>
    <xdr:to>
      <xdr:col>6</xdr:col>
      <xdr:colOff>1792605</xdr:colOff>
      <xdr:row>9</xdr:row>
      <xdr:rowOff>1246505</xdr:rowOff>
    </xdr:to>
    <xdr:pic>
      <xdr:nvPicPr>
        <xdr:cNvPr id="141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5340330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8</xdr:row>
      <xdr:rowOff>22860</xdr:rowOff>
    </xdr:from>
    <xdr:to>
      <xdr:col>6</xdr:col>
      <xdr:colOff>1804670</xdr:colOff>
      <xdr:row>8</xdr:row>
      <xdr:rowOff>2894330</xdr:rowOff>
    </xdr:to>
    <xdr:pic>
      <xdr:nvPicPr>
        <xdr:cNvPr id="142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693650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7</xdr:row>
      <xdr:rowOff>22860</xdr:rowOff>
    </xdr:from>
    <xdr:to>
      <xdr:col>6</xdr:col>
      <xdr:colOff>1800225</xdr:colOff>
      <xdr:row>7</xdr:row>
      <xdr:rowOff>2540000</xdr:rowOff>
    </xdr:to>
    <xdr:pic>
      <xdr:nvPicPr>
        <xdr:cNvPr id="143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10122535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6</xdr:row>
      <xdr:rowOff>22542</xdr:rowOff>
    </xdr:from>
    <xdr:to>
      <xdr:col>6</xdr:col>
      <xdr:colOff>1799907</xdr:colOff>
      <xdr:row>6</xdr:row>
      <xdr:rowOff>1232852</xdr:rowOff>
    </xdr:to>
    <xdr:pic>
      <xdr:nvPicPr>
        <xdr:cNvPr id="144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589010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5</xdr:row>
      <xdr:rowOff>22860</xdr:rowOff>
    </xdr:from>
    <xdr:to>
      <xdr:col>6</xdr:col>
      <xdr:colOff>1804670</xdr:colOff>
      <xdr:row>5</xdr:row>
      <xdr:rowOff>2308860</xdr:rowOff>
    </xdr:to>
    <xdr:pic>
      <xdr:nvPicPr>
        <xdr:cNvPr id="145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544945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</xdr:row>
      <xdr:rowOff>25400</xdr:rowOff>
    </xdr:from>
    <xdr:to>
      <xdr:col>6</xdr:col>
      <xdr:colOff>1805305</xdr:colOff>
      <xdr:row>4</xdr:row>
      <xdr:rowOff>3966845</xdr:rowOff>
    </xdr:to>
    <xdr:pic>
      <xdr:nvPicPr>
        <xdr:cNvPr id="146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559050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2</xdr:row>
      <xdr:rowOff>22860</xdr:rowOff>
    </xdr:from>
    <xdr:to>
      <xdr:col>6</xdr:col>
      <xdr:colOff>1782445</xdr:colOff>
      <xdr:row>3</xdr:row>
      <xdr:rowOff>744220</xdr:rowOff>
    </xdr:to>
    <xdr:pic>
      <xdr:nvPicPr>
        <xdr:cNvPr id="147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1032510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36</xdr:row>
      <xdr:rowOff>24765</xdr:rowOff>
    </xdr:from>
    <xdr:to>
      <xdr:col>6</xdr:col>
      <xdr:colOff>1805305</xdr:colOff>
      <xdr:row>36</xdr:row>
      <xdr:rowOff>2157730</xdr:rowOff>
    </xdr:to>
    <xdr:pic>
      <xdr:nvPicPr>
        <xdr:cNvPr id="148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8183740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34</xdr:row>
      <xdr:rowOff>22860</xdr:rowOff>
    </xdr:from>
    <xdr:to>
      <xdr:col>6</xdr:col>
      <xdr:colOff>1803400</xdr:colOff>
      <xdr:row>34</xdr:row>
      <xdr:rowOff>1764665</xdr:rowOff>
    </xdr:to>
    <xdr:pic>
      <xdr:nvPicPr>
        <xdr:cNvPr id="149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516749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37</xdr:row>
      <xdr:rowOff>0</xdr:rowOff>
    </xdr:from>
    <xdr:to>
      <xdr:col>6</xdr:col>
      <xdr:colOff>1803400</xdr:colOff>
      <xdr:row>37</xdr:row>
      <xdr:rowOff>1741805</xdr:rowOff>
    </xdr:to>
    <xdr:pic>
      <xdr:nvPicPr>
        <xdr:cNvPr id="150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8033067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37</xdr:row>
      <xdr:rowOff>22860</xdr:rowOff>
    </xdr:from>
    <xdr:to>
      <xdr:col>6</xdr:col>
      <xdr:colOff>1803400</xdr:colOff>
      <xdr:row>37</xdr:row>
      <xdr:rowOff>2743835</xdr:rowOff>
    </xdr:to>
    <xdr:pic>
      <xdr:nvPicPr>
        <xdr:cNvPr id="151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80353535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38</xdr:row>
      <xdr:rowOff>22860</xdr:rowOff>
    </xdr:from>
    <xdr:to>
      <xdr:col>6</xdr:col>
      <xdr:colOff>1802130</xdr:colOff>
      <xdr:row>38</xdr:row>
      <xdr:rowOff>2743835</xdr:rowOff>
    </xdr:to>
    <xdr:pic>
      <xdr:nvPicPr>
        <xdr:cNvPr id="152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3119595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39</xdr:row>
      <xdr:rowOff>23495</xdr:rowOff>
    </xdr:from>
    <xdr:to>
      <xdr:col>6</xdr:col>
      <xdr:colOff>1805305</xdr:colOff>
      <xdr:row>39</xdr:row>
      <xdr:rowOff>2729230</xdr:rowOff>
    </xdr:to>
    <xdr:pic>
      <xdr:nvPicPr>
        <xdr:cNvPr id="153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890100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40</xdr:row>
      <xdr:rowOff>22860</xdr:rowOff>
    </xdr:from>
    <xdr:to>
      <xdr:col>6</xdr:col>
      <xdr:colOff>1803400</xdr:colOff>
      <xdr:row>40</xdr:row>
      <xdr:rowOff>2023110</xdr:rowOff>
    </xdr:to>
    <xdr:pic>
      <xdr:nvPicPr>
        <xdr:cNvPr id="154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636475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41</xdr:row>
      <xdr:rowOff>22542</xdr:rowOff>
    </xdr:from>
    <xdr:to>
      <xdr:col>6</xdr:col>
      <xdr:colOff>1798002</xdr:colOff>
      <xdr:row>41</xdr:row>
      <xdr:rowOff>1001712</xdr:rowOff>
    </xdr:to>
    <xdr:pic>
      <xdr:nvPicPr>
        <xdr:cNvPr id="155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90282395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42</xdr:row>
      <xdr:rowOff>22225</xdr:rowOff>
    </xdr:from>
    <xdr:to>
      <xdr:col>6</xdr:col>
      <xdr:colOff>1771015</xdr:colOff>
      <xdr:row>43</xdr:row>
      <xdr:rowOff>1124585</xdr:rowOff>
    </xdr:to>
    <xdr:pic>
      <xdr:nvPicPr>
        <xdr:cNvPr id="156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697810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44</xdr:row>
      <xdr:rowOff>22225</xdr:rowOff>
    </xdr:from>
    <xdr:to>
      <xdr:col>6</xdr:col>
      <xdr:colOff>1801495</xdr:colOff>
      <xdr:row>44</xdr:row>
      <xdr:rowOff>2757805</xdr:rowOff>
    </xdr:to>
    <xdr:pic>
      <xdr:nvPicPr>
        <xdr:cNvPr id="157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983810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45</xdr:row>
      <xdr:rowOff>23495</xdr:rowOff>
    </xdr:from>
    <xdr:to>
      <xdr:col>6</xdr:col>
      <xdr:colOff>1805305</xdr:colOff>
      <xdr:row>45</xdr:row>
      <xdr:rowOff>3232785</xdr:rowOff>
    </xdr:to>
    <xdr:pic>
      <xdr:nvPicPr>
        <xdr:cNvPr id="158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772095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46</xdr:row>
      <xdr:rowOff>0</xdr:rowOff>
    </xdr:from>
    <xdr:to>
      <xdr:col>6</xdr:col>
      <xdr:colOff>1802130</xdr:colOff>
      <xdr:row>47</xdr:row>
      <xdr:rowOff>449580</xdr:rowOff>
    </xdr:to>
    <xdr:pic>
      <xdr:nvPicPr>
        <xdr:cNvPr id="159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100001070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46</xdr:row>
      <xdr:rowOff>22860</xdr:rowOff>
    </xdr:from>
    <xdr:to>
      <xdr:col>6</xdr:col>
      <xdr:colOff>1804035</xdr:colOff>
      <xdr:row>46</xdr:row>
      <xdr:rowOff>2064385</xdr:rowOff>
    </xdr:to>
    <xdr:pic>
      <xdr:nvPicPr>
        <xdr:cNvPr id="160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100023930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47</xdr:row>
      <xdr:rowOff>24765</xdr:rowOff>
    </xdr:from>
    <xdr:to>
      <xdr:col>6</xdr:col>
      <xdr:colOff>1805305</xdr:colOff>
      <xdr:row>47</xdr:row>
      <xdr:rowOff>2606040</xdr:rowOff>
    </xdr:to>
    <xdr:pic>
      <xdr:nvPicPr>
        <xdr:cNvPr id="161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2107365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48</xdr:row>
      <xdr:rowOff>22860</xdr:rowOff>
    </xdr:from>
    <xdr:to>
      <xdr:col>6</xdr:col>
      <xdr:colOff>1797050</xdr:colOff>
      <xdr:row>48</xdr:row>
      <xdr:rowOff>5179695</xdr:rowOff>
    </xdr:to>
    <xdr:pic>
      <xdr:nvPicPr>
        <xdr:cNvPr id="162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727375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49</xdr:row>
      <xdr:rowOff>22860</xdr:rowOff>
    </xdr:from>
    <xdr:to>
      <xdr:col>6</xdr:col>
      <xdr:colOff>1799590</xdr:colOff>
      <xdr:row>49</xdr:row>
      <xdr:rowOff>1819275</xdr:rowOff>
    </xdr:to>
    <xdr:pic>
      <xdr:nvPicPr>
        <xdr:cNvPr id="163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928025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50</xdr:row>
      <xdr:rowOff>24765</xdr:rowOff>
    </xdr:from>
    <xdr:to>
      <xdr:col>6</xdr:col>
      <xdr:colOff>1805305</xdr:colOff>
      <xdr:row>50</xdr:row>
      <xdr:rowOff>3898900</xdr:rowOff>
    </xdr:to>
    <xdr:pic>
      <xdr:nvPicPr>
        <xdr:cNvPr id="16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773970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51</xdr:row>
      <xdr:rowOff>22860</xdr:rowOff>
    </xdr:from>
    <xdr:to>
      <xdr:col>6</xdr:col>
      <xdr:colOff>1800225</xdr:colOff>
      <xdr:row>51</xdr:row>
      <xdr:rowOff>2049780</xdr:rowOff>
    </xdr:to>
    <xdr:pic>
      <xdr:nvPicPr>
        <xdr:cNvPr id="165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692555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52</xdr:row>
      <xdr:rowOff>22860</xdr:rowOff>
    </xdr:from>
    <xdr:to>
      <xdr:col>6</xdr:col>
      <xdr:colOff>1797050</xdr:colOff>
      <xdr:row>52</xdr:row>
      <xdr:rowOff>1478915</xdr:rowOff>
    </xdr:to>
    <xdr:pic>
      <xdr:nvPicPr>
        <xdr:cNvPr id="166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767735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53</xdr:row>
      <xdr:rowOff>22860</xdr:rowOff>
    </xdr:from>
    <xdr:to>
      <xdr:col>6</xdr:col>
      <xdr:colOff>1802765</xdr:colOff>
      <xdr:row>53</xdr:row>
      <xdr:rowOff>2553970</xdr:rowOff>
    </xdr:to>
    <xdr:pic>
      <xdr:nvPicPr>
        <xdr:cNvPr id="167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9271415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22860</xdr:rowOff>
    </xdr:from>
    <xdr:to>
      <xdr:col>6</xdr:col>
      <xdr:colOff>1804670</xdr:colOff>
      <xdr:row>54</xdr:row>
      <xdr:rowOff>3818890</xdr:rowOff>
    </xdr:to>
    <xdr:pic>
      <xdr:nvPicPr>
        <xdr:cNvPr id="168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848880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55</xdr:row>
      <xdr:rowOff>24765</xdr:rowOff>
    </xdr:from>
    <xdr:to>
      <xdr:col>6</xdr:col>
      <xdr:colOff>1805305</xdr:colOff>
      <xdr:row>55</xdr:row>
      <xdr:rowOff>3775710</xdr:rowOff>
    </xdr:to>
    <xdr:pic>
      <xdr:nvPicPr>
        <xdr:cNvPr id="169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693805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56</xdr:row>
      <xdr:rowOff>22860</xdr:rowOff>
    </xdr:from>
    <xdr:to>
      <xdr:col>6</xdr:col>
      <xdr:colOff>1804035</xdr:colOff>
      <xdr:row>56</xdr:row>
      <xdr:rowOff>2744470</xdr:rowOff>
    </xdr:to>
    <xdr:pic>
      <xdr:nvPicPr>
        <xdr:cNvPr id="170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9489200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27940</xdr:rowOff>
    </xdr:from>
    <xdr:to>
      <xdr:col>6</xdr:col>
      <xdr:colOff>1805305</xdr:colOff>
      <xdr:row>57</xdr:row>
      <xdr:rowOff>3773170</xdr:rowOff>
    </xdr:to>
    <xdr:pic>
      <xdr:nvPicPr>
        <xdr:cNvPr id="171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2260340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25400</xdr:rowOff>
    </xdr:from>
    <xdr:to>
      <xdr:col>6</xdr:col>
      <xdr:colOff>1805305</xdr:colOff>
      <xdr:row>58</xdr:row>
      <xdr:rowOff>4877435</xdr:rowOff>
    </xdr:to>
    <xdr:pic>
      <xdr:nvPicPr>
        <xdr:cNvPr id="17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6048750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59</xdr:row>
      <xdr:rowOff>28575</xdr:rowOff>
    </xdr:from>
    <xdr:to>
      <xdr:col>6</xdr:col>
      <xdr:colOff>1805305</xdr:colOff>
      <xdr:row>59</xdr:row>
      <xdr:rowOff>4983480</xdr:rowOff>
    </xdr:to>
    <xdr:pic>
      <xdr:nvPicPr>
        <xdr:cNvPr id="173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954760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60</xdr:row>
      <xdr:rowOff>22860</xdr:rowOff>
    </xdr:from>
    <xdr:to>
      <xdr:col>6</xdr:col>
      <xdr:colOff>1774825</xdr:colOff>
      <xdr:row>61</xdr:row>
      <xdr:rowOff>716915</xdr:rowOff>
    </xdr:to>
    <xdr:pic>
      <xdr:nvPicPr>
        <xdr:cNvPr id="174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956020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62</xdr:row>
      <xdr:rowOff>24765</xdr:rowOff>
    </xdr:from>
    <xdr:to>
      <xdr:col>6</xdr:col>
      <xdr:colOff>1805305</xdr:colOff>
      <xdr:row>62</xdr:row>
      <xdr:rowOff>4088765</xdr:rowOff>
    </xdr:to>
    <xdr:pic>
      <xdr:nvPicPr>
        <xdr:cNvPr id="175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7431125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63</xdr:row>
      <xdr:rowOff>22860</xdr:rowOff>
    </xdr:from>
    <xdr:to>
      <xdr:col>6</xdr:col>
      <xdr:colOff>1792605</xdr:colOff>
      <xdr:row>64</xdr:row>
      <xdr:rowOff>716915</xdr:rowOff>
    </xdr:to>
    <xdr:pic>
      <xdr:nvPicPr>
        <xdr:cNvPr id="176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540845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65</xdr:row>
      <xdr:rowOff>22860</xdr:rowOff>
    </xdr:from>
    <xdr:to>
      <xdr:col>6</xdr:col>
      <xdr:colOff>1803400</xdr:colOff>
      <xdr:row>65</xdr:row>
      <xdr:rowOff>2444750</xdr:rowOff>
    </xdr:to>
    <xdr:pic>
      <xdr:nvPicPr>
        <xdr:cNvPr id="177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3014045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66</xdr:row>
      <xdr:rowOff>22225</xdr:rowOff>
    </xdr:from>
    <xdr:to>
      <xdr:col>6</xdr:col>
      <xdr:colOff>1801495</xdr:colOff>
      <xdr:row>66</xdr:row>
      <xdr:rowOff>2267585</xdr:rowOff>
    </xdr:to>
    <xdr:pic>
      <xdr:nvPicPr>
        <xdr:cNvPr id="178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5478480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29845</xdr:rowOff>
    </xdr:from>
    <xdr:to>
      <xdr:col>6</xdr:col>
      <xdr:colOff>2211070</xdr:colOff>
      <xdr:row>67</xdr:row>
      <xdr:rowOff>4993005</xdr:rowOff>
    </xdr:to>
    <xdr:pic>
      <xdr:nvPicPr>
        <xdr:cNvPr id="179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779720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68</xdr:row>
      <xdr:rowOff>31750</xdr:rowOff>
    </xdr:from>
    <xdr:to>
      <xdr:col>6</xdr:col>
      <xdr:colOff>2211070</xdr:colOff>
      <xdr:row>68</xdr:row>
      <xdr:rowOff>4379595</xdr:rowOff>
    </xdr:to>
    <xdr:pic>
      <xdr:nvPicPr>
        <xdr:cNvPr id="180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795585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69</xdr:row>
      <xdr:rowOff>24130</xdr:rowOff>
    </xdr:from>
    <xdr:to>
      <xdr:col>6</xdr:col>
      <xdr:colOff>2205990</xdr:colOff>
      <xdr:row>69</xdr:row>
      <xdr:rowOff>2152650</xdr:rowOff>
    </xdr:to>
    <xdr:pic>
      <xdr:nvPicPr>
        <xdr:cNvPr id="181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7182165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70</xdr:row>
      <xdr:rowOff>24130</xdr:rowOff>
    </xdr:from>
    <xdr:to>
      <xdr:col>6</xdr:col>
      <xdr:colOff>2211070</xdr:colOff>
      <xdr:row>70</xdr:row>
      <xdr:rowOff>3316605</xdr:rowOff>
    </xdr:to>
    <xdr:pic>
      <xdr:nvPicPr>
        <xdr:cNvPr id="182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9350690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71</xdr:row>
      <xdr:rowOff>24130</xdr:rowOff>
    </xdr:from>
    <xdr:to>
      <xdr:col>6</xdr:col>
      <xdr:colOff>2205355</xdr:colOff>
      <xdr:row>71</xdr:row>
      <xdr:rowOff>2599690</xdr:rowOff>
    </xdr:to>
    <xdr:pic>
      <xdr:nvPicPr>
        <xdr:cNvPr id="183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682535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28575</xdr:rowOff>
    </xdr:from>
    <xdr:to>
      <xdr:col>6</xdr:col>
      <xdr:colOff>2211070</xdr:colOff>
      <xdr:row>72</xdr:row>
      <xdr:rowOff>3571240</xdr:rowOff>
    </xdr:to>
    <xdr:pic>
      <xdr:nvPicPr>
        <xdr:cNvPr id="184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5309530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74</xdr:row>
      <xdr:rowOff>24130</xdr:rowOff>
    </xdr:from>
    <xdr:to>
      <xdr:col>6</xdr:col>
      <xdr:colOff>2207895</xdr:colOff>
      <xdr:row>74</xdr:row>
      <xdr:rowOff>3211195</xdr:rowOff>
    </xdr:to>
    <xdr:pic>
      <xdr:nvPicPr>
        <xdr:cNvPr id="185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2172610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75</xdr:row>
      <xdr:rowOff>24765</xdr:rowOff>
    </xdr:from>
    <xdr:to>
      <xdr:col>6</xdr:col>
      <xdr:colOff>2211070</xdr:colOff>
      <xdr:row>75</xdr:row>
      <xdr:rowOff>3162935</xdr:rowOff>
    </xdr:to>
    <xdr:pic>
      <xdr:nvPicPr>
        <xdr:cNvPr id="186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5406665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76</xdr:row>
      <xdr:rowOff>24130</xdr:rowOff>
    </xdr:from>
    <xdr:to>
      <xdr:col>6</xdr:col>
      <xdr:colOff>2203450</xdr:colOff>
      <xdr:row>76</xdr:row>
      <xdr:rowOff>1211580</xdr:rowOff>
    </xdr:to>
    <xdr:pic>
      <xdr:nvPicPr>
        <xdr:cNvPr id="187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8088905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29845</xdr:rowOff>
    </xdr:from>
    <xdr:to>
      <xdr:col>6</xdr:col>
      <xdr:colOff>2211070</xdr:colOff>
      <xdr:row>77</xdr:row>
      <xdr:rowOff>5110480</xdr:rowOff>
    </xdr:to>
    <xdr:pic>
      <xdr:nvPicPr>
        <xdr:cNvPr id="188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806580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3420745</xdr:rowOff>
    </xdr:to>
    <xdr:pic>
      <xdr:nvPicPr>
        <xdr:cNvPr id="189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935475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79</xdr:row>
      <xdr:rowOff>26035</xdr:rowOff>
    </xdr:from>
    <xdr:to>
      <xdr:col>6</xdr:col>
      <xdr:colOff>2211070</xdr:colOff>
      <xdr:row>79</xdr:row>
      <xdr:rowOff>3620135</xdr:rowOff>
    </xdr:to>
    <xdr:pic>
      <xdr:nvPicPr>
        <xdr:cNvPr id="190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8370190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80</xdr:row>
      <xdr:rowOff>24130</xdr:rowOff>
    </xdr:from>
    <xdr:to>
      <xdr:col>6</xdr:col>
      <xdr:colOff>2207895</xdr:colOff>
      <xdr:row>80</xdr:row>
      <xdr:rowOff>3528060</xdr:rowOff>
    </xdr:to>
    <xdr:pic>
      <xdr:nvPicPr>
        <xdr:cNvPr id="191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2003660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81</xdr:row>
      <xdr:rowOff>28575</xdr:rowOff>
    </xdr:from>
    <xdr:to>
      <xdr:col>6</xdr:col>
      <xdr:colOff>2211070</xdr:colOff>
      <xdr:row>81</xdr:row>
      <xdr:rowOff>4958715</xdr:rowOff>
    </xdr:to>
    <xdr:pic>
      <xdr:nvPicPr>
        <xdr:cNvPr id="192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560930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82</xdr:row>
      <xdr:rowOff>21590</xdr:rowOff>
    </xdr:from>
    <xdr:to>
      <xdr:col>6</xdr:col>
      <xdr:colOff>2212340</xdr:colOff>
      <xdr:row>82</xdr:row>
      <xdr:rowOff>3120390</xdr:rowOff>
    </xdr:to>
    <xdr:pic>
      <xdr:nvPicPr>
        <xdr:cNvPr id="193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534885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83</xdr:row>
      <xdr:rowOff>37465</xdr:rowOff>
    </xdr:from>
    <xdr:to>
      <xdr:col>6</xdr:col>
      <xdr:colOff>2214880</xdr:colOff>
      <xdr:row>84</xdr:row>
      <xdr:rowOff>1377950</xdr:rowOff>
    </xdr:to>
    <xdr:pic>
      <xdr:nvPicPr>
        <xdr:cNvPr id="194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685755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87</xdr:row>
      <xdr:rowOff>21590</xdr:rowOff>
    </xdr:from>
    <xdr:to>
      <xdr:col>6</xdr:col>
      <xdr:colOff>2211705</xdr:colOff>
      <xdr:row>87</xdr:row>
      <xdr:rowOff>2662555</xdr:rowOff>
    </xdr:to>
    <xdr:pic>
      <xdr:nvPicPr>
        <xdr:cNvPr id="195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20117670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86</xdr:row>
      <xdr:rowOff>22225</xdr:rowOff>
    </xdr:from>
    <xdr:to>
      <xdr:col>6</xdr:col>
      <xdr:colOff>2208530</xdr:colOff>
      <xdr:row>86</xdr:row>
      <xdr:rowOff>2319655</xdr:rowOff>
    </xdr:to>
    <xdr:pic>
      <xdr:nvPicPr>
        <xdr:cNvPr id="196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782775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85</xdr:row>
      <xdr:rowOff>21272</xdr:rowOff>
    </xdr:from>
    <xdr:to>
      <xdr:col>6</xdr:col>
      <xdr:colOff>2197417</xdr:colOff>
      <xdr:row>85</xdr:row>
      <xdr:rowOff>1298257</xdr:rowOff>
    </xdr:to>
    <xdr:pic>
      <xdr:nvPicPr>
        <xdr:cNvPr id="197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6021920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88</xdr:row>
      <xdr:rowOff>24130</xdr:rowOff>
    </xdr:from>
    <xdr:to>
      <xdr:col>6</xdr:col>
      <xdr:colOff>1903730</xdr:colOff>
      <xdr:row>88</xdr:row>
      <xdr:rowOff>3187065</xdr:rowOff>
    </xdr:to>
    <xdr:pic>
      <xdr:nvPicPr>
        <xdr:cNvPr id="198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794830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89</xdr:row>
      <xdr:rowOff>25400</xdr:rowOff>
    </xdr:from>
    <xdr:to>
      <xdr:col>6</xdr:col>
      <xdr:colOff>2211070</xdr:colOff>
      <xdr:row>89</xdr:row>
      <xdr:rowOff>3644265</xdr:rowOff>
    </xdr:to>
    <xdr:pic>
      <xdr:nvPicPr>
        <xdr:cNvPr id="199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6007930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90</xdr:row>
      <xdr:rowOff>24130</xdr:rowOff>
    </xdr:from>
    <xdr:to>
      <xdr:col>6</xdr:col>
      <xdr:colOff>2207260</xdr:colOff>
      <xdr:row>90</xdr:row>
      <xdr:rowOff>2528570</xdr:rowOff>
    </xdr:to>
    <xdr:pic>
      <xdr:nvPicPr>
        <xdr:cNvPr id="200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667435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99</xdr:row>
      <xdr:rowOff>24130</xdr:rowOff>
    </xdr:from>
    <xdr:to>
      <xdr:col>6</xdr:col>
      <xdr:colOff>2190750</xdr:colOff>
      <xdr:row>99</xdr:row>
      <xdr:rowOff>1316990</xdr:rowOff>
    </xdr:to>
    <xdr:pic>
      <xdr:nvPicPr>
        <xdr:cNvPr id="201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5003300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98</xdr:row>
      <xdr:rowOff>24130</xdr:rowOff>
    </xdr:from>
    <xdr:to>
      <xdr:col>6</xdr:col>
      <xdr:colOff>1931670</xdr:colOff>
      <xdr:row>98</xdr:row>
      <xdr:rowOff>5186045</xdr:rowOff>
    </xdr:to>
    <xdr:pic>
      <xdr:nvPicPr>
        <xdr:cNvPr id="202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50230005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97</xdr:row>
      <xdr:rowOff>26035</xdr:rowOff>
    </xdr:from>
    <xdr:to>
      <xdr:col>6</xdr:col>
      <xdr:colOff>2211070</xdr:colOff>
      <xdr:row>97</xdr:row>
      <xdr:rowOff>3467100</xdr:rowOff>
    </xdr:to>
    <xdr:pic>
      <xdr:nvPicPr>
        <xdr:cNvPr id="203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750840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24765</xdr:rowOff>
    </xdr:from>
    <xdr:to>
      <xdr:col>6</xdr:col>
      <xdr:colOff>2211070</xdr:colOff>
      <xdr:row>96</xdr:row>
      <xdr:rowOff>3092450</xdr:rowOff>
    </xdr:to>
    <xdr:pic>
      <xdr:nvPicPr>
        <xdr:cNvPr id="204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644420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101</xdr:row>
      <xdr:rowOff>24130</xdr:rowOff>
    </xdr:from>
    <xdr:to>
      <xdr:col>6</xdr:col>
      <xdr:colOff>2201545</xdr:colOff>
      <xdr:row>101</xdr:row>
      <xdr:rowOff>1517015</xdr:rowOff>
    </xdr:to>
    <xdr:pic>
      <xdr:nvPicPr>
        <xdr:cNvPr id="205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509645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103</xdr:row>
      <xdr:rowOff>24130</xdr:rowOff>
    </xdr:from>
    <xdr:to>
      <xdr:col>6</xdr:col>
      <xdr:colOff>2207895</xdr:colOff>
      <xdr:row>103</xdr:row>
      <xdr:rowOff>5186680</xdr:rowOff>
    </xdr:to>
    <xdr:pic>
      <xdr:nvPicPr>
        <xdr:cNvPr id="206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859905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102</xdr:row>
      <xdr:rowOff>24130</xdr:rowOff>
    </xdr:from>
    <xdr:to>
      <xdr:col>6</xdr:col>
      <xdr:colOff>2195195</xdr:colOff>
      <xdr:row>102</xdr:row>
      <xdr:rowOff>1458595</xdr:rowOff>
    </xdr:to>
    <xdr:pic>
      <xdr:nvPicPr>
        <xdr:cNvPr id="207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9379085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104</xdr:row>
      <xdr:rowOff>23812</xdr:rowOff>
    </xdr:from>
    <xdr:to>
      <xdr:col>6</xdr:col>
      <xdr:colOff>2201862</xdr:colOff>
      <xdr:row>104</xdr:row>
      <xdr:rowOff>1516697</xdr:rowOff>
    </xdr:to>
    <xdr:pic>
      <xdr:nvPicPr>
        <xdr:cNvPr id="208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721465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95</xdr:row>
      <xdr:rowOff>24130</xdr:rowOff>
    </xdr:from>
    <xdr:to>
      <xdr:col>6</xdr:col>
      <xdr:colOff>1831340</xdr:colOff>
      <xdr:row>95</xdr:row>
      <xdr:rowOff>5186680</xdr:rowOff>
    </xdr:to>
    <xdr:pic>
      <xdr:nvPicPr>
        <xdr:cNvPr id="209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8443135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94</xdr:row>
      <xdr:rowOff>24765</xdr:rowOff>
    </xdr:from>
    <xdr:to>
      <xdr:col>6</xdr:col>
      <xdr:colOff>2206625</xdr:colOff>
      <xdr:row>94</xdr:row>
      <xdr:rowOff>2564765</xdr:rowOff>
    </xdr:to>
    <xdr:pic>
      <xdr:nvPicPr>
        <xdr:cNvPr id="210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861225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93</xdr:row>
      <xdr:rowOff>24130</xdr:rowOff>
    </xdr:from>
    <xdr:to>
      <xdr:col>6</xdr:col>
      <xdr:colOff>2209165</xdr:colOff>
      <xdr:row>93</xdr:row>
      <xdr:rowOff>2623185</xdr:rowOff>
    </xdr:to>
    <xdr:pic>
      <xdr:nvPicPr>
        <xdr:cNvPr id="211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3223435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73</xdr:row>
      <xdr:rowOff>24765</xdr:rowOff>
    </xdr:from>
    <xdr:to>
      <xdr:col>6</xdr:col>
      <xdr:colOff>2211070</xdr:colOff>
      <xdr:row>73</xdr:row>
      <xdr:rowOff>3269615</xdr:rowOff>
    </xdr:to>
    <xdr:pic>
      <xdr:nvPicPr>
        <xdr:cNvPr id="212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889660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100</xdr:row>
      <xdr:rowOff>24130</xdr:rowOff>
    </xdr:from>
    <xdr:to>
      <xdr:col>6</xdr:col>
      <xdr:colOff>2192655</xdr:colOff>
      <xdr:row>100</xdr:row>
      <xdr:rowOff>1059180</xdr:rowOff>
    </xdr:to>
    <xdr:pic>
      <xdr:nvPicPr>
        <xdr:cNvPr id="213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772410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105</xdr:row>
      <xdr:rowOff>24130</xdr:rowOff>
    </xdr:from>
    <xdr:to>
      <xdr:col>6</xdr:col>
      <xdr:colOff>2208530</xdr:colOff>
      <xdr:row>105</xdr:row>
      <xdr:rowOff>2705735</xdr:rowOff>
    </xdr:to>
    <xdr:pic>
      <xdr:nvPicPr>
        <xdr:cNvPr id="214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591540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106</xdr:row>
      <xdr:rowOff>23812</xdr:rowOff>
    </xdr:from>
    <xdr:to>
      <xdr:col>6</xdr:col>
      <xdr:colOff>2198687</xdr:colOff>
      <xdr:row>106</xdr:row>
      <xdr:rowOff>1434147</xdr:rowOff>
    </xdr:to>
    <xdr:pic>
      <xdr:nvPicPr>
        <xdr:cNvPr id="215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935325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108</xdr:row>
      <xdr:rowOff>31115</xdr:rowOff>
    </xdr:from>
    <xdr:to>
      <xdr:col>6</xdr:col>
      <xdr:colOff>2176780</xdr:colOff>
      <xdr:row>108</xdr:row>
      <xdr:rowOff>1646555</xdr:rowOff>
    </xdr:to>
    <xdr:pic>
      <xdr:nvPicPr>
        <xdr:cNvPr id="216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518120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107</xdr:row>
      <xdr:rowOff>41275</xdr:rowOff>
    </xdr:from>
    <xdr:to>
      <xdr:col>6</xdr:col>
      <xdr:colOff>2185035</xdr:colOff>
      <xdr:row>107</xdr:row>
      <xdr:rowOff>2712085</xdr:rowOff>
    </xdr:to>
    <xdr:pic>
      <xdr:nvPicPr>
        <xdr:cNvPr id="217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781270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112</xdr:row>
      <xdr:rowOff>20637</xdr:rowOff>
    </xdr:from>
    <xdr:to>
      <xdr:col>6</xdr:col>
      <xdr:colOff>2211387</xdr:colOff>
      <xdr:row>112</xdr:row>
      <xdr:rowOff>1760537</xdr:rowOff>
    </xdr:to>
    <xdr:pic>
      <xdr:nvPicPr>
        <xdr:cNvPr id="218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564590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110</xdr:row>
      <xdr:rowOff>20955</xdr:rowOff>
    </xdr:from>
    <xdr:to>
      <xdr:col>6</xdr:col>
      <xdr:colOff>2206625</xdr:colOff>
      <xdr:row>111</xdr:row>
      <xdr:rowOff>976630</xdr:rowOff>
    </xdr:to>
    <xdr:pic>
      <xdr:nvPicPr>
        <xdr:cNvPr id="219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834215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109</xdr:row>
      <xdr:rowOff>20320</xdr:rowOff>
    </xdr:from>
    <xdr:to>
      <xdr:col>6</xdr:col>
      <xdr:colOff>2214245</xdr:colOff>
      <xdr:row>109</xdr:row>
      <xdr:rowOff>2640330</xdr:rowOff>
    </xdr:to>
    <xdr:pic>
      <xdr:nvPicPr>
        <xdr:cNvPr id="220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6186900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31750</xdr:rowOff>
    </xdr:from>
    <xdr:to>
      <xdr:col>6</xdr:col>
      <xdr:colOff>2207260</xdr:colOff>
      <xdr:row>113</xdr:row>
      <xdr:rowOff>3324860</xdr:rowOff>
    </xdr:to>
    <xdr:pic>
      <xdr:nvPicPr>
        <xdr:cNvPr id="221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566745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26670</xdr:rowOff>
    </xdr:from>
    <xdr:to>
      <xdr:col>6</xdr:col>
      <xdr:colOff>2207260</xdr:colOff>
      <xdr:row>114</xdr:row>
      <xdr:rowOff>3342005</xdr:rowOff>
    </xdr:to>
    <xdr:pic>
      <xdr:nvPicPr>
        <xdr:cNvPr id="222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901765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32385</xdr:rowOff>
    </xdr:from>
    <xdr:to>
      <xdr:col>6</xdr:col>
      <xdr:colOff>2207260</xdr:colOff>
      <xdr:row>115</xdr:row>
      <xdr:rowOff>4237990</xdr:rowOff>
    </xdr:to>
    <xdr:pic>
      <xdr:nvPicPr>
        <xdr:cNvPr id="223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9269805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27940</xdr:rowOff>
    </xdr:from>
    <xdr:to>
      <xdr:col>6</xdr:col>
      <xdr:colOff>2207260</xdr:colOff>
      <xdr:row>116</xdr:row>
      <xdr:rowOff>3681095</xdr:rowOff>
    </xdr:to>
    <xdr:pic>
      <xdr:nvPicPr>
        <xdr:cNvPr id="224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526845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117</xdr:row>
      <xdr:rowOff>26670</xdr:rowOff>
    </xdr:from>
    <xdr:to>
      <xdr:col>6</xdr:col>
      <xdr:colOff>2207260</xdr:colOff>
      <xdr:row>117</xdr:row>
      <xdr:rowOff>3381375</xdr:rowOff>
    </xdr:to>
    <xdr:pic>
      <xdr:nvPicPr>
        <xdr:cNvPr id="225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7228895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121</xdr:row>
      <xdr:rowOff>26670</xdr:rowOff>
    </xdr:from>
    <xdr:to>
      <xdr:col>6</xdr:col>
      <xdr:colOff>2207260</xdr:colOff>
      <xdr:row>121</xdr:row>
      <xdr:rowOff>3107055</xdr:rowOff>
    </xdr:to>
    <xdr:pic>
      <xdr:nvPicPr>
        <xdr:cNvPr id="226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789830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25400</xdr:rowOff>
    </xdr:from>
    <xdr:to>
      <xdr:col>6</xdr:col>
      <xdr:colOff>2207260</xdr:colOff>
      <xdr:row>120</xdr:row>
      <xdr:rowOff>3252470</xdr:rowOff>
    </xdr:to>
    <xdr:pic>
      <xdr:nvPicPr>
        <xdr:cNvPr id="227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515135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26670</xdr:rowOff>
    </xdr:from>
    <xdr:to>
      <xdr:col>6</xdr:col>
      <xdr:colOff>2207260</xdr:colOff>
      <xdr:row>119</xdr:row>
      <xdr:rowOff>3355340</xdr:rowOff>
    </xdr:to>
    <xdr:pic>
      <xdr:nvPicPr>
        <xdr:cNvPr id="228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3140745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118</xdr:row>
      <xdr:rowOff>25400</xdr:rowOff>
    </xdr:from>
    <xdr:to>
      <xdr:col>6</xdr:col>
      <xdr:colOff>2200275</xdr:colOff>
      <xdr:row>118</xdr:row>
      <xdr:rowOff>2481580</xdr:rowOff>
    </xdr:to>
    <xdr:pic>
      <xdr:nvPicPr>
        <xdr:cNvPr id="229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629320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122</xdr:row>
      <xdr:rowOff>25400</xdr:rowOff>
    </xdr:from>
    <xdr:to>
      <xdr:col>6</xdr:col>
      <xdr:colOff>2205355</xdr:colOff>
      <xdr:row>122</xdr:row>
      <xdr:rowOff>2703830</xdr:rowOff>
    </xdr:to>
    <xdr:pic>
      <xdr:nvPicPr>
        <xdr:cNvPr id="230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914030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123</xdr:row>
      <xdr:rowOff>27305</xdr:rowOff>
    </xdr:from>
    <xdr:to>
      <xdr:col>6</xdr:col>
      <xdr:colOff>2207260</xdr:colOff>
      <xdr:row>123</xdr:row>
      <xdr:rowOff>2819400</xdr:rowOff>
    </xdr:to>
    <xdr:pic>
      <xdr:nvPicPr>
        <xdr:cNvPr id="231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315639450"/>
          <a:ext cx="2181860" cy="2792095"/>
        </a:xfrm>
        <a:prstGeom prst="rect">
          <a:avLst/>
        </a:prstGeom>
      </xdr:spPr>
    </xdr:pic>
    <xdr:clientData/>
  </xdr:twoCellAnchor>
  <xdr:twoCellAnchor editAs="oneCell">
    <xdr:from>
      <xdr:col>6</xdr:col>
      <xdr:colOff>464185</xdr:colOff>
      <xdr:row>126</xdr:row>
      <xdr:rowOff>20955</xdr:rowOff>
    </xdr:from>
    <xdr:to>
      <xdr:col>6</xdr:col>
      <xdr:colOff>1771015</xdr:colOff>
      <xdr:row>126</xdr:row>
      <xdr:rowOff>5193030</xdr:rowOff>
    </xdr:to>
    <xdr:pic>
      <xdr:nvPicPr>
        <xdr:cNvPr id="232" name="ID_9270F37A2D484BE29F9D7FF880CABC24" descr="PHOTO-2026-01-03-16-51-44"/>
        <xdr:cNvPicPr>
          <a:picLocks noChangeAspect="1"/>
        </xdr:cNvPicPr>
      </xdr:nvPicPr>
      <xdr:blipFill>
        <a:blip r:embed="rId113"/>
        <a:srcRect b="34012"/>
        <a:stretch>
          <a:fillRect/>
        </a:stretch>
      </xdr:blipFill>
      <xdr:spPr>
        <a:xfrm>
          <a:off x="12401550" y="323301995"/>
          <a:ext cx="1306830" cy="51720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125</xdr:row>
      <xdr:rowOff>20955</xdr:rowOff>
    </xdr:from>
    <xdr:to>
      <xdr:col>6</xdr:col>
      <xdr:colOff>2213610</xdr:colOff>
      <xdr:row>125</xdr:row>
      <xdr:rowOff>3486150</xdr:rowOff>
    </xdr:to>
    <xdr:pic>
      <xdr:nvPicPr>
        <xdr:cNvPr id="233" name="ID_81B0D70485DC40D0BBFB9799DB26C40D" descr="PHOTO-2026-01-03-15-17-37"/>
        <xdr:cNvPicPr>
          <a:picLocks noChangeAspect="1"/>
        </xdr:cNvPicPr>
      </xdr:nvPicPr>
      <xdr:blipFill>
        <a:blip r:embed="rId114"/>
        <a:srcRect l="3492" t="8711" r="10351" b="16343"/>
        <a:stretch>
          <a:fillRect/>
        </a:stretch>
      </xdr:blipFill>
      <xdr:spPr>
        <a:xfrm>
          <a:off x="11958320" y="319806320"/>
          <a:ext cx="2192655" cy="346519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124</xdr:row>
      <xdr:rowOff>20955</xdr:rowOff>
    </xdr:from>
    <xdr:to>
      <xdr:col>6</xdr:col>
      <xdr:colOff>2203450</xdr:colOff>
      <xdr:row>124</xdr:row>
      <xdr:rowOff>1326515</xdr:rowOff>
    </xdr:to>
    <xdr:pic>
      <xdr:nvPicPr>
        <xdr:cNvPr id="234" name="ID_597B96AD86D04DCB994B72FF85CD93A0" descr="PHOTO-2026-01-03-13-49-43"/>
        <xdr:cNvPicPr>
          <a:picLocks noChangeAspect="1"/>
        </xdr:cNvPicPr>
      </xdr:nvPicPr>
      <xdr:blipFill>
        <a:blip r:embed="rId115"/>
        <a:srcRect l="3492" t="5467" r="5277" b="7374"/>
        <a:stretch>
          <a:fillRect/>
        </a:stretch>
      </xdr:blipFill>
      <xdr:spPr>
        <a:xfrm rot="16200000">
          <a:off x="12401550" y="318034035"/>
          <a:ext cx="130556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127</xdr:row>
      <xdr:rowOff>20955</xdr:rowOff>
    </xdr:from>
    <xdr:to>
      <xdr:col>6</xdr:col>
      <xdr:colOff>2212975</xdr:colOff>
      <xdr:row>127</xdr:row>
      <xdr:rowOff>3016250</xdr:rowOff>
    </xdr:to>
    <xdr:pic>
      <xdr:nvPicPr>
        <xdr:cNvPr id="235" name="ID_0D5CB31D281941C39C8655F5F6495355" descr="PHOTO-2026-01-05-10-21-17"/>
        <xdr:cNvPicPr>
          <a:picLocks noChangeAspect="1"/>
        </xdr:cNvPicPr>
      </xdr:nvPicPr>
      <xdr:blipFill>
        <a:blip r:embed="rId116"/>
        <a:srcRect l="3203" t="10761" r="3753" b="22158"/>
        <a:stretch>
          <a:fillRect/>
        </a:stretch>
      </xdr:blipFill>
      <xdr:spPr>
        <a:xfrm>
          <a:off x="11959590" y="328502645"/>
          <a:ext cx="2190750" cy="2995295"/>
        </a:xfrm>
        <a:prstGeom prst="rect">
          <a:avLst/>
        </a:prstGeom>
      </xdr:spPr>
    </xdr:pic>
    <xdr:clientData/>
  </xdr:twoCellAnchor>
  <xdr:twoCellAnchor editAs="oneCell">
    <xdr:from>
      <xdr:col>6</xdr:col>
      <xdr:colOff>159385</xdr:colOff>
      <xdr:row>128</xdr:row>
      <xdr:rowOff>26035</xdr:rowOff>
    </xdr:from>
    <xdr:to>
      <xdr:col>6</xdr:col>
      <xdr:colOff>2075815</xdr:colOff>
      <xdr:row>128</xdr:row>
      <xdr:rowOff>5183505</xdr:rowOff>
    </xdr:to>
    <xdr:pic>
      <xdr:nvPicPr>
        <xdr:cNvPr id="236" name="ID_3F0C292D639B4133A251A77DF51B8C52" descr="PHOTO-2026-01-06-12-19-23"/>
        <xdr:cNvPicPr>
          <a:picLocks noChangeAspect="1"/>
        </xdr:cNvPicPr>
      </xdr:nvPicPr>
      <xdr:blipFill>
        <a:blip r:embed="rId117"/>
        <a:srcRect l="14334" t="1875" r="17174" b="626"/>
        <a:stretch>
          <a:fillRect/>
        </a:stretch>
      </xdr:blipFill>
      <xdr:spPr>
        <a:xfrm>
          <a:off x="12096750" y="331534135"/>
          <a:ext cx="1916430" cy="515747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129</xdr:row>
      <xdr:rowOff>32385</xdr:rowOff>
    </xdr:from>
    <xdr:to>
      <xdr:col>6</xdr:col>
      <xdr:colOff>2209165</xdr:colOff>
      <xdr:row>130</xdr:row>
      <xdr:rowOff>996950</xdr:rowOff>
    </xdr:to>
    <xdr:pic>
      <xdr:nvPicPr>
        <xdr:cNvPr id="237" name="ID_6154514D1E19454AA723D8F3C35E7E6C" descr="PHOTO-2026-01-06-13-16-56"/>
        <xdr:cNvPicPr>
          <a:picLocks noChangeAspect="1"/>
        </xdr:cNvPicPr>
      </xdr:nvPicPr>
      <xdr:blipFill>
        <a:blip r:embed="rId118"/>
        <a:srcRect t="5947" r="-926" b="55093"/>
        <a:stretch>
          <a:fillRect/>
        </a:stretch>
      </xdr:blipFill>
      <xdr:spPr>
        <a:xfrm>
          <a:off x="11963400" y="336741135"/>
          <a:ext cx="2183130" cy="1980565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131</xdr:row>
      <xdr:rowOff>25400</xdr:rowOff>
    </xdr:from>
    <xdr:to>
      <xdr:col>6</xdr:col>
      <xdr:colOff>2197100</xdr:colOff>
      <xdr:row>131</xdr:row>
      <xdr:rowOff>1325245</xdr:rowOff>
    </xdr:to>
    <xdr:pic>
      <xdr:nvPicPr>
        <xdr:cNvPr id="238" name="ID_500B25B088CD4BF1B142AB1824A25892" descr="PHOTO-2026-01-06-13-46-58"/>
        <xdr:cNvPicPr>
          <a:picLocks noChangeAspect="1"/>
        </xdr:cNvPicPr>
      </xdr:nvPicPr>
      <xdr:blipFill>
        <a:blip r:embed="rId119"/>
        <a:srcRect l="2111" t="40849" r="247" b="28472"/>
        <a:stretch>
          <a:fillRect/>
        </a:stretch>
      </xdr:blipFill>
      <xdr:spPr>
        <a:xfrm>
          <a:off x="11975465" y="338766150"/>
          <a:ext cx="2159000" cy="129984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132</xdr:row>
      <xdr:rowOff>26035</xdr:rowOff>
    </xdr:from>
    <xdr:to>
      <xdr:col>6</xdr:col>
      <xdr:colOff>2207895</xdr:colOff>
      <xdr:row>132</xdr:row>
      <xdr:rowOff>2906395</xdr:rowOff>
    </xdr:to>
    <xdr:pic>
      <xdr:nvPicPr>
        <xdr:cNvPr id="239" name="ID_FF221C516D564CD1A517D2EFCA0614B7" descr="PHOTO-2026-01-05-14-32-19"/>
        <xdr:cNvPicPr>
          <a:picLocks noChangeAspect="1"/>
        </xdr:cNvPicPr>
      </xdr:nvPicPr>
      <xdr:blipFill>
        <a:blip r:embed="rId120"/>
        <a:srcRect l="2829" t="10784" r="3922" b="2570"/>
        <a:stretch>
          <a:fillRect/>
        </a:stretch>
      </xdr:blipFill>
      <xdr:spPr>
        <a:xfrm>
          <a:off x="11964670" y="340107905"/>
          <a:ext cx="2180590" cy="2880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133</xdr:row>
      <xdr:rowOff>27940</xdr:rowOff>
    </xdr:from>
    <xdr:to>
      <xdr:col>6</xdr:col>
      <xdr:colOff>2209165</xdr:colOff>
      <xdr:row>133</xdr:row>
      <xdr:rowOff>2796540</xdr:rowOff>
    </xdr:to>
    <xdr:pic>
      <xdr:nvPicPr>
        <xdr:cNvPr id="240" name="ID_AC69DFC17D1C4ECD867C4C4205227646" descr="PHOTO-2026-01-05-15-45-58"/>
        <xdr:cNvPicPr>
          <a:picLocks noChangeAspect="1"/>
        </xdr:cNvPicPr>
      </xdr:nvPicPr>
      <xdr:blipFill>
        <a:blip r:embed="rId121"/>
        <a:srcRect l="303" t="13668" r="1774" b="20814"/>
        <a:stretch>
          <a:fillRect/>
        </a:stretch>
      </xdr:blipFill>
      <xdr:spPr>
        <a:xfrm>
          <a:off x="11963400" y="343034620"/>
          <a:ext cx="2183130" cy="27686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134</xdr:row>
      <xdr:rowOff>29210</xdr:rowOff>
    </xdr:from>
    <xdr:to>
      <xdr:col>6</xdr:col>
      <xdr:colOff>2209165</xdr:colOff>
      <xdr:row>134</xdr:row>
      <xdr:rowOff>4040505</xdr:rowOff>
    </xdr:to>
    <xdr:pic>
      <xdr:nvPicPr>
        <xdr:cNvPr id="241" name="ID_3AD7B8219FA141F68D92C716559D0DA8" descr="PHOTO-2026-01-07-10-39-28"/>
        <xdr:cNvPicPr>
          <a:picLocks noChangeAspect="1"/>
        </xdr:cNvPicPr>
      </xdr:nvPicPr>
      <xdr:blipFill>
        <a:blip r:embed="rId122"/>
        <a:stretch>
          <a:fillRect/>
        </a:stretch>
      </xdr:blipFill>
      <xdr:spPr>
        <a:xfrm>
          <a:off x="11963400" y="345844495"/>
          <a:ext cx="2183130" cy="401129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135</xdr:row>
      <xdr:rowOff>27305</xdr:rowOff>
    </xdr:from>
    <xdr:to>
      <xdr:col>6</xdr:col>
      <xdr:colOff>2209165</xdr:colOff>
      <xdr:row>135</xdr:row>
      <xdr:rowOff>4030345</xdr:rowOff>
    </xdr:to>
    <xdr:pic>
      <xdr:nvPicPr>
        <xdr:cNvPr id="242" name="ID_9614FE147B4549849266EC06B896F710" descr="PHOTO-2026-01-07-10-49-36"/>
        <xdr:cNvPicPr>
          <a:picLocks noChangeAspect="1"/>
        </xdr:cNvPicPr>
      </xdr:nvPicPr>
      <xdr:blipFill>
        <a:blip r:embed="rId123"/>
        <a:stretch>
          <a:fillRect/>
        </a:stretch>
      </xdr:blipFill>
      <xdr:spPr>
        <a:xfrm>
          <a:off x="11963400" y="349907225"/>
          <a:ext cx="2183130" cy="4003040"/>
        </a:xfrm>
        <a:prstGeom prst="rect">
          <a:avLst/>
        </a:prstGeom>
      </xdr:spPr>
    </xdr:pic>
    <xdr:clientData/>
  </xdr:twoCellAnchor>
  <xdr:twoCellAnchor editAs="oneCell">
    <xdr:from>
      <xdr:col>6</xdr:col>
      <xdr:colOff>41275</xdr:colOff>
      <xdr:row>136</xdr:row>
      <xdr:rowOff>25400</xdr:rowOff>
    </xdr:from>
    <xdr:to>
      <xdr:col>6</xdr:col>
      <xdr:colOff>2192655</xdr:colOff>
      <xdr:row>136</xdr:row>
      <xdr:rowOff>1324610</xdr:rowOff>
    </xdr:to>
    <xdr:pic>
      <xdr:nvPicPr>
        <xdr:cNvPr id="243" name="ID_A33215EAB18F448AAB2FB6FBBDCEF0F4" descr="PHOTO-2026-01-07-11-27-48"/>
        <xdr:cNvPicPr>
          <a:picLocks noChangeAspect="1"/>
        </xdr:cNvPicPr>
      </xdr:nvPicPr>
      <xdr:blipFill>
        <a:blip r:embed="rId124"/>
        <a:srcRect l="2279" t="8513" r="13941" b="10673"/>
        <a:stretch>
          <a:fillRect/>
        </a:stretch>
      </xdr:blipFill>
      <xdr:spPr>
        <a:xfrm rot="5400000">
          <a:off x="12404725" y="353533075"/>
          <a:ext cx="1299210" cy="2151380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137</xdr:row>
      <xdr:rowOff>26035</xdr:rowOff>
    </xdr:from>
    <xdr:to>
      <xdr:col>6</xdr:col>
      <xdr:colOff>2205990</xdr:colOff>
      <xdr:row>137</xdr:row>
      <xdr:rowOff>3321685</xdr:rowOff>
    </xdr:to>
    <xdr:pic>
      <xdr:nvPicPr>
        <xdr:cNvPr id="244" name="ID_E0306CDDFD67453DB278B77566CC5FB8" descr="PHOTO-2026-01-07-19-49-14"/>
        <xdr:cNvPicPr>
          <a:picLocks noChangeAspect="1"/>
        </xdr:cNvPicPr>
      </xdr:nvPicPr>
      <xdr:blipFill>
        <a:blip r:embed="rId125"/>
        <a:srcRect l="3574" t="10016" r="12278" b="1193"/>
        <a:stretch>
          <a:fillRect/>
        </a:stretch>
      </xdr:blipFill>
      <xdr:spPr>
        <a:xfrm>
          <a:off x="11966575" y="355305360"/>
          <a:ext cx="2176780" cy="3295650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138</xdr:row>
      <xdr:rowOff>26035</xdr:rowOff>
    </xdr:from>
    <xdr:to>
      <xdr:col>6</xdr:col>
      <xdr:colOff>2202815</xdr:colOff>
      <xdr:row>138</xdr:row>
      <xdr:rowOff>2825750</xdr:rowOff>
    </xdr:to>
    <xdr:pic>
      <xdr:nvPicPr>
        <xdr:cNvPr id="245" name="ID_FCB3BB5284964D348D335AAA196DC95D" descr="PHOTO-2026-01-09-10-31-00"/>
        <xdr:cNvPicPr>
          <a:picLocks noChangeAspect="1"/>
        </xdr:cNvPicPr>
      </xdr:nvPicPr>
      <xdr:blipFill>
        <a:blip r:embed="rId126"/>
        <a:srcRect l="1426" t="9325" r="2403" b="25407"/>
        <a:stretch>
          <a:fillRect/>
        </a:stretch>
      </xdr:blipFill>
      <xdr:spPr>
        <a:xfrm>
          <a:off x="11969115" y="358654985"/>
          <a:ext cx="2171065" cy="279971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139</xdr:row>
      <xdr:rowOff>26035</xdr:rowOff>
    </xdr:from>
    <xdr:to>
      <xdr:col>6</xdr:col>
      <xdr:colOff>2207260</xdr:colOff>
      <xdr:row>139</xdr:row>
      <xdr:rowOff>3013075</xdr:rowOff>
    </xdr:to>
    <xdr:pic>
      <xdr:nvPicPr>
        <xdr:cNvPr id="246" name="ID_6C425A552C394167A0B72764C1798E12" descr="PHOTO-2026-01-09-15-24-45"/>
        <xdr:cNvPicPr>
          <a:picLocks noChangeAspect="1"/>
        </xdr:cNvPicPr>
      </xdr:nvPicPr>
      <xdr:blipFill>
        <a:blip r:embed="rId127"/>
        <a:srcRect b="42320"/>
        <a:stretch>
          <a:fillRect/>
        </a:stretch>
      </xdr:blipFill>
      <xdr:spPr>
        <a:xfrm>
          <a:off x="11964670" y="361509945"/>
          <a:ext cx="2179955" cy="298704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140</xdr:row>
      <xdr:rowOff>25400</xdr:rowOff>
    </xdr:from>
    <xdr:to>
      <xdr:col>6</xdr:col>
      <xdr:colOff>2202815</xdr:colOff>
      <xdr:row>140</xdr:row>
      <xdr:rowOff>2624455</xdr:rowOff>
    </xdr:to>
    <xdr:pic>
      <xdr:nvPicPr>
        <xdr:cNvPr id="262" name="ID_2E004F409CF5444EBE05D6226F3691DA" descr="PHOTO-2026-01-09-17-15-49"/>
        <xdr:cNvPicPr>
          <a:picLocks noChangeAspect="1"/>
        </xdr:cNvPicPr>
      </xdr:nvPicPr>
      <xdr:blipFill>
        <a:blip r:embed="rId128"/>
        <a:srcRect t="5870" b="43388"/>
        <a:stretch>
          <a:fillRect/>
        </a:stretch>
      </xdr:blipFill>
      <xdr:spPr>
        <a:xfrm>
          <a:off x="11969750" y="364541435"/>
          <a:ext cx="21704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141</xdr:row>
      <xdr:rowOff>29845</xdr:rowOff>
    </xdr:from>
    <xdr:to>
      <xdr:col>6</xdr:col>
      <xdr:colOff>2205990</xdr:colOff>
      <xdr:row>141</xdr:row>
      <xdr:rowOff>3291205</xdr:rowOff>
    </xdr:to>
    <xdr:pic>
      <xdr:nvPicPr>
        <xdr:cNvPr id="263" name="ID_97D5E859240340D082CB48E6F11461AA" descr="PHOTO-2026-01-10-10-37-10"/>
        <xdr:cNvPicPr>
          <a:picLocks noChangeAspect="1"/>
        </xdr:cNvPicPr>
      </xdr:nvPicPr>
      <xdr:blipFill>
        <a:blip r:embed="rId129"/>
        <a:srcRect l="3527" t="6572" r="1292" b="18555"/>
        <a:stretch>
          <a:fillRect/>
        </a:stretch>
      </xdr:blipFill>
      <xdr:spPr>
        <a:xfrm>
          <a:off x="11960225" y="367198275"/>
          <a:ext cx="2183130" cy="3261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142</xdr:row>
      <xdr:rowOff>26035</xdr:rowOff>
    </xdr:from>
    <xdr:to>
      <xdr:col>6</xdr:col>
      <xdr:colOff>2205990</xdr:colOff>
      <xdr:row>142</xdr:row>
      <xdr:rowOff>3239770</xdr:rowOff>
    </xdr:to>
    <xdr:pic>
      <xdr:nvPicPr>
        <xdr:cNvPr id="264" name="ID_E279558A03044AB3B2B6FF50856B625B" descr="PHOTO-2026-01-10-11-08-47"/>
        <xdr:cNvPicPr>
          <a:picLocks noChangeAspect="1"/>
        </xdr:cNvPicPr>
      </xdr:nvPicPr>
      <xdr:blipFill>
        <a:blip r:embed="rId130"/>
        <a:srcRect t="6405" r="2908" b="23603"/>
        <a:stretch>
          <a:fillRect/>
        </a:stretch>
      </xdr:blipFill>
      <xdr:spPr>
        <a:xfrm>
          <a:off x="11960225" y="370500910"/>
          <a:ext cx="2183130" cy="3213735"/>
        </a:xfrm>
        <a:prstGeom prst="rect">
          <a:avLst/>
        </a:prstGeom>
      </xdr:spPr>
    </xdr:pic>
    <xdr:clientData/>
  </xdr:twoCellAnchor>
  <xdr:twoCellAnchor editAs="oneCell">
    <xdr:from>
      <xdr:col>6</xdr:col>
      <xdr:colOff>35560</xdr:colOff>
      <xdr:row>143</xdr:row>
      <xdr:rowOff>23495</xdr:rowOff>
    </xdr:from>
    <xdr:to>
      <xdr:col>6</xdr:col>
      <xdr:colOff>2192655</xdr:colOff>
      <xdr:row>143</xdr:row>
      <xdr:rowOff>1323340</xdr:rowOff>
    </xdr:to>
    <xdr:pic>
      <xdr:nvPicPr>
        <xdr:cNvPr id="265" name="ID_40C60AF864004BA7ACC6C76C3F30C343" descr="PHOTO-2026-01-10-12-13-37"/>
        <xdr:cNvPicPr>
          <a:picLocks noChangeAspect="1"/>
        </xdr:cNvPicPr>
      </xdr:nvPicPr>
      <xdr:blipFill>
        <a:blip r:embed="rId131"/>
        <a:srcRect l="8035" t="3314" r="3798" b="8914"/>
        <a:stretch>
          <a:fillRect/>
        </a:stretch>
      </xdr:blipFill>
      <xdr:spPr>
        <a:xfrm rot="16200000">
          <a:off x="12401550" y="373327930"/>
          <a:ext cx="1299845" cy="21570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144</xdr:row>
      <xdr:rowOff>23495</xdr:rowOff>
    </xdr:from>
    <xdr:to>
      <xdr:col>6</xdr:col>
      <xdr:colOff>2205990</xdr:colOff>
      <xdr:row>144</xdr:row>
      <xdr:rowOff>2733675</xdr:rowOff>
    </xdr:to>
    <xdr:pic>
      <xdr:nvPicPr>
        <xdr:cNvPr id="266" name="ID_3CFD2DAC6B0740D1974621CC5207F3A4" descr="PHOTO-2026-01-10-21-13-05"/>
        <xdr:cNvPicPr>
          <a:picLocks noChangeAspect="1"/>
        </xdr:cNvPicPr>
      </xdr:nvPicPr>
      <xdr:blipFill>
        <a:blip r:embed="rId132"/>
        <a:srcRect t="12720" r="2951" b="23823"/>
        <a:stretch>
          <a:fillRect/>
        </a:stretch>
      </xdr:blipFill>
      <xdr:spPr>
        <a:xfrm>
          <a:off x="11960225" y="375099580"/>
          <a:ext cx="2183130" cy="27101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145</xdr:row>
      <xdr:rowOff>24765</xdr:rowOff>
    </xdr:from>
    <xdr:to>
      <xdr:col>6</xdr:col>
      <xdr:colOff>2205990</xdr:colOff>
      <xdr:row>145</xdr:row>
      <xdr:rowOff>2491105</xdr:rowOff>
    </xdr:to>
    <xdr:pic>
      <xdr:nvPicPr>
        <xdr:cNvPr id="267" name="ID_F92FB8B0A006482FA3DA71AA139AD1D4" descr="PHOTO-2026-01-11-15-17-35"/>
        <xdr:cNvPicPr>
          <a:picLocks noChangeAspect="1"/>
        </xdr:cNvPicPr>
      </xdr:nvPicPr>
      <xdr:blipFill>
        <a:blip r:embed="rId133"/>
        <a:srcRect l="3123" t="27069" b="15389"/>
        <a:stretch>
          <a:fillRect/>
        </a:stretch>
      </xdr:blipFill>
      <xdr:spPr>
        <a:xfrm>
          <a:off x="11960225" y="377850400"/>
          <a:ext cx="2183130" cy="24663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146</xdr:row>
      <xdr:rowOff>32385</xdr:rowOff>
    </xdr:from>
    <xdr:to>
      <xdr:col>6</xdr:col>
      <xdr:colOff>2205990</xdr:colOff>
      <xdr:row>146</xdr:row>
      <xdr:rowOff>4975860</xdr:rowOff>
    </xdr:to>
    <xdr:pic>
      <xdr:nvPicPr>
        <xdr:cNvPr id="268" name="ID_CC7E21C4F68E4020A8DAE3C41F2D7C54" descr="PHOTO-2026-01-12-08-11-14"/>
        <xdr:cNvPicPr>
          <a:picLocks noChangeAspect="1"/>
        </xdr:cNvPicPr>
      </xdr:nvPicPr>
      <xdr:blipFill>
        <a:blip r:embed="rId134"/>
        <a:srcRect l="8191" t="3725" r="11257" b="240"/>
        <a:stretch>
          <a:fillRect/>
        </a:stretch>
      </xdr:blipFill>
      <xdr:spPr>
        <a:xfrm>
          <a:off x="11960225" y="380361825"/>
          <a:ext cx="2183130" cy="4943475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147</xdr:row>
      <xdr:rowOff>23177</xdr:rowOff>
    </xdr:from>
    <xdr:to>
      <xdr:col>6</xdr:col>
      <xdr:colOff>2204402</xdr:colOff>
      <xdr:row>147</xdr:row>
      <xdr:rowOff>1466532</xdr:rowOff>
    </xdr:to>
    <xdr:pic>
      <xdr:nvPicPr>
        <xdr:cNvPr id="269" name="ID_2C2691A5C226451EA33368BC506D1C62" descr="PHOTO-2026-01-12-08-38-36"/>
        <xdr:cNvPicPr>
          <a:picLocks noChangeAspect="1"/>
        </xdr:cNvPicPr>
      </xdr:nvPicPr>
      <xdr:blipFill>
        <a:blip r:embed="rId135"/>
        <a:srcRect l="4145" t="6137" b="7040"/>
        <a:stretch>
          <a:fillRect/>
        </a:stretch>
      </xdr:blipFill>
      <xdr:spPr>
        <a:xfrm rot="16200000">
          <a:off x="12329160" y="384986530"/>
          <a:ext cx="1443355" cy="21805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148</xdr:row>
      <xdr:rowOff>23495</xdr:rowOff>
    </xdr:from>
    <xdr:to>
      <xdr:col>6</xdr:col>
      <xdr:colOff>2203450</xdr:colOff>
      <xdr:row>148</xdr:row>
      <xdr:rowOff>2614295</xdr:rowOff>
    </xdr:to>
    <xdr:pic>
      <xdr:nvPicPr>
        <xdr:cNvPr id="270" name="ID_53E4858767774E94864222123BCF1060" descr="PHOTO-2026-01-12-09-28-41"/>
        <xdr:cNvPicPr>
          <a:picLocks noChangeAspect="1"/>
        </xdr:cNvPicPr>
      </xdr:nvPicPr>
      <xdr:blipFill>
        <a:blip r:embed="rId136"/>
        <a:srcRect l="2177" t="20391" r="1201" b="18919"/>
        <a:stretch>
          <a:fillRect/>
        </a:stretch>
      </xdr:blipFill>
      <xdr:spPr>
        <a:xfrm>
          <a:off x="11962130" y="386829300"/>
          <a:ext cx="2178685" cy="2590800"/>
        </a:xfrm>
        <a:prstGeom prst="rect">
          <a:avLst/>
        </a:prstGeom>
      </xdr:spPr>
    </xdr:pic>
    <xdr:clientData/>
  </xdr:twoCellAnchor>
  <xdr:twoCellAnchor editAs="oneCell">
    <xdr:from>
      <xdr:col>6</xdr:col>
      <xdr:colOff>25082</xdr:colOff>
      <xdr:row>153</xdr:row>
      <xdr:rowOff>21907</xdr:rowOff>
    </xdr:from>
    <xdr:to>
      <xdr:col>6</xdr:col>
      <xdr:colOff>2203767</xdr:colOff>
      <xdr:row>153</xdr:row>
      <xdr:rowOff>1406207</xdr:rowOff>
    </xdr:to>
    <xdr:pic>
      <xdr:nvPicPr>
        <xdr:cNvPr id="10" name="ID_3C6700D422724B619AEC28BA3D5E483E" descr="PHOTO-2026-01-14-21-48-09"/>
        <xdr:cNvPicPr>
          <a:picLocks noChangeAspect="1"/>
        </xdr:cNvPicPr>
      </xdr:nvPicPr>
      <xdr:blipFill>
        <a:blip r:embed="rId137"/>
        <a:srcRect t="5902"/>
        <a:stretch>
          <a:fillRect/>
        </a:stretch>
      </xdr:blipFill>
      <xdr:spPr>
        <a:xfrm rot="16200000">
          <a:off x="12359005" y="395880590"/>
          <a:ext cx="1384300" cy="2178685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154</xdr:row>
      <xdr:rowOff>21907</xdr:rowOff>
    </xdr:from>
    <xdr:to>
      <xdr:col>6</xdr:col>
      <xdr:colOff>2205037</xdr:colOff>
      <xdr:row>154</xdr:row>
      <xdr:rowOff>1871027</xdr:rowOff>
    </xdr:to>
    <xdr:pic>
      <xdr:nvPicPr>
        <xdr:cNvPr id="11" name="ID_5C9F91BB460446B2AD775247D48C0009" descr="PHOTO-2026-01-15-09-05-45"/>
        <xdr:cNvPicPr>
          <a:picLocks noChangeAspect="1"/>
        </xdr:cNvPicPr>
      </xdr:nvPicPr>
      <xdr:blipFill>
        <a:blip r:embed="rId138"/>
        <a:srcRect t="15833" b="13555"/>
        <a:stretch>
          <a:fillRect/>
        </a:stretch>
      </xdr:blipFill>
      <xdr:spPr>
        <a:xfrm rot="16200000">
          <a:off x="12126595" y="397526510"/>
          <a:ext cx="1849120" cy="2181225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155</xdr:row>
      <xdr:rowOff>28575</xdr:rowOff>
    </xdr:from>
    <xdr:to>
      <xdr:col>6</xdr:col>
      <xdr:colOff>2207895</xdr:colOff>
      <xdr:row>155</xdr:row>
      <xdr:rowOff>3773805</xdr:rowOff>
    </xdr:to>
    <xdr:pic>
      <xdr:nvPicPr>
        <xdr:cNvPr id="12" name="ID_D9CE7828CC79406E83F5C0BA66F6AFEA" descr="PHOTO-2026-01-15-11-16-36"/>
        <xdr:cNvPicPr>
          <a:picLocks noChangeAspect="1"/>
        </xdr:cNvPicPr>
      </xdr:nvPicPr>
      <xdr:blipFill>
        <a:blip r:embed="rId139"/>
        <a:srcRect l="4199" t="7676" r="5726" b="10805"/>
        <a:stretch>
          <a:fillRect/>
        </a:stretch>
      </xdr:blipFill>
      <xdr:spPr>
        <a:xfrm>
          <a:off x="11959590" y="399582640"/>
          <a:ext cx="2185670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59690</xdr:colOff>
      <xdr:row>156</xdr:row>
      <xdr:rowOff>22225</xdr:rowOff>
    </xdr:from>
    <xdr:to>
      <xdr:col>6</xdr:col>
      <xdr:colOff>2170430</xdr:colOff>
      <xdr:row>156</xdr:row>
      <xdr:rowOff>3197225</xdr:rowOff>
    </xdr:to>
    <xdr:pic>
      <xdr:nvPicPr>
        <xdr:cNvPr id="13" name="ID_DE6642E617DA4D24AE0D08FFE9AC1A1E" descr="PHOTO-2026-01-15-11-32-30"/>
        <xdr:cNvPicPr>
          <a:picLocks noChangeAspect="1"/>
        </xdr:cNvPicPr>
      </xdr:nvPicPr>
      <xdr:blipFill>
        <a:blip r:embed="rId140"/>
        <a:srcRect l="9799" r="14480" b="39805"/>
        <a:stretch>
          <a:fillRect/>
        </a:stretch>
      </xdr:blipFill>
      <xdr:spPr>
        <a:xfrm>
          <a:off x="11997055" y="403366605"/>
          <a:ext cx="2110740" cy="3175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152</xdr:row>
      <xdr:rowOff>26035</xdr:rowOff>
    </xdr:from>
    <xdr:to>
      <xdr:col>6</xdr:col>
      <xdr:colOff>2207895</xdr:colOff>
      <xdr:row>152</xdr:row>
      <xdr:rowOff>3252470</xdr:rowOff>
    </xdr:to>
    <xdr:pic>
      <xdr:nvPicPr>
        <xdr:cNvPr id="14" name="ID_459D503170C94CD1965316051FCF5A22" descr="PHOTO-2026-01-14-21-43-14"/>
        <xdr:cNvPicPr>
          <a:picLocks noChangeAspect="1"/>
        </xdr:cNvPicPr>
      </xdr:nvPicPr>
      <xdr:blipFill>
        <a:blip r:embed="rId141"/>
        <a:srcRect l="2301" t="7285" b="16507"/>
        <a:stretch>
          <a:fillRect/>
        </a:stretch>
      </xdr:blipFill>
      <xdr:spPr>
        <a:xfrm>
          <a:off x="11959590" y="393015470"/>
          <a:ext cx="2185670" cy="322643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151</xdr:row>
      <xdr:rowOff>22225</xdr:rowOff>
    </xdr:from>
    <xdr:to>
      <xdr:col>6</xdr:col>
      <xdr:colOff>2201545</xdr:colOff>
      <xdr:row>151</xdr:row>
      <xdr:rowOff>1504950</xdr:rowOff>
    </xdr:to>
    <xdr:pic>
      <xdr:nvPicPr>
        <xdr:cNvPr id="15" name="ID_2C6DD661E28B418B918A5FAAD31B0E81" descr="PHOTO-2026-01-14-21-34-31"/>
        <xdr:cNvPicPr>
          <a:picLocks noChangeAspect="1"/>
        </xdr:cNvPicPr>
      </xdr:nvPicPr>
      <xdr:blipFill>
        <a:blip r:embed="rId142"/>
        <a:srcRect t="4532" b="7959"/>
        <a:stretch>
          <a:fillRect/>
        </a:stretch>
      </xdr:blipFill>
      <xdr:spPr>
        <a:xfrm rot="16200000">
          <a:off x="12310745" y="391148570"/>
          <a:ext cx="1482725" cy="2173605"/>
        </a:xfrm>
        <a:prstGeom prst="rect">
          <a:avLst/>
        </a:prstGeom>
      </xdr:spPr>
    </xdr:pic>
    <xdr:clientData/>
  </xdr:twoCellAnchor>
  <xdr:twoCellAnchor editAs="oneCell">
    <xdr:from>
      <xdr:col>6</xdr:col>
      <xdr:colOff>63500</xdr:colOff>
      <xdr:row>149</xdr:row>
      <xdr:rowOff>22225</xdr:rowOff>
    </xdr:from>
    <xdr:to>
      <xdr:col>6</xdr:col>
      <xdr:colOff>2165985</xdr:colOff>
      <xdr:row>150</xdr:row>
      <xdr:rowOff>1010920</xdr:rowOff>
    </xdr:to>
    <xdr:pic>
      <xdr:nvPicPr>
        <xdr:cNvPr id="16" name="ID_0B592326E8084729BBA59B5B95BCEAB1" descr="PHOTO-2026-01-14-22-19-29"/>
        <xdr:cNvPicPr>
          <a:picLocks noChangeAspect="1"/>
        </xdr:cNvPicPr>
      </xdr:nvPicPr>
      <xdr:blipFill>
        <a:blip r:embed="rId143"/>
        <a:srcRect t="6528" b="52977"/>
        <a:stretch>
          <a:fillRect/>
        </a:stretch>
      </xdr:blipFill>
      <xdr:spPr>
        <a:xfrm>
          <a:off x="12000865" y="389462010"/>
          <a:ext cx="2102485" cy="20046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1003"/>
  <sheetViews>
    <sheetView tabSelected="1" zoomScale="90" zoomScaleNormal="90" workbookViewId="0">
      <pane ySplit="2" topLeftCell="A156" activePane="bottomLeft" state="frozen"/>
      <selection/>
      <selection pane="bottomLeft" activeCell="A159" sqref="A159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2" customWidth="1"/>
    <col min="7" max="7" width="27.2890625" customWidth="1"/>
    <col min="8" max="8" width="10.4375" style="3" customWidth="1"/>
    <col min="9" max="9" width="13.015625" customWidth="1"/>
    <col min="10" max="10" width="13.859375" customWidth="1"/>
    <col min="11" max="13" width="14.6875" style="4" customWidth="1"/>
    <col min="14" max="14" width="13.0625" style="5" customWidth="1"/>
    <col min="15" max="15" width="10.875" style="3" customWidth="1"/>
    <col min="16" max="16" width="15.8125" style="6" customWidth="1"/>
    <col min="17" max="17" width="13.9921875" style="6" customWidth="1"/>
    <col min="18" max="18" width="17.875" style="6" customWidth="1"/>
    <col min="19" max="57" width="8.6640625" customWidth="1"/>
  </cols>
  <sheetData>
    <row r="1" ht="39.75" customHeight="1" spans="1:57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34" t="s">
        <v>6</v>
      </c>
      <c r="H1" s="35" t="s">
        <v>7</v>
      </c>
      <c r="I1" s="71" t="s">
        <v>8</v>
      </c>
      <c r="J1" s="72" t="s">
        <v>9</v>
      </c>
      <c r="K1" s="73" t="s">
        <v>10</v>
      </c>
      <c r="L1" s="74" t="s">
        <v>11</v>
      </c>
      <c r="M1" s="81" t="s">
        <v>12</v>
      </c>
      <c r="N1" s="82" t="s">
        <v>13</v>
      </c>
      <c r="O1" s="55" t="s">
        <v>14</v>
      </c>
      <c r="P1" s="83" t="s">
        <v>15</v>
      </c>
      <c r="Q1" s="83" t="s">
        <v>16</v>
      </c>
      <c r="R1" s="83" t="s">
        <v>17</v>
      </c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  <c r="AS1" s="89"/>
      <c r="AT1" s="89"/>
      <c r="AU1" s="89"/>
      <c r="AV1" s="89"/>
      <c r="AW1" s="89"/>
      <c r="AX1" s="89"/>
      <c r="AY1" s="89"/>
      <c r="AZ1" s="89"/>
      <c r="BA1" s="89"/>
      <c r="BB1" s="89"/>
      <c r="BC1" s="89"/>
      <c r="BD1" s="89"/>
      <c r="BE1" s="89"/>
    </row>
    <row r="2" ht="39.75" customHeight="1" spans="1:57">
      <c r="A2" s="10"/>
      <c r="B2" s="11"/>
      <c r="C2" s="12"/>
      <c r="D2" s="12"/>
      <c r="E2" s="12"/>
      <c r="F2" s="12"/>
      <c r="G2" s="36"/>
      <c r="H2" s="37"/>
      <c r="I2" s="75"/>
      <c r="J2" s="76" t="s">
        <v>18</v>
      </c>
      <c r="K2" s="77">
        <f>SUMIF(H:H,"F",D:D)</f>
        <v>5556900</v>
      </c>
      <c r="L2" s="77">
        <f>SUMIF(H:H,"B",D:D)</f>
        <v>3598901</v>
      </c>
      <c r="M2" s="77">
        <f>SUMIF(H:H,"K",D:D)</f>
        <v>8590908</v>
      </c>
      <c r="N2" s="84">
        <f>SUMIF(H:H,"S",D:D)</f>
        <v>485400</v>
      </c>
      <c r="O2" s="84">
        <f>(SUMIF(H:H,"M",D:D))-(SUMIF(H:H,"M",C:C))</f>
        <v>3500</v>
      </c>
      <c r="P2" s="77">
        <f>(SUMIF(H:H,"T",C:C)-(SUMIF(H:H,"T",D:D)))</f>
        <v>19488200</v>
      </c>
      <c r="Q2" s="77">
        <f>SUMIF(H:H,"I",C:C)</f>
        <v>6629</v>
      </c>
      <c r="R2" s="77">
        <f>(P2+Q2)-O2-N2-M2-L2-K2</f>
        <v>1259220</v>
      </c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89"/>
      <c r="BD2" s="89"/>
      <c r="BE2" s="89"/>
    </row>
    <row r="3" ht="60" customHeight="1" spans="1:57">
      <c r="A3" s="13">
        <v>45973</v>
      </c>
      <c r="B3" s="14" t="s">
        <v>19</v>
      </c>
      <c r="C3" s="15">
        <v>1000000</v>
      </c>
      <c r="D3" s="16"/>
      <c r="E3" s="38">
        <f>C3</f>
        <v>1000000</v>
      </c>
      <c r="F3" s="39" t="s">
        <v>20</v>
      </c>
      <c r="G3" s="40"/>
      <c r="H3" s="41" t="s">
        <v>21</v>
      </c>
      <c r="I3" s="78"/>
      <c r="J3" s="78"/>
      <c r="K3" s="79"/>
      <c r="L3" s="79"/>
      <c r="M3" s="85"/>
      <c r="N3" s="86"/>
      <c r="O3" s="87"/>
      <c r="P3" s="88"/>
      <c r="Q3" s="88"/>
      <c r="R3" s="88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89"/>
      <c r="BD3" s="89"/>
      <c r="BE3" s="89"/>
    </row>
    <row r="4" ht="60" customHeight="1" spans="1:57">
      <c r="A4" s="13">
        <v>45973</v>
      </c>
      <c r="B4" s="14" t="s">
        <v>22</v>
      </c>
      <c r="C4" s="15"/>
      <c r="D4" s="16">
        <v>1200</v>
      </c>
      <c r="E4" s="38">
        <f t="shared" ref="E4:E17" si="0">E3+C4-D4</f>
        <v>998800</v>
      </c>
      <c r="F4" s="39" t="s">
        <v>23</v>
      </c>
      <c r="G4" s="42"/>
      <c r="H4" s="41" t="s">
        <v>21</v>
      </c>
      <c r="I4" s="78"/>
      <c r="J4" s="78"/>
      <c r="K4" s="79"/>
      <c r="L4" s="79"/>
      <c r="M4" s="85"/>
      <c r="N4" s="86"/>
      <c r="O4" s="87"/>
      <c r="P4" s="88"/>
      <c r="Q4" s="88"/>
      <c r="R4" s="88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9"/>
      <c r="AX4" s="89"/>
      <c r="AY4" s="89"/>
      <c r="AZ4" s="89"/>
      <c r="BA4" s="89"/>
      <c r="BB4" s="89"/>
      <c r="BC4" s="89"/>
      <c r="BD4" s="89"/>
      <c r="BE4" s="89"/>
    </row>
    <row r="5" ht="314.05" customHeight="1" spans="1:57">
      <c r="A5" s="13">
        <v>45974</v>
      </c>
      <c r="B5" s="14" t="s">
        <v>24</v>
      </c>
      <c r="C5" s="15"/>
      <c r="D5" s="16">
        <v>50000</v>
      </c>
      <c r="E5" s="38">
        <f t="shared" si="0"/>
        <v>948800</v>
      </c>
      <c r="F5" s="43" t="s">
        <v>25</v>
      </c>
      <c r="G5" s="44"/>
      <c r="H5" s="41" t="s">
        <v>26</v>
      </c>
      <c r="I5" s="78"/>
      <c r="J5" s="78"/>
      <c r="K5" s="79"/>
      <c r="L5" s="79"/>
      <c r="M5" s="85"/>
      <c r="N5" s="86"/>
      <c r="O5" s="87"/>
      <c r="P5" s="88"/>
      <c r="Q5" s="88"/>
      <c r="R5" s="88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89"/>
      <c r="AZ5" s="89"/>
      <c r="BA5" s="89"/>
      <c r="BB5" s="89"/>
      <c r="BC5" s="89"/>
      <c r="BD5" s="89"/>
      <c r="BE5" s="89"/>
    </row>
    <row r="6" ht="183.15" customHeight="1" spans="1:57">
      <c r="A6" s="13">
        <v>45974</v>
      </c>
      <c r="B6" s="17" t="s">
        <v>27</v>
      </c>
      <c r="C6" s="15"/>
      <c r="D6" s="16">
        <v>255000</v>
      </c>
      <c r="E6" s="38">
        <f t="shared" si="0"/>
        <v>693800</v>
      </c>
      <c r="F6" s="45" t="s">
        <v>28</v>
      </c>
      <c r="G6" s="46"/>
      <c r="H6" s="41" t="s">
        <v>29</v>
      </c>
      <c r="I6" s="78"/>
      <c r="J6" s="78"/>
      <c r="K6" s="79"/>
      <c r="L6" s="79"/>
      <c r="M6" s="85"/>
      <c r="N6" s="86"/>
      <c r="O6" s="87"/>
      <c r="P6" s="88"/>
      <c r="Q6" s="88"/>
      <c r="R6" s="88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9"/>
      <c r="AX6" s="89"/>
      <c r="AY6" s="89"/>
      <c r="AZ6" s="89"/>
      <c r="BA6" s="89"/>
      <c r="BB6" s="89"/>
      <c r="BC6" s="89"/>
      <c r="BD6" s="89"/>
      <c r="BE6" s="89"/>
    </row>
    <row r="7" ht="98.55" customHeight="1" spans="1:57">
      <c r="A7" s="13">
        <v>45974</v>
      </c>
      <c r="B7" s="14" t="s">
        <v>30</v>
      </c>
      <c r="C7" s="15"/>
      <c r="D7" s="16">
        <v>11000</v>
      </c>
      <c r="E7" s="38">
        <f t="shared" si="0"/>
        <v>682800</v>
      </c>
      <c r="F7" s="43" t="s">
        <v>31</v>
      </c>
      <c r="G7" s="44"/>
      <c r="H7" s="41" t="s">
        <v>26</v>
      </c>
      <c r="I7" s="78"/>
      <c r="J7" s="78"/>
      <c r="K7" s="79"/>
      <c r="L7" s="79"/>
      <c r="M7" s="85"/>
      <c r="N7" s="86"/>
      <c r="O7" s="87"/>
      <c r="P7" s="88"/>
      <c r="Q7" s="88"/>
      <c r="R7" s="88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9"/>
      <c r="AX7" s="89"/>
      <c r="AY7" s="89"/>
      <c r="AZ7" s="89"/>
      <c r="BA7" s="89"/>
      <c r="BB7" s="89"/>
      <c r="BC7" s="89"/>
      <c r="BD7" s="89"/>
      <c r="BE7" s="89"/>
    </row>
    <row r="8" ht="202.45" customHeight="1" spans="1:57">
      <c r="A8" s="13">
        <v>45974</v>
      </c>
      <c r="B8" s="14" t="s">
        <v>32</v>
      </c>
      <c r="C8" s="15"/>
      <c r="D8" s="16">
        <v>113000</v>
      </c>
      <c r="E8" s="38">
        <f t="shared" si="0"/>
        <v>569800</v>
      </c>
      <c r="F8" s="45" t="s">
        <v>33</v>
      </c>
      <c r="G8" s="46"/>
      <c r="H8" s="41" t="s">
        <v>29</v>
      </c>
      <c r="I8" s="78"/>
      <c r="J8" s="78"/>
      <c r="K8" s="79"/>
      <c r="L8" s="79"/>
      <c r="M8" s="85"/>
      <c r="N8" s="86"/>
      <c r="O8" s="87"/>
      <c r="P8" s="88"/>
      <c r="Q8" s="88"/>
      <c r="R8" s="88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89"/>
    </row>
    <row r="9" customFormat="1" ht="229.45" customHeight="1" spans="1:57">
      <c r="A9" s="13">
        <v>45975</v>
      </c>
      <c r="B9" s="14" t="s">
        <v>34</v>
      </c>
      <c r="C9" s="15"/>
      <c r="D9" s="16">
        <v>18000</v>
      </c>
      <c r="E9" s="38">
        <f t="shared" si="0"/>
        <v>551800</v>
      </c>
      <c r="F9" s="43" t="s">
        <v>35</v>
      </c>
      <c r="G9" s="47"/>
      <c r="H9" s="41" t="s">
        <v>26</v>
      </c>
      <c r="I9" s="78"/>
      <c r="J9" s="78"/>
      <c r="K9" s="79"/>
      <c r="L9" s="79"/>
      <c r="M9" s="85"/>
      <c r="N9" s="86"/>
      <c r="O9" s="87"/>
      <c r="P9" s="88"/>
      <c r="Q9" s="88"/>
      <c r="R9" s="88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89"/>
      <c r="BD9" s="89"/>
      <c r="BE9" s="89"/>
    </row>
    <row r="10" customFormat="1" ht="100.4" customHeight="1" spans="1:57">
      <c r="A10" s="13">
        <v>45975</v>
      </c>
      <c r="B10" s="14" t="s">
        <v>36</v>
      </c>
      <c r="C10" s="15"/>
      <c r="D10" s="16">
        <v>36500</v>
      </c>
      <c r="E10" s="38">
        <f t="shared" si="0"/>
        <v>515300</v>
      </c>
      <c r="F10" s="43" t="s">
        <v>37</v>
      </c>
      <c r="G10" s="46"/>
      <c r="H10" s="41" t="s">
        <v>26</v>
      </c>
      <c r="I10" s="78"/>
      <c r="J10" s="78"/>
      <c r="K10" s="79"/>
      <c r="L10" s="79"/>
      <c r="M10" s="85"/>
      <c r="N10" s="86"/>
      <c r="O10" s="87"/>
      <c r="P10" s="88"/>
      <c r="Q10" s="88"/>
      <c r="R10" s="88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89"/>
      <c r="BD10" s="89"/>
      <c r="BE10" s="89"/>
    </row>
    <row r="11" customFormat="1" ht="172.7" customHeight="1" spans="1:57">
      <c r="A11" s="13">
        <v>45978</v>
      </c>
      <c r="B11" s="14" t="s">
        <v>38</v>
      </c>
      <c r="C11" s="15"/>
      <c r="D11" s="16">
        <v>185500</v>
      </c>
      <c r="E11" s="38">
        <f t="shared" si="0"/>
        <v>329800</v>
      </c>
      <c r="F11" s="43" t="s">
        <v>39</v>
      </c>
      <c r="G11" s="47"/>
      <c r="H11" s="41" t="s">
        <v>26</v>
      </c>
      <c r="I11" s="78"/>
      <c r="J11" s="78"/>
      <c r="K11" s="79"/>
      <c r="L11" s="79"/>
      <c r="M11" s="85"/>
      <c r="N11" s="86"/>
      <c r="O11" s="87"/>
      <c r="P11" s="88"/>
      <c r="Q11" s="88"/>
      <c r="R11" s="88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89"/>
      <c r="BD11" s="89"/>
      <c r="BE11" s="89"/>
    </row>
    <row r="12" customFormat="1" ht="169" customHeight="1" spans="1:57">
      <c r="A12" s="13">
        <v>45979</v>
      </c>
      <c r="B12" s="14" t="s">
        <v>38</v>
      </c>
      <c r="C12" s="15"/>
      <c r="D12" s="16">
        <v>27500</v>
      </c>
      <c r="E12" s="38">
        <f t="shared" si="0"/>
        <v>302300</v>
      </c>
      <c r="F12" s="43" t="s">
        <v>40</v>
      </c>
      <c r="G12" s="46"/>
      <c r="H12" s="41" t="s">
        <v>26</v>
      </c>
      <c r="I12" s="78"/>
      <c r="J12" s="78"/>
      <c r="K12" s="79"/>
      <c r="L12" s="79"/>
      <c r="M12" s="85"/>
      <c r="N12" s="86"/>
      <c r="O12" s="87"/>
      <c r="P12" s="88"/>
      <c r="Q12" s="88"/>
      <c r="R12" s="88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9"/>
      <c r="AX12" s="89"/>
      <c r="AY12" s="89"/>
      <c r="AZ12" s="89"/>
      <c r="BA12" s="89"/>
      <c r="BB12" s="89"/>
      <c r="BC12" s="89"/>
      <c r="BD12" s="89"/>
      <c r="BE12" s="89"/>
    </row>
    <row r="13" customFormat="1" ht="198.55" customHeight="1" spans="1:57">
      <c r="A13" s="13">
        <v>45979</v>
      </c>
      <c r="B13" s="14" t="s">
        <v>41</v>
      </c>
      <c r="C13" s="15"/>
      <c r="D13" s="16">
        <v>84000</v>
      </c>
      <c r="E13" s="38">
        <f t="shared" si="0"/>
        <v>218300</v>
      </c>
      <c r="F13" s="43" t="s">
        <v>42</v>
      </c>
      <c r="G13" s="47"/>
      <c r="H13" s="41" t="s">
        <v>26</v>
      </c>
      <c r="I13" s="78"/>
      <c r="J13" s="78"/>
      <c r="K13" s="79"/>
      <c r="L13" s="79"/>
      <c r="M13" s="85"/>
      <c r="N13" s="86"/>
      <c r="O13" s="87"/>
      <c r="P13" s="88"/>
      <c r="Q13" s="88"/>
      <c r="R13" s="88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9"/>
    </row>
    <row r="14" customFormat="1" ht="270.2" customHeight="1" spans="1:57">
      <c r="A14" s="13">
        <v>45980</v>
      </c>
      <c r="B14" s="14" t="s">
        <v>43</v>
      </c>
      <c r="C14" s="15"/>
      <c r="D14" s="16">
        <v>52900</v>
      </c>
      <c r="E14" s="38">
        <f t="shared" si="0"/>
        <v>165400</v>
      </c>
      <c r="F14" s="45" t="s">
        <v>44</v>
      </c>
      <c r="G14" s="46"/>
      <c r="H14" s="41" t="s">
        <v>29</v>
      </c>
      <c r="I14" s="78"/>
      <c r="J14" s="78"/>
      <c r="K14" s="79"/>
      <c r="L14" s="79"/>
      <c r="M14" s="85"/>
      <c r="N14" s="86"/>
      <c r="O14" s="87"/>
      <c r="P14" s="88"/>
      <c r="Q14" s="88"/>
      <c r="R14" s="88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9"/>
      <c r="AX14" s="89"/>
      <c r="AY14" s="89"/>
      <c r="AZ14" s="89"/>
      <c r="BA14" s="89"/>
      <c r="BB14" s="89"/>
      <c r="BC14" s="89"/>
      <c r="BD14" s="89"/>
      <c r="BE14" s="89"/>
    </row>
    <row r="15" customFormat="1" ht="217.05" customHeight="1" spans="1:57">
      <c r="A15" s="13">
        <v>45980</v>
      </c>
      <c r="B15" s="14" t="s">
        <v>45</v>
      </c>
      <c r="C15" s="15"/>
      <c r="D15" s="16">
        <v>50000</v>
      </c>
      <c r="E15" s="38">
        <f t="shared" si="0"/>
        <v>115400</v>
      </c>
      <c r="F15" s="45" t="s">
        <v>46</v>
      </c>
      <c r="G15" s="44"/>
      <c r="H15" s="41" t="s">
        <v>29</v>
      </c>
      <c r="I15" s="78"/>
      <c r="J15" s="78"/>
      <c r="K15" s="79"/>
      <c r="L15" s="79"/>
      <c r="M15" s="85"/>
      <c r="N15" s="86"/>
      <c r="O15" s="87"/>
      <c r="P15" s="88"/>
      <c r="Q15" s="88"/>
      <c r="R15" s="88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89"/>
      <c r="AE15" s="89"/>
      <c r="AF15" s="89"/>
      <c r="AG15" s="89"/>
      <c r="AH15" s="89"/>
      <c r="AI15" s="89"/>
      <c r="AJ15" s="89"/>
      <c r="AK15" s="89"/>
      <c r="AL15" s="89"/>
      <c r="AM15" s="89"/>
      <c r="AN15" s="89"/>
      <c r="AO15" s="89"/>
      <c r="AP15" s="89"/>
      <c r="AQ15" s="89"/>
      <c r="AR15" s="89"/>
      <c r="AS15" s="89"/>
      <c r="AT15" s="89"/>
      <c r="AU15" s="89"/>
      <c r="AV15" s="89"/>
      <c r="AW15" s="89"/>
      <c r="AX15" s="89"/>
      <c r="AY15" s="89"/>
      <c r="AZ15" s="89"/>
      <c r="BA15" s="89"/>
      <c r="BB15" s="89"/>
      <c r="BC15" s="89"/>
      <c r="BD15" s="89"/>
      <c r="BE15" s="89"/>
    </row>
    <row r="16" customFormat="1" ht="273.5" customHeight="1" spans="1:57">
      <c r="A16" s="13">
        <v>45982</v>
      </c>
      <c r="B16" s="14" t="s">
        <v>47</v>
      </c>
      <c r="C16" s="18"/>
      <c r="D16" s="16">
        <v>26000</v>
      </c>
      <c r="E16" s="38">
        <f t="shared" si="0"/>
        <v>89400</v>
      </c>
      <c r="F16" s="48" t="s">
        <v>48</v>
      </c>
      <c r="G16" s="49"/>
      <c r="H16" s="41" t="s">
        <v>49</v>
      </c>
      <c r="I16" s="78"/>
      <c r="J16" s="78"/>
      <c r="K16" s="79"/>
      <c r="L16" s="79"/>
      <c r="M16" s="85"/>
      <c r="N16" s="86"/>
      <c r="O16" s="87"/>
      <c r="P16" s="88"/>
      <c r="Q16" s="88"/>
      <c r="R16" s="88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  <c r="AD16" s="89"/>
      <c r="AE16" s="89"/>
      <c r="AF16" s="89"/>
      <c r="AG16" s="89"/>
      <c r="AH16" s="89"/>
      <c r="AI16" s="89"/>
      <c r="AJ16" s="89"/>
      <c r="AK16" s="89"/>
      <c r="AL16" s="89"/>
      <c r="AM16" s="89"/>
      <c r="AN16" s="89"/>
      <c r="AO16" s="89"/>
      <c r="AP16" s="89"/>
      <c r="AQ16" s="89"/>
      <c r="AR16" s="89"/>
      <c r="AS16" s="89"/>
      <c r="AT16" s="89"/>
      <c r="AU16" s="89"/>
      <c r="AV16" s="89"/>
      <c r="AW16" s="89"/>
      <c r="AX16" s="89"/>
      <c r="AY16" s="89"/>
      <c r="AZ16" s="89"/>
      <c r="BA16" s="89"/>
      <c r="BB16" s="89"/>
      <c r="BC16" s="89"/>
      <c r="BD16" s="89"/>
      <c r="BE16" s="89"/>
    </row>
    <row r="17" customFormat="1" ht="226.4" customHeight="1" spans="1:57">
      <c r="A17" s="19">
        <v>45982</v>
      </c>
      <c r="B17" s="20" t="s">
        <v>50</v>
      </c>
      <c r="C17" s="21"/>
      <c r="D17" s="22">
        <v>60700</v>
      </c>
      <c r="E17" s="38">
        <f t="shared" si="0"/>
        <v>28700</v>
      </c>
      <c r="F17" s="45" t="s">
        <v>51</v>
      </c>
      <c r="G17" s="47"/>
      <c r="H17" s="41" t="s">
        <v>29</v>
      </c>
      <c r="I17" s="78"/>
      <c r="J17" s="78"/>
      <c r="K17" s="79"/>
      <c r="L17" s="79"/>
      <c r="M17" s="85"/>
      <c r="N17" s="86"/>
      <c r="O17" s="87"/>
      <c r="P17" s="88"/>
      <c r="Q17" s="88"/>
      <c r="R17" s="88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89"/>
      <c r="AO17" s="89"/>
      <c r="AP17" s="89"/>
      <c r="AQ17" s="89"/>
      <c r="AR17" s="89"/>
      <c r="AS17" s="89"/>
      <c r="AT17" s="89"/>
      <c r="AU17" s="89"/>
      <c r="AV17" s="89"/>
      <c r="AW17" s="89"/>
      <c r="AX17" s="89"/>
      <c r="AY17" s="89"/>
      <c r="AZ17" s="89"/>
      <c r="BA17" s="89"/>
      <c r="BB17" s="89"/>
      <c r="BC17" s="89"/>
      <c r="BD17" s="89"/>
      <c r="BE17" s="89"/>
    </row>
    <row r="18" customFormat="1" ht="182.25" customHeight="1" spans="1:57">
      <c r="A18" s="19"/>
      <c r="B18" s="23"/>
      <c r="C18" s="24"/>
      <c r="D18" s="25"/>
      <c r="E18" s="50"/>
      <c r="F18" s="43" t="s">
        <v>52</v>
      </c>
      <c r="G18" s="51"/>
      <c r="H18" s="41" t="s">
        <v>26</v>
      </c>
      <c r="I18" s="78"/>
      <c r="J18" s="78"/>
      <c r="K18" s="79"/>
      <c r="L18" s="79"/>
      <c r="M18" s="85"/>
      <c r="N18" s="86"/>
      <c r="O18" s="87"/>
      <c r="P18" s="88"/>
      <c r="Q18" s="88"/>
      <c r="R18" s="88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89"/>
      <c r="AQ18" s="89"/>
      <c r="AR18" s="89"/>
      <c r="AS18" s="89"/>
      <c r="AT18" s="89"/>
      <c r="AU18" s="89"/>
      <c r="AV18" s="89"/>
      <c r="AW18" s="89"/>
      <c r="AX18" s="89"/>
      <c r="AY18" s="89"/>
      <c r="AZ18" s="89"/>
      <c r="BA18" s="89"/>
      <c r="BB18" s="89"/>
      <c r="BC18" s="89"/>
      <c r="BD18" s="89"/>
      <c r="BE18" s="89"/>
    </row>
    <row r="19" customFormat="1" ht="218.4" customHeight="1" spans="1:57">
      <c r="A19" s="13"/>
      <c r="B19" s="26"/>
      <c r="C19" s="27"/>
      <c r="D19" s="28"/>
      <c r="E19" s="52"/>
      <c r="F19" s="43" t="s">
        <v>53</v>
      </c>
      <c r="G19" s="44"/>
      <c r="H19" s="41" t="s">
        <v>26</v>
      </c>
      <c r="I19" s="78"/>
      <c r="J19" s="78"/>
      <c r="K19" s="79"/>
      <c r="L19" s="79"/>
      <c r="M19" s="85"/>
      <c r="N19" s="86"/>
      <c r="O19" s="87"/>
      <c r="P19" s="88"/>
      <c r="Q19" s="88"/>
      <c r="R19" s="88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9"/>
      <c r="AX19" s="89"/>
      <c r="AY19" s="89"/>
      <c r="AZ19" s="89"/>
      <c r="BA19" s="89"/>
      <c r="BB19" s="89"/>
      <c r="BC19" s="89"/>
      <c r="BD19" s="89"/>
      <c r="BE19" s="89"/>
    </row>
    <row r="20" customFormat="1" ht="90" customHeight="1" spans="1:57">
      <c r="A20" s="13">
        <v>45986</v>
      </c>
      <c r="B20" s="14" t="s">
        <v>19</v>
      </c>
      <c r="C20" s="15">
        <v>1000000</v>
      </c>
      <c r="D20" s="16"/>
      <c r="E20" s="38">
        <f>E17+C20-D20</f>
        <v>1028700</v>
      </c>
      <c r="F20" s="39" t="s">
        <v>54</v>
      </c>
      <c r="G20" s="53"/>
      <c r="H20" s="41" t="s">
        <v>21</v>
      </c>
      <c r="I20" s="78"/>
      <c r="J20" s="78"/>
      <c r="K20" s="79"/>
      <c r="L20" s="79"/>
      <c r="M20" s="85"/>
      <c r="N20" s="86"/>
      <c r="O20" s="87"/>
      <c r="P20" s="88"/>
      <c r="Q20" s="88"/>
      <c r="R20" s="88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89"/>
      <c r="BE20" s="89"/>
    </row>
    <row r="21" customFormat="1" ht="90" customHeight="1" spans="1:57">
      <c r="A21" s="13">
        <v>45986</v>
      </c>
      <c r="B21" s="14" t="s">
        <v>22</v>
      </c>
      <c r="C21" s="15"/>
      <c r="D21" s="16">
        <v>1200</v>
      </c>
      <c r="E21" s="38">
        <f t="shared" ref="E21:E84" si="1">E20+C21-D21</f>
        <v>1027500</v>
      </c>
      <c r="F21" s="39" t="s">
        <v>23</v>
      </c>
      <c r="G21" s="54"/>
      <c r="H21" s="41" t="s">
        <v>21</v>
      </c>
      <c r="I21" s="78"/>
      <c r="J21" s="78"/>
      <c r="K21" s="79"/>
      <c r="L21" s="79"/>
      <c r="M21" s="85"/>
      <c r="N21" s="86"/>
      <c r="O21" s="87"/>
      <c r="P21" s="88"/>
      <c r="Q21" s="88"/>
      <c r="R21" s="88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</row>
    <row r="22" customFormat="1" ht="296.1" customHeight="1" spans="1:57">
      <c r="A22" s="13">
        <v>45987</v>
      </c>
      <c r="B22" s="14" t="s">
        <v>24</v>
      </c>
      <c r="C22" s="15"/>
      <c r="D22" s="16">
        <v>5000</v>
      </c>
      <c r="E22" s="38">
        <f t="shared" si="1"/>
        <v>1022500</v>
      </c>
      <c r="F22" s="43" t="s">
        <v>55</v>
      </c>
      <c r="G22" s="51"/>
      <c r="H22" s="41" t="s">
        <v>26</v>
      </c>
      <c r="I22" s="78"/>
      <c r="J22" s="78"/>
      <c r="K22" s="79"/>
      <c r="L22" s="79"/>
      <c r="M22" s="85"/>
      <c r="N22" s="86"/>
      <c r="O22" s="87"/>
      <c r="P22" s="88"/>
      <c r="Q22" s="88"/>
      <c r="R22" s="88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9"/>
      <c r="AX22" s="89"/>
      <c r="AY22" s="89"/>
      <c r="AZ22" s="89"/>
      <c r="BA22" s="89"/>
      <c r="BB22" s="89"/>
      <c r="BC22" s="89"/>
      <c r="BD22" s="89"/>
      <c r="BE22" s="89"/>
    </row>
    <row r="23" customFormat="1" ht="266.9" customHeight="1" spans="1:57">
      <c r="A23" s="13">
        <v>45987</v>
      </c>
      <c r="B23" s="14" t="s">
        <v>56</v>
      </c>
      <c r="C23" s="15"/>
      <c r="D23" s="16">
        <v>12750</v>
      </c>
      <c r="E23" s="38">
        <f t="shared" si="1"/>
        <v>1009750</v>
      </c>
      <c r="F23" s="48" t="s">
        <v>57</v>
      </c>
      <c r="G23" s="47"/>
      <c r="H23" s="41" t="s">
        <v>49</v>
      </c>
      <c r="I23" s="78"/>
      <c r="J23" s="78"/>
      <c r="K23" s="79"/>
      <c r="L23" s="79"/>
      <c r="M23" s="85"/>
      <c r="N23" s="86"/>
      <c r="O23" s="87"/>
      <c r="P23" s="88"/>
      <c r="Q23" s="88"/>
      <c r="R23" s="88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89"/>
      <c r="AX23" s="89"/>
      <c r="AY23" s="89"/>
      <c r="AZ23" s="89"/>
      <c r="BA23" s="89"/>
      <c r="BB23" s="89"/>
      <c r="BC23" s="89"/>
      <c r="BD23" s="89"/>
      <c r="BE23" s="89"/>
    </row>
    <row r="24" customFormat="1" ht="190.45" customHeight="1" spans="1:57">
      <c r="A24" s="13">
        <v>45987</v>
      </c>
      <c r="B24" s="14" t="s">
        <v>58</v>
      </c>
      <c r="C24" s="15"/>
      <c r="D24" s="16">
        <v>302500</v>
      </c>
      <c r="E24" s="38">
        <f t="shared" si="1"/>
        <v>707250</v>
      </c>
      <c r="F24" s="48" t="s">
        <v>59</v>
      </c>
      <c r="G24" s="51"/>
      <c r="H24" s="41" t="s">
        <v>49</v>
      </c>
      <c r="I24" s="78"/>
      <c r="J24" s="78"/>
      <c r="K24" s="79"/>
      <c r="L24" s="79"/>
      <c r="M24" s="85"/>
      <c r="N24" s="86"/>
      <c r="O24" s="87"/>
      <c r="P24" s="88"/>
      <c r="Q24" s="88"/>
      <c r="R24" s="88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9"/>
      <c r="AX24" s="89"/>
      <c r="AY24" s="89"/>
      <c r="AZ24" s="89"/>
      <c r="BA24" s="89"/>
      <c r="BB24" s="89"/>
      <c r="BC24" s="89"/>
      <c r="BD24" s="89"/>
      <c r="BE24" s="89"/>
    </row>
    <row r="25" customFormat="1" ht="145.5" customHeight="1" spans="1:57">
      <c r="A25" s="13">
        <v>45987</v>
      </c>
      <c r="B25" s="14" t="s">
        <v>60</v>
      </c>
      <c r="C25" s="15"/>
      <c r="D25" s="16">
        <v>89000</v>
      </c>
      <c r="E25" s="38">
        <f t="shared" si="1"/>
        <v>618250</v>
      </c>
      <c r="F25" s="45" t="s">
        <v>61</v>
      </c>
      <c r="G25" s="47"/>
      <c r="H25" s="55" t="s">
        <v>29</v>
      </c>
      <c r="I25" s="78"/>
      <c r="J25" s="78"/>
      <c r="K25" s="79"/>
      <c r="L25" s="79"/>
      <c r="M25" s="85"/>
      <c r="N25" s="86"/>
      <c r="O25" s="87"/>
      <c r="P25" s="88"/>
      <c r="Q25" s="88"/>
      <c r="R25" s="88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89"/>
      <c r="AQ25" s="89"/>
      <c r="AR25" s="89"/>
      <c r="AS25" s="89"/>
      <c r="AT25" s="89"/>
      <c r="AU25" s="89"/>
      <c r="AV25" s="89"/>
      <c r="AW25" s="89"/>
      <c r="AX25" s="89"/>
      <c r="AY25" s="89"/>
      <c r="AZ25" s="89"/>
      <c r="BA25" s="89"/>
      <c r="BB25" s="89"/>
      <c r="BC25" s="89"/>
      <c r="BD25" s="89"/>
      <c r="BE25" s="89"/>
    </row>
    <row r="26" customFormat="1" ht="185.8" customHeight="1" spans="1:57">
      <c r="A26" s="13">
        <v>45988</v>
      </c>
      <c r="B26" s="14" t="s">
        <v>62</v>
      </c>
      <c r="C26" s="15"/>
      <c r="D26" s="15">
        <v>109337</v>
      </c>
      <c r="E26" s="38">
        <f t="shared" si="1"/>
        <v>508913</v>
      </c>
      <c r="F26" s="45" t="s">
        <v>63</v>
      </c>
      <c r="G26" s="56"/>
      <c r="H26" s="41" t="s">
        <v>29</v>
      </c>
      <c r="I26" s="78"/>
      <c r="J26" s="78"/>
      <c r="K26" s="79"/>
      <c r="L26" s="79"/>
      <c r="M26" s="85"/>
      <c r="N26" s="86"/>
      <c r="O26" s="87"/>
      <c r="P26" s="88"/>
      <c r="Q26" s="88"/>
      <c r="R26" s="88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9"/>
      <c r="AX26" s="89"/>
      <c r="AY26" s="89"/>
      <c r="AZ26" s="89"/>
      <c r="BA26" s="89"/>
      <c r="BB26" s="89"/>
      <c r="BC26" s="89"/>
      <c r="BD26" s="89"/>
      <c r="BE26" s="89"/>
    </row>
    <row r="27" customFormat="1" ht="257.4" customHeight="1" spans="1:57">
      <c r="A27" s="29">
        <v>45988</v>
      </c>
      <c r="B27" s="14" t="s">
        <v>64</v>
      </c>
      <c r="C27" s="15"/>
      <c r="D27" s="15">
        <v>35000</v>
      </c>
      <c r="E27" s="38">
        <f t="shared" si="1"/>
        <v>473913</v>
      </c>
      <c r="F27" s="43" t="s">
        <v>65</v>
      </c>
      <c r="G27" s="57"/>
      <c r="H27" s="41" t="s">
        <v>26</v>
      </c>
      <c r="I27" s="78"/>
      <c r="J27" s="78"/>
      <c r="K27" s="79"/>
      <c r="L27" s="79"/>
      <c r="M27" s="85"/>
      <c r="N27" s="86"/>
      <c r="O27" s="87"/>
      <c r="P27" s="88"/>
      <c r="Q27" s="88"/>
      <c r="R27" s="88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89"/>
      <c r="AY27" s="89"/>
      <c r="AZ27" s="89"/>
      <c r="BA27" s="89"/>
      <c r="BB27" s="89"/>
      <c r="BC27" s="89"/>
      <c r="BD27" s="89"/>
      <c r="BE27" s="89"/>
    </row>
    <row r="28" customFormat="1" ht="246.85" customHeight="1" spans="1:57">
      <c r="A28" s="29">
        <v>45988</v>
      </c>
      <c r="B28" s="14" t="s">
        <v>66</v>
      </c>
      <c r="C28" s="15"/>
      <c r="D28" s="15">
        <v>140000</v>
      </c>
      <c r="E28" s="38">
        <f t="shared" si="1"/>
        <v>333913</v>
      </c>
      <c r="F28" s="45" t="s">
        <v>67</v>
      </c>
      <c r="G28" s="56"/>
      <c r="H28" s="41" t="s">
        <v>29</v>
      </c>
      <c r="I28" s="78"/>
      <c r="J28" s="78"/>
      <c r="K28" s="79"/>
      <c r="L28" s="79"/>
      <c r="M28" s="85"/>
      <c r="N28" s="86"/>
      <c r="O28" s="87"/>
      <c r="P28" s="88"/>
      <c r="Q28" s="88"/>
      <c r="R28" s="88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89"/>
      <c r="BE28" s="89"/>
    </row>
    <row r="29" customFormat="1" ht="316.35" customHeight="1" spans="1:57">
      <c r="A29" s="29">
        <v>45988</v>
      </c>
      <c r="B29" s="14" t="s">
        <v>68</v>
      </c>
      <c r="C29" s="15"/>
      <c r="D29" s="15">
        <v>44000</v>
      </c>
      <c r="E29" s="38">
        <f t="shared" si="1"/>
        <v>289913</v>
      </c>
      <c r="F29" s="43" t="s">
        <v>69</v>
      </c>
      <c r="G29" s="57"/>
      <c r="H29" s="41" t="s">
        <v>26</v>
      </c>
      <c r="I29" s="78"/>
      <c r="J29" s="78"/>
      <c r="K29" s="79"/>
      <c r="L29" s="79"/>
      <c r="M29" s="85"/>
      <c r="N29" s="86"/>
      <c r="O29" s="87"/>
      <c r="P29" s="88"/>
      <c r="Q29" s="88"/>
      <c r="R29" s="88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89"/>
      <c r="AX29" s="89"/>
      <c r="AY29" s="89"/>
      <c r="AZ29" s="89"/>
      <c r="BA29" s="89"/>
      <c r="BB29" s="89"/>
      <c r="BC29" s="89"/>
      <c r="BD29" s="89"/>
      <c r="BE29" s="89"/>
    </row>
    <row r="30" customFormat="1" ht="209.75" customHeight="1" spans="1:57">
      <c r="A30" s="29">
        <v>45988</v>
      </c>
      <c r="B30" s="14" t="s">
        <v>70</v>
      </c>
      <c r="C30" s="15"/>
      <c r="D30" s="15">
        <v>24000</v>
      </c>
      <c r="E30" s="38">
        <f t="shared" si="1"/>
        <v>265913</v>
      </c>
      <c r="F30" s="43" t="s">
        <v>71</v>
      </c>
      <c r="G30" s="56"/>
      <c r="H30" s="41" t="s">
        <v>26</v>
      </c>
      <c r="I30" s="78"/>
      <c r="J30" s="78"/>
      <c r="K30" s="79"/>
      <c r="L30" s="79"/>
      <c r="M30" s="85"/>
      <c r="N30" s="86"/>
      <c r="O30" s="87"/>
      <c r="P30" s="88"/>
      <c r="Q30" s="88"/>
      <c r="R30" s="88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89"/>
      <c r="AY30" s="89"/>
      <c r="AZ30" s="89"/>
      <c r="BA30" s="89"/>
      <c r="BB30" s="89"/>
      <c r="BC30" s="89"/>
      <c r="BD30" s="89"/>
      <c r="BE30" s="89"/>
    </row>
    <row r="31" customFormat="1" ht="94.25" customHeight="1" spans="1:57">
      <c r="A31" s="29">
        <v>45989</v>
      </c>
      <c r="B31" s="14" t="s">
        <v>72</v>
      </c>
      <c r="C31" s="15">
        <v>1000000</v>
      </c>
      <c r="D31" s="15"/>
      <c r="E31" s="38">
        <f t="shared" si="1"/>
        <v>1265913</v>
      </c>
      <c r="F31" s="39" t="s">
        <v>20</v>
      </c>
      <c r="G31" s="57"/>
      <c r="H31" s="41" t="s">
        <v>21</v>
      </c>
      <c r="I31" s="78"/>
      <c r="J31" s="78"/>
      <c r="K31" s="79"/>
      <c r="L31" s="79"/>
      <c r="M31" s="85"/>
      <c r="N31" s="86"/>
      <c r="O31" s="87"/>
      <c r="P31" s="88"/>
      <c r="Q31" s="88"/>
      <c r="R31" s="88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89"/>
      <c r="AY31" s="89"/>
      <c r="AZ31" s="89"/>
      <c r="BA31" s="89"/>
      <c r="BB31" s="89"/>
      <c r="BC31" s="89"/>
      <c r="BD31" s="89"/>
      <c r="BE31" s="89"/>
    </row>
    <row r="32" customFormat="1" ht="94.25" customHeight="1" spans="1:57">
      <c r="A32" s="29">
        <v>45989</v>
      </c>
      <c r="B32" s="14" t="s">
        <v>22</v>
      </c>
      <c r="C32" s="15"/>
      <c r="D32" s="15">
        <v>1000</v>
      </c>
      <c r="E32" s="38">
        <f t="shared" si="1"/>
        <v>1264913</v>
      </c>
      <c r="F32" s="39" t="s">
        <v>73</v>
      </c>
      <c r="G32" s="57"/>
      <c r="H32" s="41" t="s">
        <v>21</v>
      </c>
      <c r="I32" s="78"/>
      <c r="J32" s="78"/>
      <c r="K32" s="79"/>
      <c r="L32" s="79"/>
      <c r="M32" s="85"/>
      <c r="N32" s="86"/>
      <c r="O32" s="87"/>
      <c r="P32" s="88"/>
      <c r="Q32" s="88"/>
      <c r="R32" s="88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89"/>
    </row>
    <row r="33" customFormat="1" ht="94.25" customHeight="1" spans="1:57">
      <c r="A33" s="29">
        <v>45989</v>
      </c>
      <c r="B33" s="14" t="s">
        <v>74</v>
      </c>
      <c r="C33" s="15"/>
      <c r="D33" s="15">
        <v>155247</v>
      </c>
      <c r="E33" s="38">
        <f t="shared" si="1"/>
        <v>1109666</v>
      </c>
      <c r="F33" s="45" t="s">
        <v>75</v>
      </c>
      <c r="G33" s="57"/>
      <c r="H33" s="41" t="s">
        <v>29</v>
      </c>
      <c r="I33" s="78"/>
      <c r="J33" s="78"/>
      <c r="K33" s="79"/>
      <c r="L33" s="79"/>
      <c r="M33" s="85"/>
      <c r="N33" s="86"/>
      <c r="O33" s="87"/>
      <c r="P33" s="88"/>
      <c r="Q33" s="88"/>
      <c r="R33" s="88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9"/>
    </row>
    <row r="34" customFormat="1" ht="83.45" customHeight="1" spans="1:57">
      <c r="A34" s="29">
        <v>28</v>
      </c>
      <c r="B34" s="30" t="s">
        <v>76</v>
      </c>
      <c r="C34" s="31">
        <v>810</v>
      </c>
      <c r="D34" s="31"/>
      <c r="E34" s="38">
        <f t="shared" si="1"/>
        <v>1110476</v>
      </c>
      <c r="F34" s="58" t="s">
        <v>77</v>
      </c>
      <c r="G34" s="59"/>
      <c r="H34" s="41" t="s">
        <v>78</v>
      </c>
      <c r="I34" s="78"/>
      <c r="J34" s="78"/>
      <c r="K34" s="79"/>
      <c r="L34" s="79"/>
      <c r="M34" s="85"/>
      <c r="N34" s="86"/>
      <c r="O34" s="87"/>
      <c r="P34" s="88"/>
      <c r="Q34" s="88"/>
      <c r="R34" s="88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89"/>
      <c r="BE34" s="89"/>
    </row>
    <row r="35" customFormat="1" ht="140.25" customHeight="1" spans="1:57">
      <c r="A35" s="13">
        <v>45990</v>
      </c>
      <c r="B35" s="14" t="s">
        <v>79</v>
      </c>
      <c r="C35" s="15"/>
      <c r="D35" s="16">
        <v>285000</v>
      </c>
      <c r="E35" s="38">
        <f t="shared" si="1"/>
        <v>825476</v>
      </c>
      <c r="F35" s="60" t="s">
        <v>80</v>
      </c>
      <c r="G35" s="57"/>
      <c r="H35" s="41" t="s">
        <v>29</v>
      </c>
      <c r="I35" s="78"/>
      <c r="J35" s="78"/>
      <c r="K35" s="79"/>
      <c r="L35" s="79"/>
      <c r="M35" s="85"/>
      <c r="N35" s="86"/>
      <c r="O35" s="87"/>
      <c r="P35" s="88"/>
      <c r="Q35" s="88"/>
      <c r="R35" s="88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  <c r="BD35" s="89"/>
      <c r="BE35" s="89"/>
    </row>
    <row r="36" customFormat="1" ht="97.1" customHeight="1" spans="1:57">
      <c r="A36" s="29">
        <v>45990</v>
      </c>
      <c r="B36" s="32" t="s">
        <v>36</v>
      </c>
      <c r="C36" s="33"/>
      <c r="D36" s="33">
        <v>14000</v>
      </c>
      <c r="E36" s="38">
        <f t="shared" si="1"/>
        <v>811476</v>
      </c>
      <c r="F36" s="61" t="s">
        <v>81</v>
      </c>
      <c r="G36" s="62"/>
      <c r="H36" s="41" t="s">
        <v>26</v>
      </c>
      <c r="I36" s="78"/>
      <c r="J36" s="78"/>
      <c r="K36" s="79"/>
      <c r="L36" s="79"/>
      <c r="M36" s="85"/>
      <c r="N36" s="86"/>
      <c r="O36" s="87"/>
      <c r="P36" s="88"/>
      <c r="Q36" s="88"/>
      <c r="R36" s="88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89"/>
      <c r="BE36" s="89"/>
    </row>
    <row r="37" customFormat="1" ht="171" customHeight="1" spans="1:57">
      <c r="A37" s="29">
        <v>45991</v>
      </c>
      <c r="B37" s="32" t="s">
        <v>82</v>
      </c>
      <c r="C37" s="33"/>
      <c r="D37" s="33">
        <v>57500</v>
      </c>
      <c r="E37" s="38">
        <f t="shared" si="1"/>
        <v>753976</v>
      </c>
      <c r="F37" s="61" t="s">
        <v>83</v>
      </c>
      <c r="G37" s="62"/>
      <c r="H37" s="63" t="s">
        <v>26</v>
      </c>
      <c r="I37" s="80"/>
      <c r="J37" s="78"/>
      <c r="K37" s="79"/>
      <c r="L37" s="79"/>
      <c r="M37" s="85"/>
      <c r="N37" s="86"/>
      <c r="O37" s="87"/>
      <c r="P37" s="88"/>
      <c r="Q37" s="88"/>
      <c r="R37" s="88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89"/>
      <c r="BB37" s="89"/>
      <c r="BC37" s="89"/>
      <c r="BD37" s="89"/>
      <c r="BE37" s="89"/>
    </row>
    <row r="38" customFormat="1" ht="217.8" customHeight="1" spans="1:57">
      <c r="A38" s="13">
        <v>45992</v>
      </c>
      <c r="B38" s="14" t="s">
        <v>84</v>
      </c>
      <c r="C38" s="15"/>
      <c r="D38" s="16">
        <v>94000</v>
      </c>
      <c r="E38" s="38">
        <f t="shared" si="1"/>
        <v>659976</v>
      </c>
      <c r="F38" s="60" t="s">
        <v>85</v>
      </c>
      <c r="G38" s="57"/>
      <c r="H38" s="41" t="s">
        <v>29</v>
      </c>
      <c r="I38" s="78"/>
      <c r="J38" s="78"/>
      <c r="K38" s="79"/>
      <c r="L38" s="79"/>
      <c r="M38" s="85"/>
      <c r="N38" s="86"/>
      <c r="O38" s="87"/>
      <c r="P38" s="88"/>
      <c r="Q38" s="88"/>
      <c r="R38" s="88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89"/>
      <c r="BB38" s="89"/>
      <c r="BC38" s="89"/>
      <c r="BD38" s="89"/>
      <c r="BE38" s="89"/>
    </row>
    <row r="39" customFormat="1" ht="218.1" customHeight="1" spans="1:57">
      <c r="A39" s="13">
        <v>45992</v>
      </c>
      <c r="B39" s="17" t="s">
        <v>86</v>
      </c>
      <c r="C39" s="15"/>
      <c r="D39" s="16">
        <v>50000</v>
      </c>
      <c r="E39" s="38">
        <f t="shared" si="1"/>
        <v>609976</v>
      </c>
      <c r="F39" s="64" t="s">
        <v>87</v>
      </c>
      <c r="G39" s="56"/>
      <c r="H39" s="41" t="s">
        <v>49</v>
      </c>
      <c r="I39" s="78"/>
      <c r="J39" s="78"/>
      <c r="K39" s="79"/>
      <c r="L39" s="79"/>
      <c r="M39" s="85"/>
      <c r="N39" s="86"/>
      <c r="O39" s="87"/>
      <c r="P39" s="88"/>
      <c r="Q39" s="88"/>
      <c r="R39" s="88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9"/>
      <c r="AZ39" s="89"/>
      <c r="BA39" s="89"/>
      <c r="BB39" s="89"/>
      <c r="BC39" s="89"/>
      <c r="BD39" s="89"/>
      <c r="BE39" s="89"/>
    </row>
    <row r="40" customFormat="1" ht="216.3" customHeight="1" spans="1:57">
      <c r="A40" s="13">
        <v>45992</v>
      </c>
      <c r="B40" s="14" t="s">
        <v>45</v>
      </c>
      <c r="C40" s="15"/>
      <c r="D40" s="16">
        <v>100000</v>
      </c>
      <c r="E40" s="38">
        <f t="shared" si="1"/>
        <v>509976</v>
      </c>
      <c r="F40" s="64" t="s">
        <v>88</v>
      </c>
      <c r="G40" s="57"/>
      <c r="H40" s="41" t="s">
        <v>49</v>
      </c>
      <c r="I40" s="78"/>
      <c r="J40" s="78"/>
      <c r="K40" s="79"/>
      <c r="L40" s="79"/>
      <c r="M40" s="85"/>
      <c r="N40" s="86"/>
      <c r="O40" s="87"/>
      <c r="P40" s="88"/>
      <c r="Q40" s="88"/>
      <c r="R40" s="88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89"/>
      <c r="AY40" s="89"/>
      <c r="AZ40" s="89"/>
      <c r="BA40" s="89"/>
      <c r="BB40" s="89"/>
      <c r="BC40" s="89"/>
      <c r="BD40" s="89"/>
      <c r="BE40" s="89"/>
    </row>
    <row r="41" customFormat="1" ht="160.75" customHeight="1" spans="1:57">
      <c r="A41" s="29">
        <v>45993</v>
      </c>
      <c r="B41" s="32" t="s">
        <v>41</v>
      </c>
      <c r="C41" s="33"/>
      <c r="D41" s="33">
        <v>84000</v>
      </c>
      <c r="E41" s="38">
        <f t="shared" si="1"/>
        <v>425976</v>
      </c>
      <c r="F41" s="61" t="s">
        <v>42</v>
      </c>
      <c r="G41" s="62"/>
      <c r="H41" s="41" t="s">
        <v>26</v>
      </c>
      <c r="I41" s="78"/>
      <c r="J41" s="78"/>
      <c r="K41" s="79"/>
      <c r="L41" s="79"/>
      <c r="M41" s="85"/>
      <c r="N41" s="86"/>
      <c r="O41" s="87"/>
      <c r="P41" s="88"/>
      <c r="Q41" s="88"/>
      <c r="R41" s="88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89"/>
      <c r="AY41" s="89"/>
      <c r="AZ41" s="89"/>
      <c r="BA41" s="89"/>
      <c r="BB41" s="89"/>
      <c r="BC41" s="89"/>
      <c r="BD41" s="89"/>
      <c r="BE41" s="89"/>
    </row>
    <row r="42" customFormat="1" ht="80.35" customHeight="1" spans="1:57">
      <c r="A42" s="29">
        <v>45995</v>
      </c>
      <c r="B42" s="32" t="s">
        <v>89</v>
      </c>
      <c r="C42" s="33"/>
      <c r="D42" s="33">
        <v>115500</v>
      </c>
      <c r="E42" s="38">
        <f t="shared" si="1"/>
        <v>310476</v>
      </c>
      <c r="F42" s="61" t="s">
        <v>90</v>
      </c>
      <c r="G42" s="62"/>
      <c r="H42" s="41" t="s">
        <v>26</v>
      </c>
      <c r="I42" s="78"/>
      <c r="J42" s="78"/>
      <c r="K42" s="79"/>
      <c r="L42" s="79"/>
      <c r="M42" s="85"/>
      <c r="N42" s="86"/>
      <c r="O42" s="87"/>
      <c r="P42" s="88"/>
      <c r="Q42" s="88"/>
      <c r="R42" s="88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89"/>
      <c r="AY42" s="89"/>
      <c r="AZ42" s="89"/>
      <c r="BA42" s="89"/>
      <c r="BB42" s="89"/>
      <c r="BC42" s="89"/>
      <c r="BD42" s="89"/>
      <c r="BE42" s="89"/>
    </row>
    <row r="43" customFormat="1" ht="90" customHeight="1" spans="1:57">
      <c r="A43" s="29">
        <v>45995</v>
      </c>
      <c r="B43" s="32" t="s">
        <v>19</v>
      </c>
      <c r="C43" s="33">
        <v>3000000</v>
      </c>
      <c r="D43" s="33"/>
      <c r="E43" s="38">
        <f t="shared" si="1"/>
        <v>3310476</v>
      </c>
      <c r="F43" s="39" t="s">
        <v>91</v>
      </c>
      <c r="G43" s="65"/>
      <c r="H43" s="41" t="s">
        <v>21</v>
      </c>
      <c r="I43" s="78"/>
      <c r="J43" s="78"/>
      <c r="K43" s="79"/>
      <c r="L43" s="79"/>
      <c r="M43" s="85"/>
      <c r="N43" s="86"/>
      <c r="O43" s="87"/>
      <c r="P43" s="88"/>
      <c r="Q43" s="88"/>
      <c r="R43" s="88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  <c r="AX43" s="89"/>
      <c r="AY43" s="89"/>
      <c r="AZ43" s="89"/>
      <c r="BA43" s="89"/>
      <c r="BB43" s="89"/>
      <c r="BC43" s="89"/>
      <c r="BD43" s="89"/>
      <c r="BE43" s="89"/>
    </row>
    <row r="44" customFormat="1" ht="90" customHeight="1" spans="1:57">
      <c r="A44" s="29">
        <v>45995</v>
      </c>
      <c r="B44" s="32" t="s">
        <v>22</v>
      </c>
      <c r="C44" s="33"/>
      <c r="D44" s="33">
        <v>1200</v>
      </c>
      <c r="E44" s="38">
        <f t="shared" si="1"/>
        <v>3309276</v>
      </c>
      <c r="F44" s="39" t="s">
        <v>23</v>
      </c>
      <c r="G44" s="66"/>
      <c r="H44" s="41" t="s">
        <v>21</v>
      </c>
      <c r="I44" s="78"/>
      <c r="J44" s="78"/>
      <c r="K44" s="79"/>
      <c r="L44" s="79"/>
      <c r="M44" s="85"/>
      <c r="N44" s="86"/>
      <c r="O44" s="87"/>
      <c r="P44" s="88"/>
      <c r="Q44" s="88"/>
      <c r="R44" s="88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89"/>
      <c r="AY44" s="89"/>
      <c r="AZ44" s="89"/>
      <c r="BA44" s="89"/>
      <c r="BB44" s="89"/>
      <c r="BC44" s="89"/>
      <c r="BD44" s="89"/>
      <c r="BE44" s="89"/>
    </row>
    <row r="45" customFormat="1" ht="219.45" customHeight="1" spans="1:57">
      <c r="A45" s="29">
        <v>45995</v>
      </c>
      <c r="B45" s="32" t="s">
        <v>92</v>
      </c>
      <c r="C45" s="33"/>
      <c r="D45" s="33">
        <v>164500</v>
      </c>
      <c r="E45" s="38">
        <f t="shared" si="1"/>
        <v>3144776</v>
      </c>
      <c r="F45" s="61" t="s">
        <v>93</v>
      </c>
      <c r="G45" s="62"/>
      <c r="H45" s="41" t="s">
        <v>26</v>
      </c>
      <c r="I45" s="78"/>
      <c r="J45" s="78"/>
      <c r="K45" s="79"/>
      <c r="L45" s="79"/>
      <c r="M45" s="85"/>
      <c r="N45" s="86"/>
      <c r="O45" s="87"/>
      <c r="P45" s="88"/>
      <c r="Q45" s="88"/>
      <c r="R45" s="88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89"/>
      <c r="AY45" s="89"/>
      <c r="AZ45" s="89"/>
      <c r="BA45" s="89"/>
      <c r="BB45" s="89"/>
      <c r="BC45" s="89"/>
      <c r="BD45" s="89"/>
      <c r="BE45" s="89"/>
    </row>
    <row r="46" customFormat="1" ht="256.1" customHeight="1" spans="1:57">
      <c r="A46" s="29">
        <v>45996</v>
      </c>
      <c r="B46" s="32" t="s">
        <v>94</v>
      </c>
      <c r="C46" s="33"/>
      <c r="D46" s="33">
        <v>22000</v>
      </c>
      <c r="E46" s="38">
        <f t="shared" si="1"/>
        <v>3122776</v>
      </c>
      <c r="F46" s="61" t="s">
        <v>95</v>
      </c>
      <c r="G46" s="62"/>
      <c r="H46" s="41" t="s">
        <v>26</v>
      </c>
      <c r="I46" s="78"/>
      <c r="J46" s="78"/>
      <c r="K46" s="79"/>
      <c r="L46" s="79"/>
      <c r="M46" s="85"/>
      <c r="N46" s="86"/>
      <c r="O46" s="87"/>
      <c r="P46" s="88"/>
      <c r="Q46" s="88"/>
      <c r="R46" s="88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9"/>
    </row>
    <row r="47" customFormat="1" ht="163.9" customHeight="1" spans="1:57">
      <c r="A47" s="29">
        <v>45996</v>
      </c>
      <c r="B47" s="32" t="s">
        <v>96</v>
      </c>
      <c r="C47" s="33"/>
      <c r="D47" s="33">
        <v>402500</v>
      </c>
      <c r="E47" s="38">
        <f t="shared" si="1"/>
        <v>2720276</v>
      </c>
      <c r="F47" s="61" t="s">
        <v>97</v>
      </c>
      <c r="G47" s="62"/>
      <c r="H47" s="41" t="s">
        <v>26</v>
      </c>
      <c r="I47" s="78"/>
      <c r="J47" s="78"/>
      <c r="K47" s="79"/>
      <c r="L47" s="79"/>
      <c r="M47" s="85"/>
      <c r="N47" s="86"/>
      <c r="O47" s="87"/>
      <c r="P47" s="88"/>
      <c r="Q47" s="88"/>
      <c r="R47" s="88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89"/>
      <c r="AY47" s="89"/>
      <c r="AZ47" s="89"/>
      <c r="BA47" s="89"/>
      <c r="BB47" s="89"/>
      <c r="BC47" s="89"/>
      <c r="BD47" s="89"/>
      <c r="BE47" s="89"/>
    </row>
    <row r="48" customFormat="1" ht="206.45" customHeight="1" spans="1:57">
      <c r="A48" s="29">
        <v>45996</v>
      </c>
      <c r="B48" s="32" t="s">
        <v>70</v>
      </c>
      <c r="C48" s="33"/>
      <c r="D48" s="33">
        <v>74000</v>
      </c>
      <c r="E48" s="38">
        <f t="shared" si="1"/>
        <v>2646276</v>
      </c>
      <c r="F48" s="61" t="s">
        <v>98</v>
      </c>
      <c r="G48" s="62"/>
      <c r="H48" s="41" t="s">
        <v>26</v>
      </c>
      <c r="I48" s="78"/>
      <c r="J48" s="78"/>
      <c r="K48" s="79"/>
      <c r="L48" s="79"/>
      <c r="M48" s="85"/>
      <c r="N48" s="86"/>
      <c r="O48" s="87"/>
      <c r="P48" s="88"/>
      <c r="Q48" s="88"/>
      <c r="R48" s="88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89"/>
      <c r="AW48" s="89"/>
      <c r="AX48" s="89"/>
      <c r="AY48" s="89"/>
      <c r="AZ48" s="89"/>
      <c r="BA48" s="89"/>
      <c r="BB48" s="89"/>
      <c r="BC48" s="89"/>
      <c r="BD48" s="89"/>
      <c r="BE48" s="89"/>
    </row>
    <row r="49" customFormat="1" ht="409.5" customHeight="1" spans="1:57">
      <c r="A49" s="29">
        <v>45996</v>
      </c>
      <c r="B49" s="32" t="s">
        <v>68</v>
      </c>
      <c r="C49" s="33"/>
      <c r="D49" s="33">
        <v>167500</v>
      </c>
      <c r="E49" s="38">
        <f t="shared" si="1"/>
        <v>2478776</v>
      </c>
      <c r="F49" s="61" t="s">
        <v>99</v>
      </c>
      <c r="G49" s="62"/>
      <c r="H49" s="41" t="s">
        <v>26</v>
      </c>
      <c r="J49" s="78"/>
      <c r="K49" s="79"/>
      <c r="L49" s="79"/>
      <c r="M49" s="85"/>
      <c r="N49" s="86"/>
      <c r="O49" s="87"/>
      <c r="P49" s="88"/>
      <c r="Q49" s="88"/>
      <c r="R49" s="88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89"/>
      <c r="AW49" s="89"/>
      <c r="AX49" s="89"/>
      <c r="AY49" s="89"/>
      <c r="AZ49" s="89"/>
      <c r="BA49" s="89"/>
      <c r="BB49" s="89"/>
      <c r="BC49" s="89"/>
      <c r="BD49" s="89"/>
      <c r="BE49" s="89"/>
    </row>
    <row r="50" ht="145.2" customHeight="1" spans="1:57">
      <c r="A50" s="29">
        <v>45997</v>
      </c>
      <c r="B50" s="14" t="s">
        <v>100</v>
      </c>
      <c r="C50" s="15"/>
      <c r="D50" s="15">
        <v>152000</v>
      </c>
      <c r="E50" s="38">
        <f t="shared" si="1"/>
        <v>2326776</v>
      </c>
      <c r="F50" s="67" t="s">
        <v>101</v>
      </c>
      <c r="G50" s="62"/>
      <c r="H50" s="41" t="s">
        <v>49</v>
      </c>
      <c r="I50" s="78"/>
      <c r="J50" s="78"/>
      <c r="K50" s="79"/>
      <c r="L50" s="79"/>
      <c r="M50" s="85"/>
      <c r="N50" s="86"/>
      <c r="O50" s="87"/>
      <c r="P50" s="88"/>
      <c r="Q50" s="88"/>
      <c r="R50" s="88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89"/>
      <c r="AY50" s="89"/>
      <c r="AZ50" s="89"/>
      <c r="BA50" s="89"/>
      <c r="BB50" s="89"/>
      <c r="BC50" s="89"/>
      <c r="BD50" s="89"/>
      <c r="BE50" s="89"/>
    </row>
    <row r="51" ht="308.7" customHeight="1" spans="1:57">
      <c r="A51" s="29">
        <v>45997</v>
      </c>
      <c r="B51" s="14" t="s">
        <v>102</v>
      </c>
      <c r="C51" s="15"/>
      <c r="D51" s="15">
        <v>22500</v>
      </c>
      <c r="E51" s="38">
        <f t="shared" si="1"/>
        <v>2304276</v>
      </c>
      <c r="F51" s="61" t="s">
        <v>103</v>
      </c>
      <c r="G51" s="62"/>
      <c r="H51" s="41" t="s">
        <v>26</v>
      </c>
      <c r="I51" s="78"/>
      <c r="J51" s="80"/>
      <c r="K51" s="79"/>
      <c r="L51" s="79"/>
      <c r="M51" s="85"/>
      <c r="N51" s="86"/>
      <c r="O51" s="87"/>
      <c r="P51" s="88"/>
      <c r="Q51" s="88"/>
      <c r="R51" s="88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89"/>
      <c r="AY51" s="89"/>
      <c r="AZ51" s="89"/>
      <c r="BA51" s="89"/>
      <c r="BB51" s="89"/>
      <c r="BC51" s="89"/>
      <c r="BD51" s="89"/>
      <c r="BE51" s="89"/>
    </row>
    <row r="52" ht="163.4" customHeight="1" spans="1:57">
      <c r="A52" s="29">
        <v>45999</v>
      </c>
      <c r="B52" s="32" t="s">
        <v>41</v>
      </c>
      <c r="C52" s="33"/>
      <c r="D52" s="33">
        <v>70000</v>
      </c>
      <c r="E52" s="38">
        <f t="shared" si="1"/>
        <v>2234276</v>
      </c>
      <c r="F52" s="61" t="s">
        <v>104</v>
      </c>
      <c r="G52" s="62"/>
      <c r="H52" s="41" t="s">
        <v>26</v>
      </c>
      <c r="I52" s="78"/>
      <c r="J52" s="78"/>
      <c r="K52" s="79"/>
      <c r="L52" s="79"/>
      <c r="M52" s="85"/>
      <c r="N52" s="86"/>
      <c r="O52" s="87"/>
      <c r="P52" s="88"/>
      <c r="Q52" s="88"/>
      <c r="R52" s="88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89"/>
      <c r="AY52" s="89"/>
      <c r="AZ52" s="89"/>
      <c r="BA52" s="89"/>
      <c r="BB52" s="89"/>
      <c r="BC52" s="89"/>
      <c r="BD52" s="89"/>
      <c r="BE52" s="89"/>
    </row>
    <row r="53" ht="118.4" customHeight="1" spans="1:57">
      <c r="A53" s="29">
        <v>45999</v>
      </c>
      <c r="B53" s="32" t="s">
        <v>100</v>
      </c>
      <c r="C53" s="33"/>
      <c r="D53" s="33">
        <v>114000</v>
      </c>
      <c r="E53" s="38">
        <f t="shared" si="1"/>
        <v>2120276</v>
      </c>
      <c r="F53" s="67" t="s">
        <v>101</v>
      </c>
      <c r="G53" s="62"/>
      <c r="H53" s="41" t="s">
        <v>49</v>
      </c>
      <c r="I53" s="78"/>
      <c r="J53" s="78"/>
      <c r="K53" s="79"/>
      <c r="L53" s="79"/>
      <c r="M53" s="85"/>
      <c r="N53" s="86"/>
      <c r="O53" s="87"/>
      <c r="P53" s="88"/>
      <c r="Q53" s="88"/>
      <c r="R53" s="88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89"/>
      <c r="AY53" s="89"/>
      <c r="AZ53" s="89"/>
      <c r="BA53" s="89"/>
      <c r="BB53" s="89"/>
      <c r="BC53" s="89"/>
      <c r="BD53" s="89"/>
      <c r="BE53" s="89"/>
    </row>
    <row r="54" ht="202.95" customHeight="1" spans="1:57">
      <c r="A54" s="29">
        <v>45999</v>
      </c>
      <c r="B54" s="32" t="s">
        <v>105</v>
      </c>
      <c r="C54" s="33"/>
      <c r="D54" s="33">
        <v>15500</v>
      </c>
      <c r="E54" s="38">
        <f t="shared" si="1"/>
        <v>2104776</v>
      </c>
      <c r="F54" s="61" t="s">
        <v>106</v>
      </c>
      <c r="G54" s="62"/>
      <c r="H54" s="41" t="s">
        <v>26</v>
      </c>
      <c r="I54" s="78"/>
      <c r="J54" s="78"/>
      <c r="K54" s="79"/>
      <c r="L54" s="79"/>
      <c r="M54" s="85"/>
      <c r="N54" s="86"/>
      <c r="O54" s="87"/>
      <c r="P54" s="88"/>
      <c r="Q54" s="88"/>
      <c r="R54" s="88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</row>
    <row r="55" ht="302.6" customHeight="1" spans="1:57">
      <c r="A55" s="29">
        <v>45999</v>
      </c>
      <c r="B55" s="32" t="s">
        <v>68</v>
      </c>
      <c r="C55" s="33"/>
      <c r="D55" s="33">
        <v>112500</v>
      </c>
      <c r="E55" s="38">
        <f t="shared" si="1"/>
        <v>1992276</v>
      </c>
      <c r="F55" s="61" t="s">
        <v>107</v>
      </c>
      <c r="G55" s="62"/>
      <c r="H55" s="41" t="s">
        <v>26</v>
      </c>
      <c r="I55" s="78"/>
      <c r="J55" s="78"/>
      <c r="K55" s="79"/>
      <c r="L55" s="79"/>
      <c r="M55" s="85"/>
      <c r="N55" s="86"/>
      <c r="O55" s="87"/>
      <c r="P55" s="88"/>
      <c r="Q55" s="88"/>
      <c r="R55" s="88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</row>
    <row r="56" ht="299" customHeight="1" spans="1:57">
      <c r="A56" s="29">
        <v>46000</v>
      </c>
      <c r="B56" s="32" t="s">
        <v>68</v>
      </c>
      <c r="C56" s="33"/>
      <c r="D56" s="33">
        <v>94500</v>
      </c>
      <c r="E56" s="38">
        <f t="shared" si="1"/>
        <v>1897776</v>
      </c>
      <c r="F56" s="61" t="s">
        <v>108</v>
      </c>
      <c r="G56" s="62"/>
      <c r="H56" s="41" t="s">
        <v>26</v>
      </c>
      <c r="I56" s="78"/>
      <c r="J56" s="78"/>
      <c r="K56" s="79"/>
      <c r="L56" s="79"/>
      <c r="M56" s="85"/>
      <c r="N56" s="86"/>
      <c r="O56" s="87"/>
      <c r="P56" s="88"/>
      <c r="Q56" s="88"/>
      <c r="R56" s="88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</row>
    <row r="57" ht="217.8" customHeight="1" spans="1:57">
      <c r="A57" s="29">
        <v>46000</v>
      </c>
      <c r="B57" s="32" t="s">
        <v>109</v>
      </c>
      <c r="C57" s="33"/>
      <c r="D57" s="33">
        <v>354000</v>
      </c>
      <c r="E57" s="38">
        <f t="shared" si="1"/>
        <v>1543776</v>
      </c>
      <c r="F57" s="61" t="s">
        <v>110</v>
      </c>
      <c r="G57" s="62"/>
      <c r="H57" s="41" t="s">
        <v>26</v>
      </c>
      <c r="I57" s="78"/>
      <c r="J57" s="78"/>
      <c r="K57" s="79"/>
      <c r="L57" s="79"/>
      <c r="M57" s="85"/>
      <c r="N57" s="86"/>
      <c r="O57" s="87"/>
      <c r="P57" s="88"/>
      <c r="Q57" s="88"/>
      <c r="R57" s="88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89"/>
      <c r="AW57" s="89"/>
      <c r="AX57" s="89"/>
      <c r="AY57" s="89"/>
      <c r="AZ57" s="89"/>
      <c r="BA57" s="89"/>
      <c r="BB57" s="89"/>
      <c r="BC57" s="89"/>
      <c r="BD57" s="89"/>
      <c r="BE57" s="89"/>
    </row>
    <row r="58" ht="298.5" customHeight="1" spans="1:57">
      <c r="A58" s="29">
        <v>46000</v>
      </c>
      <c r="B58" s="32" t="s">
        <v>68</v>
      </c>
      <c r="C58" s="33"/>
      <c r="D58" s="33">
        <v>170000</v>
      </c>
      <c r="E58" s="38">
        <f t="shared" si="1"/>
        <v>1373776</v>
      </c>
      <c r="F58" s="61" t="s">
        <v>111</v>
      </c>
      <c r="G58" s="62"/>
      <c r="H58" s="41" t="s">
        <v>26</v>
      </c>
      <c r="I58" s="78"/>
      <c r="J58" s="78"/>
      <c r="K58" s="79"/>
      <c r="L58" s="79"/>
      <c r="M58" s="85"/>
      <c r="N58" s="86"/>
      <c r="O58" s="87"/>
      <c r="P58" s="88"/>
      <c r="Q58" s="88"/>
      <c r="R58" s="88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R58" s="89"/>
      <c r="AS58" s="89"/>
      <c r="AT58" s="89"/>
      <c r="AU58" s="89"/>
      <c r="AV58" s="89"/>
      <c r="AW58" s="89"/>
      <c r="AX58" s="89"/>
      <c r="AY58" s="89"/>
      <c r="AZ58" s="89"/>
      <c r="BA58" s="89"/>
      <c r="BB58" s="89"/>
      <c r="BC58" s="89"/>
      <c r="BD58" s="89"/>
      <c r="BE58" s="89"/>
    </row>
    <row r="59" ht="386.05" customHeight="1" spans="1:57">
      <c r="A59" s="29">
        <v>46001</v>
      </c>
      <c r="B59" s="32" t="s">
        <v>112</v>
      </c>
      <c r="C59" s="33"/>
      <c r="D59" s="33">
        <v>140900</v>
      </c>
      <c r="E59" s="38">
        <f t="shared" si="1"/>
        <v>1232876</v>
      </c>
      <c r="F59" s="68" t="s">
        <v>113</v>
      </c>
      <c r="G59" s="62"/>
      <c r="H59" s="41" t="s">
        <v>114</v>
      </c>
      <c r="I59" s="78"/>
      <c r="J59" s="78"/>
      <c r="K59" s="79"/>
      <c r="L59" s="79"/>
      <c r="M59" s="85"/>
      <c r="N59" s="86"/>
      <c r="O59" s="87"/>
      <c r="P59" s="88"/>
      <c r="Q59" s="88"/>
      <c r="R59" s="88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89"/>
      <c r="AV59" s="89"/>
      <c r="AW59" s="89"/>
      <c r="AX59" s="89"/>
      <c r="AY59" s="89"/>
      <c r="AZ59" s="89"/>
      <c r="BA59" s="89"/>
      <c r="BB59" s="89"/>
      <c r="BC59" s="89"/>
      <c r="BD59" s="89"/>
      <c r="BE59" s="89"/>
    </row>
    <row r="60" ht="394.25" customHeight="1" spans="1:57">
      <c r="A60" s="29">
        <v>46001</v>
      </c>
      <c r="B60" s="32" t="s">
        <v>115</v>
      </c>
      <c r="C60" s="33"/>
      <c r="D60" s="33">
        <v>103300</v>
      </c>
      <c r="E60" s="38">
        <f t="shared" si="1"/>
        <v>1129576</v>
      </c>
      <c r="F60" s="69" t="s">
        <v>116</v>
      </c>
      <c r="G60" s="62"/>
      <c r="H60" s="41" t="s">
        <v>49</v>
      </c>
      <c r="I60" s="78"/>
      <c r="J60" s="78"/>
      <c r="K60" s="79"/>
      <c r="L60" s="79"/>
      <c r="M60" s="85"/>
      <c r="N60" s="86"/>
      <c r="O60" s="87"/>
      <c r="P60" s="88"/>
      <c r="Q60" s="88"/>
      <c r="R60" s="88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89"/>
      <c r="AY60" s="89"/>
      <c r="AZ60" s="89"/>
      <c r="BA60" s="89"/>
      <c r="BB60" s="89"/>
      <c r="BC60" s="89"/>
      <c r="BD60" s="89"/>
      <c r="BE60" s="89"/>
    </row>
    <row r="61" ht="58" customHeight="1" spans="1:57">
      <c r="A61" s="29">
        <v>46002</v>
      </c>
      <c r="B61" s="32" t="s">
        <v>117</v>
      </c>
      <c r="C61" s="33">
        <v>1500000</v>
      </c>
      <c r="D61" s="33"/>
      <c r="E61" s="38">
        <f t="shared" si="1"/>
        <v>2629576</v>
      </c>
      <c r="F61" s="39" t="s">
        <v>118</v>
      </c>
      <c r="G61" s="65"/>
      <c r="H61" s="41" t="s">
        <v>21</v>
      </c>
      <c r="I61" s="78"/>
      <c r="J61" s="78"/>
      <c r="K61" s="79"/>
      <c r="L61" s="79"/>
      <c r="M61" s="85"/>
      <c r="N61" s="86"/>
      <c r="O61" s="87"/>
      <c r="P61" s="88"/>
      <c r="Q61" s="88"/>
      <c r="R61" s="88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89"/>
      <c r="AV61" s="89"/>
      <c r="AW61" s="89"/>
      <c r="AX61" s="89"/>
      <c r="AY61" s="89"/>
      <c r="AZ61" s="89"/>
      <c r="BA61" s="89"/>
      <c r="BB61" s="89"/>
      <c r="BC61" s="89"/>
      <c r="BD61" s="89"/>
      <c r="BE61" s="89"/>
    </row>
    <row r="62" ht="58" customHeight="1" spans="1:57">
      <c r="A62" s="29">
        <v>46002</v>
      </c>
      <c r="B62" s="32" t="s">
        <v>22</v>
      </c>
      <c r="C62" s="33"/>
      <c r="D62" s="33">
        <v>1200</v>
      </c>
      <c r="E62" s="38">
        <f t="shared" si="1"/>
        <v>2628376</v>
      </c>
      <c r="F62" s="39" t="s">
        <v>23</v>
      </c>
      <c r="G62" s="66"/>
      <c r="H62" s="41" t="s">
        <v>21</v>
      </c>
      <c r="I62" s="78"/>
      <c r="J62" s="78"/>
      <c r="K62" s="79"/>
      <c r="L62" s="79"/>
      <c r="M62" s="85"/>
      <c r="N62" s="86"/>
      <c r="O62" s="87"/>
      <c r="P62" s="88"/>
      <c r="Q62" s="88"/>
      <c r="R62" s="88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89"/>
      <c r="AV62" s="89"/>
      <c r="AW62" s="89"/>
      <c r="AX62" s="89"/>
      <c r="AY62" s="89"/>
      <c r="AZ62" s="89"/>
      <c r="BA62" s="89"/>
      <c r="BB62" s="89"/>
      <c r="BC62" s="89"/>
      <c r="BD62" s="89"/>
      <c r="BE62" s="89"/>
    </row>
    <row r="63" ht="323.75" customHeight="1" spans="1:57">
      <c r="A63" s="29">
        <v>46002</v>
      </c>
      <c r="B63" s="32" t="s">
        <v>119</v>
      </c>
      <c r="C63" s="33"/>
      <c r="D63" s="33">
        <v>902500</v>
      </c>
      <c r="E63" s="38">
        <f t="shared" si="1"/>
        <v>1725876</v>
      </c>
      <c r="F63" s="70" t="s">
        <v>120</v>
      </c>
      <c r="G63" s="62"/>
      <c r="H63" s="41" t="s">
        <v>121</v>
      </c>
      <c r="I63" s="78"/>
      <c r="J63" s="78"/>
      <c r="K63" s="79"/>
      <c r="L63" s="79"/>
      <c r="M63" s="85"/>
      <c r="N63" s="86"/>
      <c r="O63" s="87"/>
      <c r="P63" s="88"/>
      <c r="Q63" s="88"/>
      <c r="R63" s="88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89"/>
      <c r="AV63" s="89"/>
      <c r="AW63" s="89"/>
      <c r="AX63" s="89"/>
      <c r="AY63" s="89"/>
      <c r="AZ63" s="89"/>
      <c r="BA63" s="89"/>
      <c r="BB63" s="89"/>
      <c r="BC63" s="89"/>
      <c r="BD63" s="89"/>
      <c r="BE63" s="89"/>
    </row>
    <row r="64" ht="58" customHeight="1" spans="1:57">
      <c r="A64" s="29">
        <v>46002</v>
      </c>
      <c r="B64" s="32" t="s">
        <v>122</v>
      </c>
      <c r="C64" s="33">
        <v>900000</v>
      </c>
      <c r="D64" s="33"/>
      <c r="E64" s="38">
        <f t="shared" si="1"/>
        <v>2625876</v>
      </c>
      <c r="F64" s="39" t="s">
        <v>123</v>
      </c>
      <c r="G64" s="65"/>
      <c r="H64" s="41" t="s">
        <v>121</v>
      </c>
      <c r="I64" s="78"/>
      <c r="J64" s="78"/>
      <c r="K64" s="79"/>
      <c r="L64" s="79"/>
      <c r="M64" s="85"/>
      <c r="N64" s="86"/>
      <c r="O64" s="87"/>
      <c r="P64" s="88"/>
      <c r="Q64" s="88"/>
      <c r="R64" s="88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89"/>
      <c r="AY64" s="89"/>
      <c r="AZ64" s="89"/>
      <c r="BA64" s="89"/>
      <c r="BB64" s="89"/>
      <c r="BC64" s="89"/>
      <c r="BD64" s="89"/>
      <c r="BE64" s="89"/>
    </row>
    <row r="65" ht="58" customHeight="1" spans="1:57">
      <c r="A65" s="29">
        <v>46002</v>
      </c>
      <c r="B65" s="32" t="s">
        <v>22</v>
      </c>
      <c r="C65" s="33"/>
      <c r="D65" s="33">
        <v>1000</v>
      </c>
      <c r="E65" s="38">
        <f t="shared" si="1"/>
        <v>2624876</v>
      </c>
      <c r="F65" s="39" t="s">
        <v>73</v>
      </c>
      <c r="G65" s="66"/>
      <c r="H65" s="41" t="s">
        <v>121</v>
      </c>
      <c r="I65" s="78"/>
      <c r="J65" s="78"/>
      <c r="K65" s="79"/>
      <c r="L65" s="79"/>
      <c r="M65" s="85"/>
      <c r="N65" s="86"/>
      <c r="O65" s="87"/>
      <c r="P65" s="88"/>
      <c r="Q65" s="88"/>
      <c r="R65" s="88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89"/>
      <c r="AM65" s="89"/>
      <c r="AN65" s="89"/>
      <c r="AO65" s="89"/>
      <c r="AP65" s="89"/>
      <c r="AQ65" s="89"/>
      <c r="AR65" s="89"/>
      <c r="AS65" s="89"/>
      <c r="AT65" s="89"/>
      <c r="AU65" s="89"/>
      <c r="AV65" s="89"/>
      <c r="AW65" s="89"/>
      <c r="AX65" s="89"/>
      <c r="AY65" s="89"/>
      <c r="AZ65" s="89"/>
      <c r="BA65" s="89"/>
      <c r="BB65" s="89"/>
      <c r="BC65" s="89"/>
      <c r="BD65" s="89"/>
      <c r="BE65" s="89"/>
    </row>
    <row r="66" ht="194.1" customHeight="1" spans="1:57">
      <c r="A66" s="29">
        <v>46003</v>
      </c>
      <c r="B66" s="32" t="s">
        <v>124</v>
      </c>
      <c r="C66" s="33"/>
      <c r="D66" s="33">
        <v>20000</v>
      </c>
      <c r="E66" s="38">
        <f t="shared" si="1"/>
        <v>2604876</v>
      </c>
      <c r="F66" s="69" t="s">
        <v>125</v>
      </c>
      <c r="G66" s="62"/>
      <c r="H66" s="41" t="s">
        <v>49</v>
      </c>
      <c r="I66" s="78"/>
      <c r="J66" s="78"/>
      <c r="K66" s="79"/>
      <c r="L66" s="79"/>
      <c r="M66" s="85"/>
      <c r="N66" s="86"/>
      <c r="O66" s="87"/>
      <c r="P66" s="88"/>
      <c r="Q66" s="88"/>
      <c r="R66" s="88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89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89"/>
      <c r="AY66" s="89"/>
      <c r="AZ66" s="89"/>
      <c r="BA66" s="89"/>
      <c r="BB66" s="89"/>
      <c r="BC66" s="89"/>
      <c r="BD66" s="89"/>
      <c r="BE66" s="89"/>
    </row>
    <row r="67" ht="180.6" customHeight="1" spans="1:57">
      <c r="A67" s="29">
        <v>46003</v>
      </c>
      <c r="B67" s="32" t="s">
        <v>126</v>
      </c>
      <c r="C67" s="33"/>
      <c r="D67" s="33">
        <v>208500</v>
      </c>
      <c r="E67" s="38">
        <f t="shared" si="1"/>
        <v>2396376</v>
      </c>
      <c r="F67" s="91" t="s">
        <v>127</v>
      </c>
      <c r="G67" s="62"/>
      <c r="H67" s="41" t="s">
        <v>29</v>
      </c>
      <c r="I67" s="78"/>
      <c r="J67" s="78"/>
      <c r="K67" s="79"/>
      <c r="L67" s="79"/>
      <c r="M67" s="85"/>
      <c r="N67" s="86"/>
      <c r="O67" s="87"/>
      <c r="P67" s="88"/>
      <c r="Q67" s="88"/>
      <c r="R67" s="88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89"/>
      <c r="AW67" s="89"/>
      <c r="AX67" s="89"/>
      <c r="AY67" s="89"/>
      <c r="AZ67" s="89"/>
      <c r="BA67" s="89"/>
      <c r="BB67" s="89"/>
      <c r="BC67" s="89"/>
      <c r="BD67" s="89"/>
      <c r="BE67" s="89"/>
    </row>
    <row r="68" ht="394.8" customHeight="1" spans="1:57">
      <c r="A68" s="29">
        <v>46003</v>
      </c>
      <c r="B68" s="32" t="s">
        <v>128</v>
      </c>
      <c r="C68" s="33"/>
      <c r="D68" s="33">
        <v>60000</v>
      </c>
      <c r="E68" s="38">
        <f t="shared" si="1"/>
        <v>2336376</v>
      </c>
      <c r="F68" s="68" t="s">
        <v>129</v>
      </c>
      <c r="G68" s="62"/>
      <c r="H68" s="41" t="s">
        <v>114</v>
      </c>
      <c r="I68" s="78"/>
      <c r="J68" s="78"/>
      <c r="K68" s="79"/>
      <c r="L68" s="79"/>
      <c r="M68" s="85"/>
      <c r="N68" s="86"/>
      <c r="O68" s="87"/>
      <c r="P68" s="88"/>
      <c r="Q68" s="88"/>
      <c r="R68" s="88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  <c r="AX68" s="89"/>
      <c r="AY68" s="89"/>
      <c r="AZ68" s="89"/>
      <c r="BA68" s="89"/>
      <c r="BB68" s="89"/>
      <c r="BC68" s="89"/>
      <c r="BD68" s="89"/>
      <c r="BE68" s="89"/>
    </row>
    <row r="69" ht="346" customHeight="1" spans="1:57">
      <c r="A69" s="29">
        <v>46005</v>
      </c>
      <c r="B69" s="32" t="s">
        <v>68</v>
      </c>
      <c r="C69" s="33"/>
      <c r="D69" s="33">
        <v>19000</v>
      </c>
      <c r="E69" s="38">
        <f t="shared" si="1"/>
        <v>2317376</v>
      </c>
      <c r="F69" s="91" t="s">
        <v>130</v>
      </c>
      <c r="G69" s="62"/>
      <c r="H69" s="41" t="s">
        <v>29</v>
      </c>
      <c r="I69" s="78"/>
      <c r="J69" s="78"/>
      <c r="K69" s="79"/>
      <c r="L69" s="79"/>
      <c r="M69" s="85"/>
      <c r="N69" s="86"/>
      <c r="O69" s="87"/>
      <c r="P69" s="88"/>
      <c r="Q69" s="88"/>
      <c r="R69" s="88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  <c r="AX69" s="89"/>
      <c r="AY69" s="89"/>
      <c r="AZ69" s="89"/>
      <c r="BA69" s="89"/>
      <c r="BB69" s="89"/>
      <c r="BC69" s="89"/>
      <c r="BD69" s="89"/>
      <c r="BE69" s="89"/>
    </row>
    <row r="70" ht="170.75" customHeight="1" spans="1:57">
      <c r="A70" s="29">
        <v>46005</v>
      </c>
      <c r="B70" s="32" t="s">
        <v>105</v>
      </c>
      <c r="C70" s="33"/>
      <c r="D70" s="33">
        <v>324000</v>
      </c>
      <c r="E70" s="38">
        <f t="shared" si="1"/>
        <v>1993376</v>
      </c>
      <c r="F70" s="61" t="s">
        <v>131</v>
      </c>
      <c r="G70" s="62"/>
      <c r="H70" s="41" t="s">
        <v>26</v>
      </c>
      <c r="I70" s="78"/>
      <c r="J70" s="78"/>
      <c r="K70" s="79"/>
      <c r="L70" s="79"/>
      <c r="M70" s="85"/>
      <c r="N70" s="86"/>
      <c r="O70" s="87"/>
      <c r="P70" s="88"/>
      <c r="Q70" s="88"/>
      <c r="R70" s="88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89"/>
      <c r="AM70" s="89"/>
      <c r="AN70" s="89"/>
      <c r="AO70" s="89"/>
      <c r="AP70" s="89"/>
      <c r="AQ70" s="89"/>
      <c r="AR70" s="89"/>
      <c r="AS70" s="89"/>
      <c r="AT70" s="89"/>
      <c r="AU70" s="89"/>
      <c r="AV70" s="89"/>
      <c r="AW70" s="89"/>
      <c r="AX70" s="89"/>
      <c r="AY70" s="89"/>
      <c r="AZ70" s="89"/>
      <c r="BA70" s="89"/>
      <c r="BB70" s="89"/>
      <c r="BC70" s="89"/>
      <c r="BD70" s="89"/>
      <c r="BE70" s="89"/>
    </row>
    <row r="71" ht="262.35" customHeight="1" spans="1:57">
      <c r="A71" s="29">
        <v>46007</v>
      </c>
      <c r="B71" s="32" t="s">
        <v>70</v>
      </c>
      <c r="C71" s="33"/>
      <c r="D71" s="33">
        <v>42000</v>
      </c>
      <c r="E71" s="38">
        <f t="shared" si="1"/>
        <v>1951376</v>
      </c>
      <c r="F71" s="91" t="s">
        <v>132</v>
      </c>
      <c r="G71" s="62"/>
      <c r="H71" s="41" t="s">
        <v>29</v>
      </c>
      <c r="I71" s="78"/>
      <c r="J71" s="78"/>
      <c r="K71" s="79"/>
      <c r="L71" s="79"/>
      <c r="M71" s="85"/>
      <c r="N71" s="86"/>
      <c r="O71" s="87"/>
      <c r="P71" s="88"/>
      <c r="Q71" s="88"/>
      <c r="R71" s="88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89"/>
      <c r="AM71" s="89"/>
      <c r="AN71" s="89"/>
      <c r="AO71" s="89"/>
      <c r="AP71" s="89"/>
      <c r="AQ71" s="89"/>
      <c r="AR71" s="89"/>
      <c r="AS71" s="89"/>
      <c r="AT71" s="89"/>
      <c r="AU71" s="89"/>
      <c r="AV71" s="89"/>
      <c r="AW71" s="89"/>
      <c r="AX71" s="89"/>
      <c r="AY71" s="89"/>
      <c r="AZ71" s="89"/>
      <c r="BA71" s="89"/>
      <c r="BB71" s="89"/>
      <c r="BC71" s="89"/>
      <c r="BD71" s="89"/>
      <c r="BE71" s="89"/>
    </row>
    <row r="72" ht="206.5" customHeight="1" spans="1:57">
      <c r="A72" s="29">
        <v>46007</v>
      </c>
      <c r="B72" s="32" t="s">
        <v>41</v>
      </c>
      <c r="C72" s="33"/>
      <c r="D72" s="33">
        <v>70000</v>
      </c>
      <c r="E72" s="38">
        <f t="shared" si="1"/>
        <v>1881376</v>
      </c>
      <c r="F72" s="61" t="s">
        <v>104</v>
      </c>
      <c r="G72" s="62"/>
      <c r="H72" s="41" t="s">
        <v>26</v>
      </c>
      <c r="I72" s="78"/>
      <c r="J72" s="78"/>
      <c r="K72" s="79"/>
      <c r="L72" s="79"/>
      <c r="M72" s="85"/>
      <c r="N72" s="86"/>
      <c r="O72" s="87"/>
      <c r="P72" s="88"/>
      <c r="Q72" s="88"/>
      <c r="R72" s="88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  <c r="AX72" s="89"/>
      <c r="AY72" s="89"/>
      <c r="AZ72" s="89"/>
      <c r="BA72" s="89"/>
      <c r="BB72" s="89"/>
      <c r="BC72" s="89"/>
      <c r="BD72" s="89"/>
      <c r="BE72" s="89"/>
    </row>
    <row r="73" ht="282.2" customHeight="1" spans="1:57">
      <c r="A73" s="29">
        <v>46008</v>
      </c>
      <c r="B73" s="32" t="s">
        <v>133</v>
      </c>
      <c r="C73" s="33"/>
      <c r="D73" s="33">
        <v>155850</v>
      </c>
      <c r="E73" s="38">
        <f t="shared" si="1"/>
        <v>1725526</v>
      </c>
      <c r="F73" s="91" t="s">
        <v>134</v>
      </c>
      <c r="G73" s="62"/>
      <c r="H73" s="41" t="s">
        <v>29</v>
      </c>
      <c r="I73" s="78"/>
      <c r="J73" s="78"/>
      <c r="K73" s="79"/>
      <c r="L73" s="79"/>
      <c r="M73" s="85"/>
      <c r="N73" s="86"/>
      <c r="O73" s="87"/>
      <c r="P73" s="88"/>
      <c r="Q73" s="88"/>
      <c r="R73" s="88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89"/>
      <c r="AM73" s="89"/>
      <c r="AN73" s="89"/>
      <c r="AO73" s="89"/>
      <c r="AP73" s="89"/>
      <c r="AQ73" s="89"/>
      <c r="AR73" s="89"/>
      <c r="AS73" s="89"/>
      <c r="AT73" s="89"/>
      <c r="AU73" s="89"/>
      <c r="AV73" s="89"/>
      <c r="AW73" s="89"/>
      <c r="AX73" s="89"/>
      <c r="AY73" s="89"/>
      <c r="AZ73" s="89"/>
      <c r="BA73" s="89"/>
      <c r="BB73" s="89"/>
      <c r="BC73" s="89"/>
      <c r="BD73" s="89"/>
      <c r="BE73" s="89"/>
    </row>
    <row r="74" ht="258.55" customHeight="1" spans="1:57">
      <c r="A74" s="29">
        <v>46008</v>
      </c>
      <c r="B74" s="32" t="s">
        <v>70</v>
      </c>
      <c r="C74" s="33"/>
      <c r="D74" s="33">
        <v>80000</v>
      </c>
      <c r="E74" s="38">
        <f t="shared" si="1"/>
        <v>1645526</v>
      </c>
      <c r="F74" s="61" t="s">
        <v>135</v>
      </c>
      <c r="G74" s="62"/>
      <c r="H74" s="41" t="s">
        <v>26</v>
      </c>
      <c r="I74" s="78"/>
      <c r="J74" s="78"/>
      <c r="K74" s="79"/>
      <c r="L74" s="79"/>
      <c r="M74" s="85"/>
      <c r="N74" s="86"/>
      <c r="O74" s="87"/>
      <c r="P74" s="88"/>
      <c r="Q74" s="88"/>
      <c r="R74" s="88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89"/>
      <c r="AM74" s="89"/>
      <c r="AN74" s="89"/>
      <c r="AO74" s="89"/>
      <c r="AP74" s="89"/>
      <c r="AQ74" s="89"/>
      <c r="AR74" s="89"/>
      <c r="AS74" s="89"/>
      <c r="AT74" s="89"/>
      <c r="AU74" s="89"/>
      <c r="AV74" s="89"/>
      <c r="AW74" s="89"/>
      <c r="AX74" s="89"/>
      <c r="AY74" s="89"/>
      <c r="AZ74" s="89"/>
      <c r="BA74" s="89"/>
      <c r="BB74" s="89"/>
      <c r="BC74" s="89"/>
      <c r="BD74" s="89"/>
      <c r="BE74" s="89"/>
    </row>
    <row r="75" ht="254.6" customHeight="1" spans="1:57">
      <c r="A75" s="29">
        <v>46010</v>
      </c>
      <c r="B75" s="32" t="s">
        <v>124</v>
      </c>
      <c r="C75" s="33"/>
      <c r="D75" s="33">
        <v>20000</v>
      </c>
      <c r="E75" s="38">
        <f t="shared" si="1"/>
        <v>1625526</v>
      </c>
      <c r="F75" s="61" t="s">
        <v>136</v>
      </c>
      <c r="G75" s="62"/>
      <c r="H75" s="41" t="s">
        <v>26</v>
      </c>
      <c r="I75" s="78"/>
      <c r="J75" s="78"/>
      <c r="K75" s="79"/>
      <c r="L75" s="79"/>
      <c r="M75" s="85"/>
      <c r="N75" s="86"/>
      <c r="O75" s="87"/>
      <c r="P75" s="88"/>
      <c r="Q75" s="88"/>
      <c r="R75" s="88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  <c r="AX75" s="89"/>
      <c r="AY75" s="89"/>
      <c r="AZ75" s="89"/>
      <c r="BA75" s="89"/>
      <c r="BB75" s="89"/>
      <c r="BC75" s="89"/>
      <c r="BD75" s="89"/>
      <c r="BE75" s="89"/>
    </row>
    <row r="76" ht="250.05" customHeight="1" spans="1:57">
      <c r="A76" s="29">
        <v>46010</v>
      </c>
      <c r="B76" s="32" t="s">
        <v>137</v>
      </c>
      <c r="C76" s="33"/>
      <c r="D76" s="33">
        <v>52000</v>
      </c>
      <c r="E76" s="38">
        <f t="shared" si="1"/>
        <v>1573526</v>
      </c>
      <c r="F76" s="61" t="s">
        <v>138</v>
      </c>
      <c r="G76" s="62"/>
      <c r="H76" s="41" t="s">
        <v>26</v>
      </c>
      <c r="I76" s="78"/>
      <c r="J76" s="78"/>
      <c r="K76" s="79"/>
      <c r="L76" s="79"/>
      <c r="M76" s="85"/>
      <c r="N76" s="86"/>
      <c r="O76" s="87"/>
      <c r="P76" s="88"/>
      <c r="Q76" s="88"/>
      <c r="R76" s="88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89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  <c r="AX76" s="89"/>
      <c r="AY76" s="89"/>
      <c r="AZ76" s="89"/>
      <c r="BA76" s="89"/>
      <c r="BB76" s="89"/>
      <c r="BC76" s="89"/>
      <c r="BD76" s="89"/>
      <c r="BE76" s="89" t="s">
        <v>29</v>
      </c>
    </row>
    <row r="77" ht="96" customHeight="1" spans="1:57">
      <c r="A77" s="29">
        <v>46010</v>
      </c>
      <c r="B77" s="32" t="s">
        <v>139</v>
      </c>
      <c r="C77" s="33"/>
      <c r="D77" s="33">
        <v>212500</v>
      </c>
      <c r="E77" s="38">
        <f t="shared" si="1"/>
        <v>1361026</v>
      </c>
      <c r="F77" s="91" t="s">
        <v>140</v>
      </c>
      <c r="G77" s="62"/>
      <c r="H77" s="41" t="s">
        <v>29</v>
      </c>
      <c r="I77" s="78"/>
      <c r="J77" s="78"/>
      <c r="K77" s="79"/>
      <c r="L77" s="79"/>
      <c r="M77" s="85"/>
      <c r="N77" s="86"/>
      <c r="O77" s="87"/>
      <c r="P77" s="88"/>
      <c r="Q77" s="88"/>
      <c r="R77" s="88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89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  <c r="AX77" s="89"/>
      <c r="AY77" s="89"/>
      <c r="AZ77" s="89"/>
      <c r="BA77" s="89"/>
      <c r="BB77" s="89"/>
      <c r="BC77" s="89"/>
      <c r="BD77" s="89"/>
      <c r="BE77" s="89"/>
    </row>
    <row r="78" ht="404.15" customHeight="1" spans="1:57">
      <c r="A78" s="29">
        <v>46010</v>
      </c>
      <c r="B78" s="32" t="s">
        <v>141</v>
      </c>
      <c r="C78" s="33"/>
      <c r="D78" s="33">
        <v>16500</v>
      </c>
      <c r="E78" s="38">
        <f t="shared" si="1"/>
        <v>1344526</v>
      </c>
      <c r="F78" s="61" t="s">
        <v>142</v>
      </c>
      <c r="G78" s="62"/>
      <c r="H78" s="41" t="s">
        <v>26</v>
      </c>
      <c r="I78" s="78"/>
      <c r="J78" s="78"/>
      <c r="K78" s="79"/>
      <c r="L78" s="79"/>
      <c r="M78" s="85"/>
      <c r="N78" s="86"/>
      <c r="O78" s="87"/>
      <c r="P78" s="88"/>
      <c r="Q78" s="88"/>
      <c r="R78" s="88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  <c r="AX78" s="89"/>
      <c r="AY78" s="89"/>
      <c r="AZ78" s="89"/>
      <c r="BA78" s="89"/>
      <c r="BB78" s="89"/>
      <c r="BC78" s="89"/>
      <c r="BD78" s="89"/>
      <c r="BE78" s="89"/>
    </row>
    <row r="79" ht="270.45" customHeight="1" spans="1:57">
      <c r="A79" s="29">
        <v>46011</v>
      </c>
      <c r="B79" s="32" t="s">
        <v>109</v>
      </c>
      <c r="C79" s="33"/>
      <c r="D79" s="33">
        <v>193000</v>
      </c>
      <c r="E79" s="38">
        <f t="shared" si="1"/>
        <v>1151526</v>
      </c>
      <c r="F79" s="61" t="s">
        <v>143</v>
      </c>
      <c r="G79" s="62"/>
      <c r="H79" s="41" t="s">
        <v>26</v>
      </c>
      <c r="I79" s="78"/>
      <c r="J79" s="78"/>
      <c r="K79" s="79"/>
      <c r="L79" s="79"/>
      <c r="M79" s="85"/>
      <c r="N79" s="86"/>
      <c r="O79" s="87"/>
      <c r="P79" s="88"/>
      <c r="Q79" s="88"/>
      <c r="R79" s="88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89"/>
      <c r="AY79" s="89"/>
      <c r="AZ79" s="89"/>
      <c r="BA79" s="89"/>
      <c r="BB79" s="89"/>
      <c r="BC79" s="89"/>
      <c r="BD79" s="89"/>
      <c r="BE79" s="89"/>
    </row>
    <row r="80" ht="286.25" customHeight="1" spans="1:57">
      <c r="A80" s="29">
        <v>46012</v>
      </c>
      <c r="B80" s="32" t="s">
        <v>109</v>
      </c>
      <c r="C80" s="33"/>
      <c r="D80" s="33">
        <v>30000</v>
      </c>
      <c r="E80" s="38">
        <f t="shared" si="1"/>
        <v>1121526</v>
      </c>
      <c r="F80" s="61" t="s">
        <v>144</v>
      </c>
      <c r="G80" s="62"/>
      <c r="H80" s="41" t="s">
        <v>26</v>
      </c>
      <c r="I80" s="78"/>
      <c r="J80" s="78"/>
      <c r="K80" s="79"/>
      <c r="L80" s="79"/>
      <c r="M80" s="85"/>
      <c r="N80" s="86"/>
      <c r="O80" s="87"/>
      <c r="P80" s="88"/>
      <c r="Q80" s="88"/>
      <c r="R80" s="88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  <c r="AX80" s="89"/>
      <c r="AY80" s="89"/>
      <c r="AZ80" s="89"/>
      <c r="BA80" s="89"/>
      <c r="BB80" s="89"/>
      <c r="BC80" s="89"/>
      <c r="BD80" s="89"/>
      <c r="BE80" s="89"/>
    </row>
    <row r="81" ht="279.75" customHeight="1" spans="1:57">
      <c r="A81" s="29">
        <v>46012</v>
      </c>
      <c r="B81" s="32" t="s">
        <v>145</v>
      </c>
      <c r="C81" s="33"/>
      <c r="D81" s="33">
        <v>32500</v>
      </c>
      <c r="E81" s="38">
        <f t="shared" si="1"/>
        <v>1089026</v>
      </c>
      <c r="F81" s="61" t="s">
        <v>146</v>
      </c>
      <c r="G81" s="62"/>
      <c r="H81" s="41" t="s">
        <v>26</v>
      </c>
      <c r="I81" s="78"/>
      <c r="J81" s="78"/>
      <c r="K81" s="79"/>
      <c r="L81" s="79"/>
      <c r="M81" s="85"/>
      <c r="N81" s="86"/>
      <c r="O81" s="87"/>
      <c r="P81" s="88"/>
      <c r="Q81" s="88"/>
      <c r="R81" s="88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  <c r="AX81" s="89"/>
      <c r="AY81" s="89"/>
      <c r="AZ81" s="89"/>
      <c r="BA81" s="89"/>
      <c r="BB81" s="89"/>
      <c r="BC81" s="89"/>
      <c r="BD81" s="89"/>
      <c r="BE81" s="89"/>
    </row>
    <row r="82" ht="392.2" customHeight="1" spans="1:57">
      <c r="A82" s="29">
        <v>46012</v>
      </c>
      <c r="B82" s="32" t="s">
        <v>147</v>
      </c>
      <c r="C82" s="33"/>
      <c r="D82" s="33">
        <v>902500</v>
      </c>
      <c r="E82" s="38">
        <f t="shared" si="1"/>
        <v>186526</v>
      </c>
      <c r="F82" s="61" t="s">
        <v>148</v>
      </c>
      <c r="G82" s="62"/>
      <c r="H82" s="41" t="s">
        <v>26</v>
      </c>
      <c r="I82" s="78"/>
      <c r="J82" s="78"/>
      <c r="K82" s="79"/>
      <c r="L82" s="79"/>
      <c r="M82" s="85"/>
      <c r="N82" s="86"/>
      <c r="O82" s="87"/>
      <c r="P82" s="88"/>
      <c r="Q82" s="88"/>
      <c r="R82" s="88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89"/>
      <c r="AY82" s="89"/>
      <c r="AZ82" s="89"/>
      <c r="BA82" s="89"/>
      <c r="BB82" s="89"/>
      <c r="BC82" s="89"/>
      <c r="BD82" s="89"/>
      <c r="BE82" s="89"/>
    </row>
    <row r="83" ht="246.85" customHeight="1" spans="1:57">
      <c r="A83" s="29">
        <v>46013</v>
      </c>
      <c r="B83" s="32" t="s">
        <v>92</v>
      </c>
      <c r="C83" s="33"/>
      <c r="D83" s="33">
        <v>22500</v>
      </c>
      <c r="E83" s="38">
        <f t="shared" si="1"/>
        <v>164026</v>
      </c>
      <c r="F83" s="61" t="s">
        <v>149</v>
      </c>
      <c r="G83" s="62"/>
      <c r="H83" s="41" t="s">
        <v>26</v>
      </c>
      <c r="I83" s="78"/>
      <c r="J83" s="78"/>
      <c r="K83" s="79"/>
      <c r="L83" s="79"/>
      <c r="M83" s="85"/>
      <c r="N83" s="86"/>
      <c r="O83" s="87"/>
      <c r="P83" s="88"/>
      <c r="Q83" s="88"/>
      <c r="R83" s="88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  <c r="BC83" s="89"/>
      <c r="BD83" s="89"/>
      <c r="BE83" s="89"/>
    </row>
    <row r="84" ht="110" customHeight="1" spans="1:57">
      <c r="A84" s="29">
        <v>46014</v>
      </c>
      <c r="B84" s="32" t="s">
        <v>117</v>
      </c>
      <c r="C84" s="33">
        <v>1500000</v>
      </c>
      <c r="D84" s="33"/>
      <c r="E84" s="38">
        <f t="shared" si="1"/>
        <v>1664026</v>
      </c>
      <c r="F84" s="39" t="s">
        <v>118</v>
      </c>
      <c r="G84" s="65"/>
      <c r="H84" s="41" t="s">
        <v>21</v>
      </c>
      <c r="I84" s="78"/>
      <c r="J84" s="78"/>
      <c r="K84" s="79"/>
      <c r="L84" s="79"/>
      <c r="M84" s="85"/>
      <c r="N84" s="86"/>
      <c r="O84" s="87"/>
      <c r="P84" s="88"/>
      <c r="Q84" s="88"/>
      <c r="R84" s="88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G84" s="89"/>
      <c r="AH84" s="89"/>
      <c r="AI84" s="89"/>
      <c r="AJ84" s="89"/>
      <c r="AK84" s="89"/>
      <c r="AL84" s="89"/>
      <c r="AM84" s="89"/>
      <c r="AN84" s="89"/>
      <c r="AO84" s="89"/>
      <c r="AP84" s="89"/>
      <c r="AQ84" s="89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  <c r="BC84" s="89"/>
      <c r="BD84" s="89"/>
      <c r="BE84" s="89"/>
    </row>
    <row r="85" ht="110" customHeight="1" spans="1:57">
      <c r="A85" s="29">
        <v>46014</v>
      </c>
      <c r="B85" s="32" t="s">
        <v>22</v>
      </c>
      <c r="C85" s="33"/>
      <c r="D85" s="33">
        <v>1200</v>
      </c>
      <c r="E85" s="38">
        <f t="shared" ref="E85:E148" si="2">E84+C85-D85</f>
        <v>1662826</v>
      </c>
      <c r="F85" s="39" t="s">
        <v>23</v>
      </c>
      <c r="G85" s="92"/>
      <c r="H85" s="41" t="s">
        <v>21</v>
      </c>
      <c r="I85" s="78"/>
      <c r="J85" s="78"/>
      <c r="K85" s="79"/>
      <c r="L85" s="79"/>
      <c r="M85" s="85"/>
      <c r="N85" s="86"/>
      <c r="O85" s="87"/>
      <c r="P85" s="88"/>
      <c r="Q85" s="88"/>
      <c r="R85" s="88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89"/>
      <c r="AM85" s="89"/>
      <c r="AN85" s="89"/>
      <c r="AO85" s="89"/>
      <c r="AP85" s="89"/>
      <c r="AQ85" s="89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  <c r="BC85" s="89"/>
      <c r="BD85" s="89"/>
      <c r="BE85" s="89"/>
    </row>
    <row r="86" ht="103.8" customHeight="1" spans="1:57">
      <c r="A86" s="29">
        <v>46014</v>
      </c>
      <c r="B86" s="90" t="s">
        <v>105</v>
      </c>
      <c r="C86" s="33"/>
      <c r="D86" s="33">
        <v>212500</v>
      </c>
      <c r="E86" s="38">
        <f t="shared" si="2"/>
        <v>1450326</v>
      </c>
      <c r="F86" s="91" t="s">
        <v>150</v>
      </c>
      <c r="G86" s="62"/>
      <c r="H86" s="41" t="s">
        <v>29</v>
      </c>
      <c r="I86" s="78"/>
      <c r="J86" s="78"/>
      <c r="K86" s="79"/>
      <c r="L86" s="79"/>
      <c r="M86" s="85"/>
      <c r="N86" s="86"/>
      <c r="O86" s="87"/>
      <c r="P86" s="88"/>
      <c r="Q86" s="88"/>
      <c r="R86" s="88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89"/>
      <c r="AK86" s="89"/>
      <c r="AL86" s="89"/>
      <c r="AM86" s="89"/>
      <c r="AN86" s="89"/>
      <c r="AO86" s="89"/>
      <c r="AP86" s="89"/>
      <c r="AQ86" s="89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  <c r="BC86" s="89"/>
      <c r="BD86" s="89"/>
      <c r="BE86" s="89"/>
    </row>
    <row r="87" ht="183.9" customHeight="1" spans="1:57">
      <c r="A87" s="29">
        <v>46014</v>
      </c>
      <c r="B87" s="32" t="s">
        <v>105</v>
      </c>
      <c r="C87" s="33"/>
      <c r="D87" s="33">
        <v>257000</v>
      </c>
      <c r="E87" s="38">
        <f t="shared" si="2"/>
        <v>1193326</v>
      </c>
      <c r="F87" s="69" t="s">
        <v>151</v>
      </c>
      <c r="G87" s="62"/>
      <c r="H87" s="41" t="s">
        <v>49</v>
      </c>
      <c r="I87" s="78"/>
      <c r="J87" s="78"/>
      <c r="K87" s="79"/>
      <c r="L87" s="79"/>
      <c r="M87" s="85"/>
      <c r="N87" s="86"/>
      <c r="O87" s="87"/>
      <c r="P87" s="88"/>
      <c r="Q87" s="88"/>
      <c r="R87" s="88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G87" s="89"/>
      <c r="AH87" s="89"/>
      <c r="AI87" s="89"/>
      <c r="AJ87" s="89"/>
      <c r="AK87" s="89"/>
      <c r="AL87" s="89"/>
      <c r="AM87" s="89"/>
      <c r="AN87" s="89"/>
      <c r="AO87" s="89"/>
      <c r="AP87" s="89"/>
      <c r="AQ87" s="89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  <c r="BC87" s="89"/>
      <c r="BD87" s="89"/>
      <c r="BE87" s="89"/>
    </row>
    <row r="88" ht="210.6" customHeight="1" spans="1:57">
      <c r="A88" s="29">
        <v>46014</v>
      </c>
      <c r="B88" s="32" t="s">
        <v>96</v>
      </c>
      <c r="C88" s="33"/>
      <c r="D88" s="33">
        <v>167500</v>
      </c>
      <c r="E88" s="38">
        <f t="shared" si="2"/>
        <v>1025826</v>
      </c>
      <c r="F88" s="61" t="s">
        <v>152</v>
      </c>
      <c r="G88" s="62"/>
      <c r="H88" s="41" t="s">
        <v>26</v>
      </c>
      <c r="I88" s="78"/>
      <c r="J88" s="78"/>
      <c r="K88" s="79"/>
      <c r="L88" s="79"/>
      <c r="M88" s="85"/>
      <c r="N88" s="86"/>
      <c r="O88" s="87"/>
      <c r="P88" s="88"/>
      <c r="Q88" s="88"/>
      <c r="R88" s="88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G88" s="89"/>
      <c r="AH88" s="89"/>
      <c r="AI88" s="89"/>
      <c r="AJ88" s="89"/>
      <c r="AK88" s="89"/>
      <c r="AL88" s="89"/>
      <c r="AM88" s="89"/>
      <c r="AN88" s="89"/>
      <c r="AO88" s="89"/>
      <c r="AP88" s="89"/>
      <c r="AQ88" s="89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  <c r="BC88" s="89"/>
      <c r="BD88" s="89"/>
      <c r="BE88" s="89"/>
    </row>
    <row r="89" ht="252.9" customHeight="1" spans="1:57">
      <c r="A89" s="29">
        <v>46015</v>
      </c>
      <c r="B89" s="32" t="s">
        <v>153</v>
      </c>
      <c r="C89" s="33"/>
      <c r="D89" s="33">
        <v>289100</v>
      </c>
      <c r="E89" s="38">
        <f t="shared" si="2"/>
        <v>736726</v>
      </c>
      <c r="F89" s="93" t="s">
        <v>154</v>
      </c>
      <c r="G89" s="62"/>
      <c r="H89" s="41" t="s">
        <v>29</v>
      </c>
      <c r="I89" s="78"/>
      <c r="J89" s="78"/>
      <c r="K89" s="79"/>
      <c r="L89" s="79"/>
      <c r="M89" s="85"/>
      <c r="N89" s="86"/>
      <c r="O89" s="87"/>
      <c r="P89" s="88"/>
      <c r="Q89" s="88"/>
      <c r="R89" s="88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89"/>
      <c r="AN89" s="89"/>
      <c r="AO89" s="89"/>
      <c r="AP89" s="89"/>
      <c r="AQ89" s="89"/>
      <c r="AR89" s="89"/>
      <c r="AS89" s="89"/>
      <c r="AT89" s="89"/>
      <c r="AU89" s="89"/>
      <c r="AV89" s="89"/>
      <c r="AW89" s="89"/>
      <c r="AX89" s="89"/>
      <c r="AY89" s="89"/>
      <c r="AZ89" s="89"/>
      <c r="BA89" s="89"/>
      <c r="BB89" s="89"/>
      <c r="BC89" s="89"/>
      <c r="BD89" s="89"/>
      <c r="BE89" s="89"/>
    </row>
    <row r="90" ht="288.25" customHeight="1" spans="1:57">
      <c r="A90" s="29">
        <v>46015</v>
      </c>
      <c r="B90" s="32" t="s">
        <v>109</v>
      </c>
      <c r="C90" s="33"/>
      <c r="D90" s="33">
        <v>70000</v>
      </c>
      <c r="E90" s="38">
        <f t="shared" si="2"/>
        <v>666726</v>
      </c>
      <c r="F90" s="61" t="s">
        <v>155</v>
      </c>
      <c r="G90" s="62"/>
      <c r="H90" s="41" t="s">
        <v>26</v>
      </c>
      <c r="I90" s="78"/>
      <c r="J90" s="78"/>
      <c r="K90" s="79"/>
      <c r="L90" s="79"/>
      <c r="M90" s="85"/>
      <c r="N90" s="86"/>
      <c r="O90" s="87"/>
      <c r="P90" s="88"/>
      <c r="Q90" s="88"/>
      <c r="R90" s="88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G90" s="89"/>
      <c r="AH90" s="89"/>
      <c r="AI90" s="89"/>
      <c r="AJ90" s="89"/>
      <c r="AK90" s="89"/>
      <c r="AL90" s="89"/>
      <c r="AM90" s="89"/>
      <c r="AN90" s="89"/>
      <c r="AO90" s="89"/>
      <c r="AP90" s="89"/>
      <c r="AQ90" s="89"/>
      <c r="AR90" s="89"/>
      <c r="AS90" s="89"/>
      <c r="AT90" s="89"/>
      <c r="AU90" s="89"/>
      <c r="AV90" s="89"/>
      <c r="AW90" s="89"/>
      <c r="AX90" s="89"/>
      <c r="AY90" s="89"/>
      <c r="AZ90" s="89"/>
      <c r="BA90" s="89"/>
      <c r="BB90" s="89"/>
      <c r="BC90" s="89"/>
      <c r="BD90" s="89"/>
      <c r="BE90" s="89"/>
    </row>
    <row r="91" ht="200.5" customHeight="1" spans="1:57">
      <c r="A91" s="29">
        <v>46015</v>
      </c>
      <c r="B91" s="32" t="s">
        <v>96</v>
      </c>
      <c r="C91" s="33"/>
      <c r="D91" s="33">
        <v>12500</v>
      </c>
      <c r="E91" s="38">
        <f t="shared" si="2"/>
        <v>654226</v>
      </c>
      <c r="F91" s="61" t="s">
        <v>156</v>
      </c>
      <c r="G91" s="62"/>
      <c r="H91" s="41" t="s">
        <v>26</v>
      </c>
      <c r="I91" s="78"/>
      <c r="J91" s="78"/>
      <c r="K91" s="79"/>
      <c r="L91" s="79"/>
      <c r="M91" s="85"/>
      <c r="N91" s="86"/>
      <c r="O91" s="87"/>
      <c r="P91" s="88"/>
      <c r="Q91" s="88"/>
      <c r="R91" s="88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G91" s="89"/>
      <c r="AH91" s="89"/>
      <c r="AI91" s="89"/>
      <c r="AJ91" s="89"/>
      <c r="AK91" s="89"/>
      <c r="AL91" s="89"/>
      <c r="AM91" s="89"/>
      <c r="AN91" s="89"/>
      <c r="AO91" s="89"/>
      <c r="AP91" s="89"/>
      <c r="AQ91" s="89"/>
      <c r="AR91" s="89"/>
      <c r="AS91" s="89"/>
      <c r="AT91" s="89"/>
      <c r="AU91" s="89"/>
      <c r="AV91" s="89"/>
      <c r="AW91" s="89"/>
      <c r="AX91" s="89"/>
      <c r="AY91" s="89"/>
      <c r="AZ91" s="89"/>
      <c r="BA91" s="89"/>
      <c r="BB91" s="89"/>
      <c r="BC91" s="89"/>
      <c r="BD91" s="89"/>
      <c r="BE91" s="89"/>
    </row>
    <row r="92" ht="39.75" customHeight="1" spans="1:57">
      <c r="A92" s="29">
        <v>46016</v>
      </c>
      <c r="B92" s="32" t="s">
        <v>117</v>
      </c>
      <c r="C92" s="33">
        <v>1500000</v>
      </c>
      <c r="D92" s="33"/>
      <c r="E92" s="38">
        <f t="shared" si="2"/>
        <v>2154226</v>
      </c>
      <c r="F92" s="39" t="s">
        <v>118</v>
      </c>
      <c r="G92" s="94"/>
      <c r="H92" s="41" t="s">
        <v>21</v>
      </c>
      <c r="I92" s="78"/>
      <c r="J92" s="78"/>
      <c r="K92" s="79"/>
      <c r="L92" s="79"/>
      <c r="M92" s="85"/>
      <c r="N92" s="86"/>
      <c r="O92" s="87"/>
      <c r="P92" s="88"/>
      <c r="Q92" s="88"/>
      <c r="R92" s="88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89"/>
      <c r="AM92" s="89"/>
      <c r="AN92" s="89"/>
      <c r="AO92" s="89"/>
      <c r="AP92" s="89"/>
      <c r="AQ92" s="89"/>
      <c r="AR92" s="89"/>
      <c r="AS92" s="89"/>
      <c r="AT92" s="89"/>
      <c r="AU92" s="89"/>
      <c r="AV92" s="89"/>
      <c r="AW92" s="89"/>
      <c r="AX92" s="89"/>
      <c r="AY92" s="89"/>
      <c r="AZ92" s="89"/>
      <c r="BA92" s="89"/>
      <c r="BB92" s="89"/>
      <c r="BC92" s="89"/>
      <c r="BD92" s="89"/>
      <c r="BE92" s="89"/>
    </row>
    <row r="93" ht="39.75" customHeight="1" spans="1:57">
      <c r="A93" s="29">
        <v>46016</v>
      </c>
      <c r="B93" s="32" t="s">
        <v>22</v>
      </c>
      <c r="C93" s="33"/>
      <c r="D93" s="33">
        <v>1200</v>
      </c>
      <c r="E93" s="38">
        <f t="shared" si="2"/>
        <v>2153026</v>
      </c>
      <c r="F93" s="39" t="s">
        <v>23</v>
      </c>
      <c r="G93" s="94"/>
      <c r="H93" s="41" t="s">
        <v>21</v>
      </c>
      <c r="I93" s="78"/>
      <c r="J93" s="78"/>
      <c r="K93" s="79"/>
      <c r="L93" s="79"/>
      <c r="M93" s="85"/>
      <c r="N93" s="86"/>
      <c r="O93" s="87"/>
      <c r="P93" s="88"/>
      <c r="Q93" s="88"/>
      <c r="R93" s="88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G93" s="89"/>
      <c r="AH93" s="89"/>
      <c r="AI93" s="89"/>
      <c r="AJ93" s="89"/>
      <c r="AK93" s="89"/>
      <c r="AL93" s="89"/>
      <c r="AM93" s="89"/>
      <c r="AN93" s="89"/>
      <c r="AO93" s="89"/>
      <c r="AP93" s="89"/>
      <c r="AQ93" s="89"/>
      <c r="AR93" s="89"/>
      <c r="AS93" s="89"/>
      <c r="AT93" s="89"/>
      <c r="AU93" s="89"/>
      <c r="AV93" s="89"/>
      <c r="AW93" s="89"/>
      <c r="AX93" s="89"/>
      <c r="AY93" s="89"/>
      <c r="AZ93" s="89"/>
      <c r="BA93" s="89"/>
      <c r="BB93" s="89"/>
      <c r="BC93" s="89"/>
      <c r="BD93" s="89"/>
      <c r="BE93" s="89"/>
    </row>
    <row r="94" ht="207.65" customHeight="1" spans="1:57">
      <c r="A94" s="29">
        <v>46017</v>
      </c>
      <c r="B94" s="32" t="s">
        <v>41</v>
      </c>
      <c r="C94" s="33"/>
      <c r="D94" s="33">
        <v>68000</v>
      </c>
      <c r="E94" s="38">
        <f t="shared" si="2"/>
        <v>2085026</v>
      </c>
      <c r="F94" s="61" t="s">
        <v>104</v>
      </c>
      <c r="G94" s="62"/>
      <c r="H94" s="41" t="s">
        <v>26</v>
      </c>
      <c r="I94" s="78"/>
      <c r="J94" s="78"/>
      <c r="K94" s="79"/>
      <c r="L94" s="79"/>
      <c r="M94" s="85"/>
      <c r="N94" s="86"/>
      <c r="O94" s="87"/>
      <c r="P94" s="88"/>
      <c r="Q94" s="88"/>
      <c r="R94" s="88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G94" s="89"/>
      <c r="AH94" s="89"/>
      <c r="AI94" s="89"/>
      <c r="AJ94" s="89"/>
      <c r="AK94" s="89"/>
      <c r="AL94" s="89"/>
      <c r="AM94" s="89"/>
      <c r="AN94" s="89"/>
      <c r="AO94" s="89"/>
      <c r="AP94" s="89"/>
      <c r="AQ94" s="89"/>
      <c r="AR94" s="89"/>
      <c r="AS94" s="89"/>
      <c r="AT94" s="89"/>
      <c r="AU94" s="89"/>
      <c r="AV94" s="89"/>
      <c r="AW94" s="89"/>
      <c r="AX94" s="89"/>
      <c r="AY94" s="89"/>
      <c r="AZ94" s="89"/>
      <c r="BA94" s="89"/>
      <c r="BB94" s="89"/>
      <c r="BC94" s="89"/>
      <c r="BD94" s="89"/>
      <c r="BE94" s="89"/>
    </row>
    <row r="95" ht="203.35" customHeight="1" spans="1:57">
      <c r="A95" s="29">
        <v>46017</v>
      </c>
      <c r="B95" s="32" t="s">
        <v>60</v>
      </c>
      <c r="C95" s="33"/>
      <c r="D95" s="33">
        <v>58000</v>
      </c>
      <c r="E95" s="38">
        <f t="shared" si="2"/>
        <v>2027026</v>
      </c>
      <c r="F95" s="91" t="s">
        <v>157</v>
      </c>
      <c r="G95" s="62"/>
      <c r="H95" s="41" t="s">
        <v>29</v>
      </c>
      <c r="I95" s="78"/>
      <c r="J95" s="78"/>
      <c r="K95" s="79"/>
      <c r="L95" s="79"/>
      <c r="M95" s="85"/>
      <c r="N95" s="86"/>
      <c r="O95" s="87"/>
      <c r="P95" s="88"/>
      <c r="Q95" s="88"/>
      <c r="R95" s="88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G95" s="89"/>
      <c r="AH95" s="89"/>
      <c r="AI95" s="89"/>
      <c r="AJ95" s="89"/>
      <c r="AK95" s="89"/>
      <c r="AL95" s="89"/>
      <c r="AM95" s="89"/>
      <c r="AN95" s="89"/>
      <c r="AO95" s="89"/>
      <c r="AP95" s="89"/>
      <c r="AQ95" s="89"/>
      <c r="AR95" s="89"/>
      <c r="AS95" s="89"/>
      <c r="AT95" s="89"/>
      <c r="AU95" s="89"/>
      <c r="AV95" s="89"/>
      <c r="AW95" s="89"/>
      <c r="AX95" s="89"/>
      <c r="AY95" s="89"/>
      <c r="AZ95" s="89"/>
      <c r="BA95" s="89"/>
      <c r="BB95" s="89"/>
      <c r="BC95" s="89"/>
      <c r="BD95" s="89"/>
      <c r="BE95" s="89"/>
    </row>
    <row r="96" ht="409.5" customHeight="1" spans="1:57">
      <c r="A96" s="29">
        <v>46017</v>
      </c>
      <c r="B96" s="32" t="s">
        <v>158</v>
      </c>
      <c r="C96" s="33"/>
      <c r="D96" s="33">
        <v>22000</v>
      </c>
      <c r="E96" s="38">
        <f t="shared" si="2"/>
        <v>2005026</v>
      </c>
      <c r="F96" s="61" t="s">
        <v>159</v>
      </c>
      <c r="G96" s="62"/>
      <c r="H96" s="41" t="s">
        <v>26</v>
      </c>
      <c r="I96" s="78"/>
      <c r="J96" s="78"/>
      <c r="K96" s="79"/>
      <c r="L96" s="79"/>
      <c r="M96" s="85"/>
      <c r="N96" s="86"/>
      <c r="O96" s="87"/>
      <c r="P96" s="88"/>
      <c r="Q96" s="88"/>
      <c r="R96" s="88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G96" s="89"/>
      <c r="AH96" s="89"/>
      <c r="AI96" s="89"/>
      <c r="AJ96" s="89"/>
      <c r="AK96" s="89"/>
      <c r="AL96" s="89"/>
      <c r="AM96" s="89"/>
      <c r="AN96" s="89"/>
      <c r="AO96" s="89"/>
      <c r="AP96" s="89"/>
      <c r="AQ96" s="89"/>
      <c r="AR96" s="89"/>
      <c r="AS96" s="89"/>
      <c r="AT96" s="89"/>
      <c r="AU96" s="89"/>
      <c r="AV96" s="89"/>
      <c r="AW96" s="89"/>
      <c r="AX96" s="89"/>
      <c r="AY96" s="89"/>
      <c r="AZ96" s="89"/>
      <c r="BA96" s="89"/>
      <c r="BB96" s="89"/>
      <c r="BC96" s="89"/>
      <c r="BD96" s="89"/>
      <c r="BE96" s="89"/>
    </row>
    <row r="97" customFormat="1" ht="244.5" customHeight="1" spans="1:18">
      <c r="A97" s="29">
        <v>46017</v>
      </c>
      <c r="B97" s="32" t="s">
        <v>160</v>
      </c>
      <c r="C97" s="33"/>
      <c r="D97" s="33">
        <v>168500</v>
      </c>
      <c r="E97" s="38">
        <f t="shared" si="2"/>
        <v>1836526</v>
      </c>
      <c r="F97" s="91" t="s">
        <v>161</v>
      </c>
      <c r="G97" s="62"/>
      <c r="H97" s="95" t="s">
        <v>29</v>
      </c>
      <c r="K97" s="4"/>
      <c r="L97" s="4"/>
      <c r="M97" s="4"/>
      <c r="N97" s="5"/>
      <c r="O97" s="3"/>
      <c r="P97" s="6"/>
      <c r="Q97" s="6"/>
      <c r="R97" s="6"/>
    </row>
    <row r="98" customFormat="1" ht="274.1" customHeight="1" spans="1:18">
      <c r="A98" s="29">
        <v>46017</v>
      </c>
      <c r="B98" s="32" t="s">
        <v>162</v>
      </c>
      <c r="C98" s="33"/>
      <c r="D98" s="33">
        <v>20500</v>
      </c>
      <c r="E98" s="38">
        <f t="shared" si="2"/>
        <v>1816026</v>
      </c>
      <c r="F98" s="91" t="s">
        <v>163</v>
      </c>
      <c r="G98" s="62"/>
      <c r="H98" s="95" t="s">
        <v>29</v>
      </c>
      <c r="K98" s="4"/>
      <c r="L98" s="4"/>
      <c r="M98" s="4"/>
      <c r="N98" s="5"/>
      <c r="O98" s="3"/>
      <c r="P98" s="6"/>
      <c r="Q98" s="6"/>
      <c r="R98" s="6"/>
    </row>
    <row r="99" customFormat="1" ht="409.5" customHeight="1" spans="1:18">
      <c r="A99" s="29">
        <v>46018</v>
      </c>
      <c r="B99" s="32" t="s">
        <v>164</v>
      </c>
      <c r="C99" s="33"/>
      <c r="D99" s="33">
        <v>8000</v>
      </c>
      <c r="E99" s="38">
        <f t="shared" si="2"/>
        <v>1808026</v>
      </c>
      <c r="F99" s="91" t="s">
        <v>165</v>
      </c>
      <c r="G99" s="62"/>
      <c r="H99" s="95" t="s">
        <v>29</v>
      </c>
      <c r="K99" s="4"/>
      <c r="L99" s="4"/>
      <c r="M99" s="4"/>
      <c r="N99" s="5"/>
      <c r="O99" s="3"/>
      <c r="P99" s="6"/>
      <c r="Q99" s="6"/>
      <c r="R99" s="6"/>
    </row>
    <row r="100" customFormat="1" ht="105.65" customHeight="1" spans="1:18">
      <c r="A100" s="29">
        <v>46019</v>
      </c>
      <c r="B100" s="32" t="s">
        <v>166</v>
      </c>
      <c r="C100" s="33"/>
      <c r="D100" s="33">
        <v>282500</v>
      </c>
      <c r="E100" s="38">
        <f t="shared" si="2"/>
        <v>1525526</v>
      </c>
      <c r="F100" s="91" t="s">
        <v>167</v>
      </c>
      <c r="G100" s="62"/>
      <c r="H100" s="95" t="s">
        <v>29</v>
      </c>
      <c r="K100" s="4"/>
      <c r="L100" s="4"/>
      <c r="M100" s="4"/>
      <c r="N100" s="5"/>
      <c r="O100" s="3"/>
      <c r="P100" s="6"/>
      <c r="Q100" s="6"/>
      <c r="R100" s="6"/>
    </row>
    <row r="101" customFormat="1" ht="84.65" customHeight="1" spans="1:18">
      <c r="A101" s="29">
        <v>46019</v>
      </c>
      <c r="B101" s="32" t="s">
        <v>76</v>
      </c>
      <c r="C101" s="33">
        <v>5819</v>
      </c>
      <c r="D101" s="33"/>
      <c r="E101" s="38">
        <f t="shared" si="2"/>
        <v>1531345</v>
      </c>
      <c r="F101" s="96" t="s">
        <v>77</v>
      </c>
      <c r="G101" s="62"/>
      <c r="H101" s="95" t="s">
        <v>78</v>
      </c>
      <c r="K101" s="4"/>
      <c r="L101" s="4"/>
      <c r="M101" s="4"/>
      <c r="N101" s="5"/>
      <c r="O101" s="3"/>
      <c r="P101" s="6"/>
      <c r="Q101" s="6"/>
      <c r="R101" s="6"/>
    </row>
    <row r="102" customFormat="1" ht="120.6" customHeight="1" spans="1:18">
      <c r="A102" s="29">
        <v>46020</v>
      </c>
      <c r="B102" s="32" t="s">
        <v>168</v>
      </c>
      <c r="C102" s="33"/>
      <c r="D102" s="33">
        <v>157747</v>
      </c>
      <c r="E102" s="38">
        <f t="shared" si="2"/>
        <v>1373598</v>
      </c>
      <c r="F102" s="91" t="s">
        <v>169</v>
      </c>
      <c r="G102" s="62"/>
      <c r="H102" s="95" t="s">
        <v>29</v>
      </c>
      <c r="K102" s="4"/>
      <c r="L102" s="4"/>
      <c r="M102" s="4"/>
      <c r="N102" s="5"/>
      <c r="O102" s="3"/>
      <c r="P102" s="6"/>
      <c r="Q102" s="6"/>
      <c r="R102" s="6"/>
    </row>
    <row r="103" customFormat="1" ht="116.6" customHeight="1" spans="1:18">
      <c r="A103" s="29">
        <v>46020</v>
      </c>
      <c r="B103" s="32" t="s">
        <v>166</v>
      </c>
      <c r="C103" s="33"/>
      <c r="D103" s="33">
        <v>422500</v>
      </c>
      <c r="E103" s="38">
        <f t="shared" si="2"/>
        <v>951098</v>
      </c>
      <c r="F103" s="91" t="s">
        <v>170</v>
      </c>
      <c r="G103" s="62"/>
      <c r="H103" s="95" t="s">
        <v>29</v>
      </c>
      <c r="K103" s="4"/>
      <c r="L103" s="4"/>
      <c r="M103" s="4"/>
      <c r="N103" s="5"/>
      <c r="O103" s="3"/>
      <c r="P103" s="6"/>
      <c r="Q103" s="6"/>
      <c r="R103" s="6"/>
    </row>
    <row r="104" customFormat="1" ht="409.5" customHeight="1" spans="1:18">
      <c r="A104" s="29">
        <v>46020</v>
      </c>
      <c r="B104" s="32" t="s">
        <v>171</v>
      </c>
      <c r="C104" s="33"/>
      <c r="D104" s="33">
        <v>78000</v>
      </c>
      <c r="E104" s="38">
        <f t="shared" si="2"/>
        <v>873098</v>
      </c>
      <c r="F104" s="91" t="s">
        <v>172</v>
      </c>
      <c r="G104" s="62"/>
      <c r="H104" s="95" t="s">
        <v>29</v>
      </c>
      <c r="K104" s="4"/>
      <c r="L104" s="4"/>
      <c r="M104" s="4"/>
      <c r="N104" s="5"/>
      <c r="O104" s="3"/>
      <c r="P104" s="6"/>
      <c r="Q104" s="6"/>
      <c r="R104" s="6"/>
    </row>
    <row r="105" customFormat="1" ht="120.55" customHeight="1" spans="1:18">
      <c r="A105" s="29">
        <v>46020</v>
      </c>
      <c r="B105" s="32" t="s">
        <v>173</v>
      </c>
      <c r="C105" s="33"/>
      <c r="D105" s="33">
        <v>342500</v>
      </c>
      <c r="E105" s="38">
        <f t="shared" si="2"/>
        <v>530598</v>
      </c>
      <c r="F105" s="69" t="s">
        <v>174</v>
      </c>
      <c r="G105" s="62"/>
      <c r="H105" s="95" t="s">
        <v>49</v>
      </c>
      <c r="K105" s="4"/>
      <c r="L105" s="4"/>
      <c r="M105" s="4"/>
      <c r="N105" s="5"/>
      <c r="O105" s="3"/>
      <c r="P105" s="6"/>
      <c r="Q105" s="6"/>
      <c r="R105" s="6"/>
    </row>
    <row r="106" customFormat="1" ht="214.25" customHeight="1" spans="1:18">
      <c r="A106" s="29">
        <v>46021</v>
      </c>
      <c r="B106" s="32" t="s">
        <v>96</v>
      </c>
      <c r="C106" s="33"/>
      <c r="D106" s="33">
        <v>22500</v>
      </c>
      <c r="E106" s="38">
        <f t="shared" si="2"/>
        <v>508098</v>
      </c>
      <c r="F106" s="69" t="s">
        <v>175</v>
      </c>
      <c r="G106" s="62"/>
      <c r="H106" s="95" t="s">
        <v>49</v>
      </c>
      <c r="K106" s="4"/>
      <c r="L106" s="4"/>
      <c r="M106" s="4"/>
      <c r="N106" s="5"/>
      <c r="O106" s="3"/>
      <c r="P106" s="6"/>
      <c r="Q106" s="6"/>
      <c r="R106" s="6"/>
    </row>
    <row r="107" customFormat="1" ht="114.3" customHeight="1" spans="1:18">
      <c r="A107" s="29">
        <v>46021</v>
      </c>
      <c r="B107" s="32" t="s">
        <v>173</v>
      </c>
      <c r="C107" s="33"/>
      <c r="D107" s="33">
        <v>172500</v>
      </c>
      <c r="E107" s="38">
        <f t="shared" si="2"/>
        <v>335598</v>
      </c>
      <c r="F107" s="69" t="s">
        <v>176</v>
      </c>
      <c r="G107" s="62"/>
      <c r="H107" s="95" t="s">
        <v>49</v>
      </c>
      <c r="K107" s="4"/>
      <c r="L107" s="4"/>
      <c r="M107" s="4"/>
      <c r="N107" s="5"/>
      <c r="O107" s="3"/>
      <c r="P107" s="6"/>
      <c r="Q107" s="6"/>
      <c r="R107" s="6"/>
    </row>
    <row r="108" customFormat="1" ht="216.3" customHeight="1" spans="1:18">
      <c r="A108" s="29">
        <v>46021</v>
      </c>
      <c r="B108" s="32" t="s">
        <v>171</v>
      </c>
      <c r="C108" s="33"/>
      <c r="D108" s="33">
        <v>54000</v>
      </c>
      <c r="E108" s="38">
        <f t="shared" si="2"/>
        <v>281598</v>
      </c>
      <c r="F108" s="91" t="s">
        <v>177</v>
      </c>
      <c r="G108" s="62"/>
      <c r="H108" s="95" t="s">
        <v>29</v>
      </c>
      <c r="K108" s="4"/>
      <c r="L108" s="4"/>
      <c r="M108" s="4"/>
      <c r="N108" s="5"/>
      <c r="O108" s="3"/>
      <c r="P108" s="6"/>
      <c r="Q108" s="6"/>
      <c r="R108" s="6"/>
    </row>
    <row r="109" customFormat="1" ht="132.25" customHeight="1" spans="1:18">
      <c r="A109" s="29">
        <v>46021</v>
      </c>
      <c r="B109" s="32" t="s">
        <v>178</v>
      </c>
      <c r="C109" s="33"/>
      <c r="D109" s="33">
        <v>222280</v>
      </c>
      <c r="E109" s="38">
        <f t="shared" si="2"/>
        <v>59318</v>
      </c>
      <c r="F109" s="91" t="s">
        <v>179</v>
      </c>
      <c r="G109" s="62"/>
      <c r="H109" s="95" t="s">
        <v>29</v>
      </c>
      <c r="K109" s="4"/>
      <c r="L109" s="4"/>
      <c r="M109" s="4"/>
      <c r="N109" s="5"/>
      <c r="O109" s="3"/>
      <c r="P109" s="6"/>
      <c r="Q109" s="6"/>
      <c r="R109" s="6"/>
    </row>
    <row r="110" customFormat="1" ht="208.4" customHeight="1" spans="1:18">
      <c r="A110" s="29">
        <v>46022</v>
      </c>
      <c r="B110" s="32" t="s">
        <v>60</v>
      </c>
      <c r="C110" s="33"/>
      <c r="D110" s="33">
        <v>58000</v>
      </c>
      <c r="E110" s="38">
        <f t="shared" si="2"/>
        <v>1318</v>
      </c>
      <c r="F110" s="91" t="s">
        <v>157</v>
      </c>
      <c r="G110" s="62"/>
      <c r="H110" s="95" t="s">
        <v>29</v>
      </c>
      <c r="K110" s="4"/>
      <c r="L110" s="4"/>
      <c r="M110" s="4"/>
      <c r="N110" s="5"/>
      <c r="O110" s="3"/>
      <c r="P110" s="6"/>
      <c r="Q110" s="6"/>
      <c r="R110" s="6"/>
    </row>
    <row r="111" customFormat="1" ht="77" customHeight="1" spans="1:18">
      <c r="A111" s="29">
        <v>46022</v>
      </c>
      <c r="B111" s="32" t="s">
        <v>117</v>
      </c>
      <c r="C111" s="33">
        <v>3000000</v>
      </c>
      <c r="D111" s="33"/>
      <c r="E111" s="38">
        <f t="shared" si="2"/>
        <v>3001318</v>
      </c>
      <c r="F111" s="39" t="s">
        <v>91</v>
      </c>
      <c r="G111" s="65"/>
      <c r="H111" s="95" t="s">
        <v>21</v>
      </c>
      <c r="K111" s="4"/>
      <c r="L111" s="4"/>
      <c r="M111" s="4"/>
      <c r="N111" s="5"/>
      <c r="O111" s="3"/>
      <c r="P111" s="6"/>
      <c r="Q111" s="6"/>
      <c r="R111" s="6"/>
    </row>
    <row r="112" customFormat="1" ht="77" customHeight="1" spans="1:18">
      <c r="A112" s="29">
        <v>46022</v>
      </c>
      <c r="B112" s="32" t="s">
        <v>22</v>
      </c>
      <c r="C112" s="33"/>
      <c r="D112" s="33">
        <v>1200</v>
      </c>
      <c r="E112" s="38">
        <f t="shared" si="2"/>
        <v>3000118</v>
      </c>
      <c r="F112" s="39" t="s">
        <v>23</v>
      </c>
      <c r="G112" s="66"/>
      <c r="H112" s="95" t="s">
        <v>21</v>
      </c>
      <c r="K112" s="4"/>
      <c r="L112" s="4"/>
      <c r="M112" s="4"/>
      <c r="N112" s="5"/>
      <c r="O112" s="3"/>
      <c r="P112" s="6"/>
      <c r="Q112" s="6"/>
      <c r="R112" s="6"/>
    </row>
    <row r="113" customFormat="1" ht="139.05" customHeight="1" spans="1:18">
      <c r="A113" s="29">
        <v>46022</v>
      </c>
      <c r="B113" s="32" t="s">
        <v>105</v>
      </c>
      <c r="C113" s="33"/>
      <c r="D113" s="33">
        <v>462500</v>
      </c>
      <c r="E113" s="38">
        <f t="shared" si="2"/>
        <v>2537618</v>
      </c>
      <c r="F113" s="97" t="s">
        <v>180</v>
      </c>
      <c r="G113" s="98"/>
      <c r="H113" s="95" t="s">
        <v>26</v>
      </c>
      <c r="K113" s="4"/>
      <c r="L113" s="4"/>
      <c r="M113" s="4"/>
      <c r="N113" s="5"/>
      <c r="O113" s="3"/>
      <c r="P113" s="6"/>
      <c r="Q113" s="6"/>
      <c r="R113" s="6"/>
    </row>
    <row r="114" customFormat="1" ht="263" customHeight="1" spans="1:18">
      <c r="A114" s="29">
        <v>46022</v>
      </c>
      <c r="B114" s="32" t="s">
        <v>181</v>
      </c>
      <c r="C114" s="33"/>
      <c r="D114" s="33">
        <v>42500</v>
      </c>
      <c r="E114" s="38">
        <f t="shared" si="2"/>
        <v>2495118</v>
      </c>
      <c r="F114" s="99" t="s">
        <v>182</v>
      </c>
      <c r="G114" s="98"/>
      <c r="H114" s="100" t="s">
        <v>49</v>
      </c>
      <c r="K114" s="4"/>
      <c r="L114" s="4"/>
      <c r="M114" s="4"/>
      <c r="N114" s="5"/>
      <c r="O114" s="3"/>
      <c r="P114" s="6"/>
      <c r="Q114" s="6"/>
      <c r="R114" s="6"/>
    </row>
    <row r="115" customFormat="1" ht="264.75" customHeight="1" spans="1:18">
      <c r="A115" s="29">
        <v>46023</v>
      </c>
      <c r="B115" s="32" t="s">
        <v>160</v>
      </c>
      <c r="C115" s="33"/>
      <c r="D115" s="33">
        <v>242500</v>
      </c>
      <c r="E115" s="38">
        <f t="shared" si="2"/>
        <v>2252618</v>
      </c>
      <c r="F115" s="101" t="s">
        <v>183</v>
      </c>
      <c r="G115" s="98"/>
      <c r="H115" s="95" t="s">
        <v>29</v>
      </c>
      <c r="K115" s="4"/>
      <c r="L115" s="4"/>
      <c r="M115" s="4"/>
      <c r="N115" s="5"/>
      <c r="O115" s="3"/>
      <c r="P115" s="6"/>
      <c r="Q115" s="6"/>
      <c r="R115" s="6"/>
    </row>
    <row r="116" customFormat="1" ht="335.55" customHeight="1" spans="1:18">
      <c r="A116" s="29">
        <v>46024</v>
      </c>
      <c r="B116" s="32" t="s">
        <v>184</v>
      </c>
      <c r="C116" s="33"/>
      <c r="D116" s="33">
        <v>210300</v>
      </c>
      <c r="E116" s="38">
        <f t="shared" si="2"/>
        <v>2042318</v>
      </c>
      <c r="F116" s="99" t="s">
        <v>185</v>
      </c>
      <c r="G116" s="98"/>
      <c r="H116" s="95" t="s">
        <v>49</v>
      </c>
      <c r="K116" s="4"/>
      <c r="L116" s="4"/>
      <c r="M116" s="4"/>
      <c r="N116" s="5"/>
      <c r="O116" s="3"/>
      <c r="P116" s="6"/>
      <c r="Q116" s="6"/>
      <c r="R116" s="6"/>
    </row>
    <row r="117" customFormat="1" ht="291.6" customHeight="1" spans="1:18">
      <c r="A117" s="29">
        <v>46024</v>
      </c>
      <c r="B117" s="32" t="s">
        <v>137</v>
      </c>
      <c r="C117" s="33"/>
      <c r="D117" s="33">
        <v>90000</v>
      </c>
      <c r="E117" s="38">
        <f t="shared" si="2"/>
        <v>1952318</v>
      </c>
      <c r="F117" s="97" t="s">
        <v>186</v>
      </c>
      <c r="G117" s="98"/>
      <c r="H117" s="95" t="s">
        <v>26</v>
      </c>
      <c r="K117" s="4"/>
      <c r="L117" s="4"/>
      <c r="M117" s="4"/>
      <c r="N117" s="5"/>
      <c r="O117" s="3"/>
      <c r="P117" s="6"/>
      <c r="Q117" s="6"/>
      <c r="R117" s="6"/>
    </row>
    <row r="118" customFormat="1" ht="267.85" customHeight="1" spans="1:18">
      <c r="A118" s="29">
        <v>46024</v>
      </c>
      <c r="B118" s="32" t="s">
        <v>187</v>
      </c>
      <c r="C118" s="33"/>
      <c r="D118" s="33">
        <v>129000</v>
      </c>
      <c r="E118" s="38">
        <f t="shared" si="2"/>
        <v>1823318</v>
      </c>
      <c r="F118" s="99" t="s">
        <v>188</v>
      </c>
      <c r="G118" s="98"/>
      <c r="H118" s="95" t="s">
        <v>49</v>
      </c>
      <c r="K118" s="4"/>
      <c r="L118" s="4"/>
      <c r="M118" s="4"/>
      <c r="N118" s="5"/>
      <c r="O118" s="3"/>
      <c r="P118" s="6"/>
      <c r="Q118" s="6"/>
      <c r="R118" s="6"/>
    </row>
    <row r="119" customFormat="1" ht="197.65" customHeight="1" spans="1:18">
      <c r="A119" s="29">
        <v>46024</v>
      </c>
      <c r="B119" s="32" t="s">
        <v>60</v>
      </c>
      <c r="C119" s="33"/>
      <c r="D119" s="33">
        <v>44500</v>
      </c>
      <c r="E119" s="38">
        <f t="shared" si="2"/>
        <v>1778818</v>
      </c>
      <c r="F119" s="101" t="s">
        <v>189</v>
      </c>
      <c r="G119" s="98"/>
      <c r="H119" s="95" t="s">
        <v>29</v>
      </c>
      <c r="K119" s="4"/>
      <c r="L119" s="4"/>
      <c r="M119" s="4"/>
      <c r="N119" s="5"/>
      <c r="O119" s="3"/>
      <c r="P119" s="6"/>
      <c r="Q119" s="6"/>
      <c r="R119" s="6"/>
    </row>
    <row r="120" customFormat="1" ht="265.8" customHeight="1" spans="1:18">
      <c r="A120" s="29">
        <v>46024</v>
      </c>
      <c r="B120" s="32" t="s">
        <v>190</v>
      </c>
      <c r="C120" s="33"/>
      <c r="D120" s="33">
        <v>111000</v>
      </c>
      <c r="E120" s="38">
        <f t="shared" si="2"/>
        <v>1667818</v>
      </c>
      <c r="F120" s="99" t="s">
        <v>191</v>
      </c>
      <c r="G120" s="98"/>
      <c r="H120" s="95" t="s">
        <v>49</v>
      </c>
      <c r="K120" s="4"/>
      <c r="L120" s="4"/>
      <c r="M120" s="4"/>
      <c r="N120" s="5"/>
      <c r="O120" s="3"/>
      <c r="P120" s="6"/>
      <c r="Q120" s="6"/>
      <c r="R120" s="6"/>
    </row>
    <row r="121" customFormat="1" ht="257.75" customHeight="1" spans="1:18">
      <c r="A121" s="29">
        <v>46024</v>
      </c>
      <c r="B121" s="32" t="s">
        <v>192</v>
      </c>
      <c r="C121" s="33"/>
      <c r="D121" s="33">
        <v>36000</v>
      </c>
      <c r="E121" s="38">
        <f t="shared" si="2"/>
        <v>1631818</v>
      </c>
      <c r="F121" s="101" t="s">
        <v>193</v>
      </c>
      <c r="G121" s="98"/>
      <c r="H121" s="95" t="s">
        <v>29</v>
      </c>
      <c r="K121" s="4"/>
      <c r="L121" s="4"/>
      <c r="M121" s="4"/>
      <c r="N121" s="5"/>
      <c r="O121" s="3"/>
      <c r="P121" s="6"/>
      <c r="Q121" s="6"/>
      <c r="R121" s="6"/>
    </row>
    <row r="122" customFormat="1" ht="246.1" customHeight="1" spans="1:18">
      <c r="A122" s="29">
        <v>46024</v>
      </c>
      <c r="B122" s="32" t="s">
        <v>194</v>
      </c>
      <c r="C122" s="33"/>
      <c r="D122" s="33">
        <v>300100</v>
      </c>
      <c r="E122" s="38">
        <f t="shared" si="2"/>
        <v>1331718</v>
      </c>
      <c r="F122" s="101" t="s">
        <v>195</v>
      </c>
      <c r="G122" s="98"/>
      <c r="H122" s="95" t="s">
        <v>29</v>
      </c>
      <c r="K122" s="4"/>
      <c r="L122" s="4"/>
      <c r="M122" s="4"/>
      <c r="N122" s="5"/>
      <c r="O122" s="3"/>
      <c r="P122" s="6"/>
      <c r="Q122" s="6"/>
      <c r="R122" s="6"/>
    </row>
    <row r="123" customFormat="1" ht="214.45" customHeight="1" spans="1:18">
      <c r="A123" s="29">
        <v>46024</v>
      </c>
      <c r="B123" s="32" t="s">
        <v>196</v>
      </c>
      <c r="C123" s="33"/>
      <c r="D123" s="33">
        <v>29475</v>
      </c>
      <c r="E123" s="38">
        <f t="shared" si="2"/>
        <v>1302243</v>
      </c>
      <c r="F123" s="99" t="s">
        <v>197</v>
      </c>
      <c r="G123" s="98"/>
      <c r="H123" s="95" t="s">
        <v>49</v>
      </c>
      <c r="I123" s="102"/>
      <c r="K123" s="4"/>
      <c r="L123" s="4"/>
      <c r="M123" s="4"/>
      <c r="N123" s="5"/>
      <c r="O123" s="3"/>
      <c r="P123" s="6"/>
      <c r="Q123" s="6"/>
      <c r="R123" s="6"/>
    </row>
    <row r="124" customFormat="1" ht="223.2" customHeight="1" spans="1:18">
      <c r="A124" s="29">
        <v>46024</v>
      </c>
      <c r="B124" s="32" t="s">
        <v>160</v>
      </c>
      <c r="C124" s="33"/>
      <c r="D124" s="33">
        <v>236500</v>
      </c>
      <c r="E124" s="38">
        <f t="shared" si="2"/>
        <v>1065743</v>
      </c>
      <c r="F124" s="101" t="s">
        <v>198</v>
      </c>
      <c r="G124" s="98"/>
      <c r="H124" s="95" t="s">
        <v>29</v>
      </c>
      <c r="K124" s="4"/>
      <c r="L124" s="4"/>
      <c r="M124" s="4"/>
      <c r="N124" s="5"/>
      <c r="O124" s="3"/>
      <c r="P124" s="6"/>
      <c r="Q124" s="6"/>
      <c r="R124" s="6"/>
    </row>
    <row r="125" customFormat="1" ht="105.4" customHeight="1" spans="1:18">
      <c r="A125" s="29">
        <v>46025</v>
      </c>
      <c r="B125" s="32" t="s">
        <v>166</v>
      </c>
      <c r="C125" s="33"/>
      <c r="D125" s="33">
        <v>422500</v>
      </c>
      <c r="E125" s="38">
        <f t="shared" si="2"/>
        <v>643243</v>
      </c>
      <c r="F125" s="101" t="s">
        <v>170</v>
      </c>
      <c r="G125" s="98"/>
      <c r="H125" s="95" t="s">
        <v>29</v>
      </c>
      <c r="K125" s="4"/>
      <c r="L125" s="4"/>
      <c r="M125" s="4"/>
      <c r="N125" s="5"/>
      <c r="O125" s="3"/>
      <c r="P125" s="6"/>
      <c r="Q125" s="6"/>
      <c r="R125" s="6"/>
    </row>
    <row r="126" customFormat="1" ht="275.25" customHeight="1" spans="1:18">
      <c r="A126" s="29">
        <v>46025</v>
      </c>
      <c r="B126" s="32" t="s">
        <v>105</v>
      </c>
      <c r="C126" s="33"/>
      <c r="D126" s="33">
        <v>72500</v>
      </c>
      <c r="E126" s="38">
        <f t="shared" si="2"/>
        <v>570743</v>
      </c>
      <c r="F126" s="97" t="s">
        <v>199</v>
      </c>
      <c r="G126" s="98"/>
      <c r="H126" s="95" t="s">
        <v>26</v>
      </c>
      <c r="K126" s="4"/>
      <c r="L126" s="4"/>
      <c r="M126" s="4"/>
      <c r="N126" s="5"/>
      <c r="O126" s="3"/>
      <c r="P126" s="6"/>
      <c r="Q126" s="6"/>
      <c r="R126" s="6"/>
    </row>
    <row r="127" customFormat="1" ht="409.5" customHeight="1" spans="1:18">
      <c r="A127" s="29">
        <v>46025</v>
      </c>
      <c r="B127" s="32" t="s">
        <v>200</v>
      </c>
      <c r="C127" s="33"/>
      <c r="D127" s="33">
        <v>37500</v>
      </c>
      <c r="E127" s="38">
        <f t="shared" si="2"/>
        <v>533243</v>
      </c>
      <c r="F127" s="97" t="s">
        <v>201</v>
      </c>
      <c r="G127" s="98"/>
      <c r="H127" s="95" t="s">
        <v>26</v>
      </c>
      <c r="K127" s="4"/>
      <c r="L127" s="4"/>
      <c r="M127" s="4"/>
      <c r="N127" s="5"/>
      <c r="O127" s="3"/>
      <c r="P127" s="6"/>
      <c r="Q127" s="6"/>
      <c r="R127" s="6"/>
    </row>
    <row r="128" customFormat="1" ht="238.3" customHeight="1" spans="1:18">
      <c r="A128" s="29">
        <v>46027</v>
      </c>
      <c r="B128" s="32" t="s">
        <v>160</v>
      </c>
      <c r="C128" s="33"/>
      <c r="D128" s="33">
        <v>482500</v>
      </c>
      <c r="E128" s="38">
        <f t="shared" si="2"/>
        <v>50743</v>
      </c>
      <c r="F128" s="101" t="s">
        <v>202</v>
      </c>
      <c r="G128" s="98"/>
      <c r="H128" s="95" t="s">
        <v>29</v>
      </c>
      <c r="K128" s="4"/>
      <c r="L128" s="4"/>
      <c r="M128" s="4"/>
      <c r="N128" s="5"/>
      <c r="O128" s="3"/>
      <c r="P128" s="6"/>
      <c r="Q128" s="6"/>
      <c r="R128" s="6"/>
    </row>
    <row r="129" customFormat="1" ht="409.5" customHeight="1" spans="1:18">
      <c r="A129" s="29">
        <v>46028</v>
      </c>
      <c r="B129" s="32" t="s">
        <v>68</v>
      </c>
      <c r="C129" s="33"/>
      <c r="D129" s="33">
        <v>28000</v>
      </c>
      <c r="E129" s="38">
        <f t="shared" si="2"/>
        <v>22743</v>
      </c>
      <c r="F129" s="97" t="s">
        <v>203</v>
      </c>
      <c r="G129" s="98"/>
      <c r="H129" s="95" t="s">
        <v>26</v>
      </c>
      <c r="K129" s="4"/>
      <c r="L129" s="4"/>
      <c r="M129" s="4"/>
      <c r="N129" s="5"/>
      <c r="O129" s="3"/>
      <c r="P129" s="6"/>
      <c r="Q129" s="6"/>
      <c r="R129" s="6"/>
    </row>
    <row r="130" customFormat="1" ht="80" customHeight="1" spans="1:18">
      <c r="A130" s="29">
        <v>46028</v>
      </c>
      <c r="B130" s="32" t="s">
        <v>117</v>
      </c>
      <c r="C130" s="33">
        <v>3000000</v>
      </c>
      <c r="D130" s="33"/>
      <c r="E130" s="38">
        <f t="shared" si="2"/>
        <v>3022743</v>
      </c>
      <c r="F130" s="39" t="s">
        <v>91</v>
      </c>
      <c r="G130" s="104"/>
      <c r="H130" s="95" t="s">
        <v>21</v>
      </c>
      <c r="K130" s="4"/>
      <c r="L130" s="4"/>
      <c r="M130" s="4"/>
      <c r="N130" s="5"/>
      <c r="O130" s="3"/>
      <c r="P130" s="6"/>
      <c r="Q130" s="6"/>
      <c r="R130" s="6"/>
    </row>
    <row r="131" customFormat="1" ht="80" customHeight="1" spans="1:18">
      <c r="A131" s="29">
        <v>46028</v>
      </c>
      <c r="B131" s="32" t="s">
        <v>22</v>
      </c>
      <c r="C131" s="33"/>
      <c r="D131" s="33">
        <v>1200</v>
      </c>
      <c r="E131" s="38">
        <f t="shared" si="2"/>
        <v>3021543</v>
      </c>
      <c r="F131" s="39" t="s">
        <v>23</v>
      </c>
      <c r="G131" s="105"/>
      <c r="H131" s="95" t="s">
        <v>21</v>
      </c>
      <c r="K131" s="4"/>
      <c r="L131" s="4"/>
      <c r="M131" s="4"/>
      <c r="N131" s="5"/>
      <c r="O131" s="3"/>
      <c r="P131" s="6"/>
      <c r="Q131" s="6"/>
      <c r="R131" s="6"/>
    </row>
    <row r="132" customFormat="1" ht="105.6" customHeight="1" spans="1:18">
      <c r="A132" s="29">
        <v>46028</v>
      </c>
      <c r="B132" s="32" t="s">
        <v>128</v>
      </c>
      <c r="C132" s="33"/>
      <c r="D132" s="33">
        <v>236000</v>
      </c>
      <c r="E132" s="38">
        <f t="shared" si="2"/>
        <v>2785543</v>
      </c>
      <c r="F132" s="99" t="s">
        <v>204</v>
      </c>
      <c r="G132" s="98"/>
      <c r="H132" s="95" t="s">
        <v>49</v>
      </c>
      <c r="K132" s="4"/>
      <c r="L132" s="4"/>
      <c r="M132" s="4"/>
      <c r="N132" s="5"/>
      <c r="O132" s="3"/>
      <c r="P132" s="6"/>
      <c r="Q132" s="6"/>
      <c r="R132" s="6"/>
    </row>
    <row r="133" customFormat="1" ht="230.3" customHeight="1" spans="1:18">
      <c r="A133" s="29">
        <v>46028</v>
      </c>
      <c r="B133" s="32" t="s">
        <v>105</v>
      </c>
      <c r="C133" s="33"/>
      <c r="D133" s="33">
        <v>402500</v>
      </c>
      <c r="E133" s="38">
        <f t="shared" si="2"/>
        <v>2383043</v>
      </c>
      <c r="F133" s="99" t="s">
        <v>205</v>
      </c>
      <c r="G133" s="98"/>
      <c r="H133" s="95" t="s">
        <v>49</v>
      </c>
      <c r="K133" s="4"/>
      <c r="L133" s="4"/>
      <c r="M133" s="4"/>
      <c r="N133" s="5"/>
      <c r="O133" s="3"/>
      <c r="P133" s="6"/>
      <c r="Q133" s="6"/>
      <c r="R133" s="6"/>
    </row>
    <row r="134" customFormat="1" ht="221.15" customHeight="1" spans="1:18">
      <c r="A134" s="29">
        <v>46028</v>
      </c>
      <c r="B134" s="32" t="s">
        <v>105</v>
      </c>
      <c r="C134" s="33"/>
      <c r="D134" s="33">
        <v>187500</v>
      </c>
      <c r="E134" s="38">
        <f t="shared" si="2"/>
        <v>2195543</v>
      </c>
      <c r="F134" s="106" t="s">
        <v>206</v>
      </c>
      <c r="G134" s="98"/>
      <c r="H134" s="95" t="s">
        <v>114</v>
      </c>
      <c r="K134" s="4"/>
      <c r="L134" s="4"/>
      <c r="M134" s="4"/>
      <c r="N134" s="5"/>
      <c r="O134" s="3"/>
      <c r="P134" s="6"/>
      <c r="Q134" s="6"/>
      <c r="R134" s="6"/>
    </row>
    <row r="135" customFormat="1" ht="320.05" customHeight="1" spans="1:18">
      <c r="A135" s="29">
        <v>46029</v>
      </c>
      <c r="B135" s="32" t="s">
        <v>207</v>
      </c>
      <c r="C135" s="33"/>
      <c r="D135" s="33">
        <v>52500</v>
      </c>
      <c r="E135" s="38">
        <f t="shared" si="2"/>
        <v>2143043</v>
      </c>
      <c r="F135" s="97" t="s">
        <v>208</v>
      </c>
      <c r="G135" s="98"/>
      <c r="H135" s="95" t="s">
        <v>26</v>
      </c>
      <c r="K135" s="4"/>
      <c r="L135" s="4"/>
      <c r="M135" s="4"/>
      <c r="N135" s="5"/>
      <c r="O135" s="3"/>
      <c r="P135" s="6"/>
      <c r="Q135" s="6"/>
      <c r="R135" s="6"/>
    </row>
    <row r="136" customFormat="1" ht="319.2" customHeight="1" spans="1:18">
      <c r="A136" s="29">
        <v>46029</v>
      </c>
      <c r="B136" s="32" t="s">
        <v>209</v>
      </c>
      <c r="C136" s="33"/>
      <c r="D136" s="33">
        <v>22900</v>
      </c>
      <c r="E136" s="38">
        <f t="shared" si="2"/>
        <v>2120143</v>
      </c>
      <c r="F136" s="97" t="s">
        <v>210</v>
      </c>
      <c r="G136" s="98"/>
      <c r="H136" s="95" t="s">
        <v>26</v>
      </c>
      <c r="K136" s="4"/>
      <c r="L136" s="4"/>
      <c r="M136" s="4"/>
      <c r="N136" s="5"/>
      <c r="O136" s="3"/>
      <c r="P136" s="6"/>
      <c r="Q136" s="6"/>
      <c r="R136" s="6"/>
    </row>
    <row r="137" customFormat="1" ht="105.95" customHeight="1" spans="1:18">
      <c r="A137" s="29">
        <v>46029</v>
      </c>
      <c r="B137" s="32" t="s">
        <v>166</v>
      </c>
      <c r="C137" s="33"/>
      <c r="D137" s="33">
        <v>422500</v>
      </c>
      <c r="E137" s="38">
        <f t="shared" si="2"/>
        <v>1697643</v>
      </c>
      <c r="F137" s="101" t="s">
        <v>211</v>
      </c>
      <c r="G137" s="98"/>
      <c r="H137" s="95" t="s">
        <v>29</v>
      </c>
      <c r="K137" s="4"/>
      <c r="L137" s="4"/>
      <c r="M137" s="4"/>
      <c r="N137" s="5"/>
      <c r="O137" s="3"/>
      <c r="P137" s="6"/>
      <c r="Q137" s="6"/>
      <c r="R137" s="6"/>
    </row>
    <row r="138" customFormat="1" ht="263.75" customHeight="1" spans="1:18">
      <c r="A138" s="29">
        <v>46029</v>
      </c>
      <c r="B138" s="32" t="s">
        <v>141</v>
      </c>
      <c r="C138" s="33"/>
      <c r="D138" s="33">
        <v>77500</v>
      </c>
      <c r="E138" s="38">
        <f t="shared" si="2"/>
        <v>1620143</v>
      </c>
      <c r="F138" s="97" t="s">
        <v>212</v>
      </c>
      <c r="G138" s="98"/>
      <c r="H138" s="95" t="s">
        <v>26</v>
      </c>
      <c r="K138" s="4"/>
      <c r="L138" s="4"/>
      <c r="M138" s="4"/>
      <c r="N138" s="5"/>
      <c r="O138" s="3"/>
      <c r="P138" s="6"/>
      <c r="Q138" s="6"/>
      <c r="R138" s="6"/>
    </row>
    <row r="139" customFormat="1" ht="224.8" customHeight="1" spans="1:18">
      <c r="A139" s="29">
        <v>46031</v>
      </c>
      <c r="B139" s="32" t="s">
        <v>60</v>
      </c>
      <c r="C139" s="33"/>
      <c r="D139" s="33">
        <v>198000</v>
      </c>
      <c r="E139" s="38">
        <f t="shared" si="2"/>
        <v>1422143</v>
      </c>
      <c r="F139" s="101" t="s">
        <v>213</v>
      </c>
      <c r="G139" s="98"/>
      <c r="H139" s="95" t="s">
        <v>29</v>
      </c>
      <c r="K139" s="4"/>
      <c r="L139" s="4"/>
      <c r="M139" s="4"/>
      <c r="N139" s="5"/>
      <c r="O139" s="3"/>
      <c r="P139" s="6"/>
      <c r="Q139" s="6"/>
      <c r="R139" s="6"/>
    </row>
    <row r="140" customFormat="1" ht="238.75" customHeight="1" spans="1:18">
      <c r="A140" s="29">
        <v>46031</v>
      </c>
      <c r="B140" s="32" t="s">
        <v>105</v>
      </c>
      <c r="C140" s="33"/>
      <c r="D140" s="33">
        <v>503076</v>
      </c>
      <c r="E140" s="38">
        <f t="shared" si="2"/>
        <v>919067</v>
      </c>
      <c r="F140" s="99" t="s">
        <v>214</v>
      </c>
      <c r="G140" s="98"/>
      <c r="H140" s="95" t="s">
        <v>49</v>
      </c>
      <c r="K140" s="4"/>
      <c r="L140" s="4"/>
      <c r="M140" s="4"/>
      <c r="N140" s="5"/>
      <c r="O140" s="3"/>
      <c r="P140" s="6"/>
      <c r="Q140" s="6"/>
      <c r="R140" s="6"/>
    </row>
    <row r="141" customFormat="1" ht="208.85" customHeight="1" spans="1:18">
      <c r="A141" s="29">
        <v>46335</v>
      </c>
      <c r="B141" s="32" t="s">
        <v>184</v>
      </c>
      <c r="C141" s="33"/>
      <c r="D141" s="33">
        <v>75000</v>
      </c>
      <c r="E141" s="38">
        <f t="shared" si="2"/>
        <v>844067</v>
      </c>
      <c r="F141" s="101" t="s">
        <v>215</v>
      </c>
      <c r="G141" s="98"/>
      <c r="H141" s="95" t="s">
        <v>29</v>
      </c>
      <c r="K141" s="4"/>
      <c r="L141" s="4"/>
      <c r="M141" s="4"/>
      <c r="N141" s="5"/>
      <c r="O141" s="3"/>
      <c r="P141" s="6"/>
      <c r="Q141" s="6"/>
      <c r="R141" s="6"/>
    </row>
    <row r="142" customFormat="1" ht="260.35" customHeight="1" spans="1:18">
      <c r="A142" s="29">
        <v>46032</v>
      </c>
      <c r="B142" s="32" t="s">
        <v>124</v>
      </c>
      <c r="C142" s="33"/>
      <c r="D142" s="33">
        <v>30000</v>
      </c>
      <c r="E142" s="38">
        <f t="shared" si="2"/>
        <v>814067</v>
      </c>
      <c r="F142" s="106" t="s">
        <v>216</v>
      </c>
      <c r="G142" s="98"/>
      <c r="H142" s="95" t="s">
        <v>114</v>
      </c>
      <c r="K142" s="4"/>
      <c r="L142" s="4"/>
      <c r="M142" s="4"/>
      <c r="N142" s="5"/>
      <c r="O142" s="3"/>
      <c r="P142" s="6"/>
      <c r="Q142" s="6"/>
      <c r="R142" s="6"/>
    </row>
    <row r="143" customFormat="1" ht="256.55" customHeight="1" spans="1:18">
      <c r="A143" s="29">
        <v>46032</v>
      </c>
      <c r="B143" s="32" t="s">
        <v>137</v>
      </c>
      <c r="C143" s="33"/>
      <c r="D143" s="33">
        <v>25000</v>
      </c>
      <c r="E143" s="38">
        <f t="shared" si="2"/>
        <v>789067</v>
      </c>
      <c r="F143" s="97" t="s">
        <v>217</v>
      </c>
      <c r="G143" s="98"/>
      <c r="H143" s="95" t="s">
        <v>26</v>
      </c>
      <c r="K143" s="4"/>
      <c r="L143" s="4"/>
      <c r="M143" s="4"/>
      <c r="N143" s="5"/>
      <c r="O143" s="3"/>
      <c r="P143" s="6"/>
      <c r="Q143" s="6"/>
      <c r="R143" s="6"/>
    </row>
    <row r="144" customFormat="1" ht="105.75" customHeight="1" spans="1:18">
      <c r="A144" s="29">
        <v>46032</v>
      </c>
      <c r="B144" s="32" t="s">
        <v>166</v>
      </c>
      <c r="C144" s="33"/>
      <c r="D144" s="33">
        <v>422500</v>
      </c>
      <c r="E144" s="38">
        <f t="shared" si="2"/>
        <v>366567</v>
      </c>
      <c r="F144" s="101" t="s">
        <v>211</v>
      </c>
      <c r="G144" s="98"/>
      <c r="H144" s="95" t="s">
        <v>29</v>
      </c>
      <c r="K144" s="4"/>
      <c r="L144" s="4"/>
      <c r="M144" s="4"/>
      <c r="N144" s="5"/>
      <c r="O144" s="3"/>
      <c r="P144" s="6"/>
      <c r="Q144" s="6"/>
      <c r="R144" s="6"/>
    </row>
    <row r="145" customFormat="1" ht="216.5" customHeight="1" spans="1:18">
      <c r="A145" s="29">
        <v>46032</v>
      </c>
      <c r="B145" s="32" t="s">
        <v>96</v>
      </c>
      <c r="C145" s="33"/>
      <c r="D145" s="33">
        <v>42500</v>
      </c>
      <c r="E145" s="38">
        <f t="shared" si="2"/>
        <v>324067</v>
      </c>
      <c r="F145" s="97" t="s">
        <v>218</v>
      </c>
      <c r="G145" s="98"/>
      <c r="H145" s="95" t="s">
        <v>26</v>
      </c>
      <c r="K145" s="4"/>
      <c r="L145" s="4"/>
      <c r="M145" s="4"/>
      <c r="N145" s="5"/>
      <c r="O145" s="3"/>
      <c r="P145" s="6"/>
      <c r="Q145" s="6"/>
      <c r="R145" s="6"/>
    </row>
    <row r="146" customFormat="1" ht="197.15" customHeight="1" spans="1:18">
      <c r="A146" s="29">
        <v>46033</v>
      </c>
      <c r="B146" s="32" t="s">
        <v>60</v>
      </c>
      <c r="C146" s="33"/>
      <c r="D146" s="33">
        <v>64000</v>
      </c>
      <c r="E146" s="38">
        <f t="shared" si="2"/>
        <v>260067</v>
      </c>
      <c r="F146" s="101" t="s">
        <v>219</v>
      </c>
      <c r="G146" s="98"/>
      <c r="H146" s="95" t="s">
        <v>29</v>
      </c>
      <c r="K146" s="4"/>
      <c r="L146" s="4"/>
      <c r="M146" s="4"/>
      <c r="N146" s="5"/>
      <c r="O146" s="3"/>
      <c r="P146" s="6"/>
      <c r="Q146" s="6"/>
      <c r="R146" s="6"/>
    </row>
    <row r="147" customFormat="1" ht="393.95" customHeight="1" spans="1:18">
      <c r="A147" s="29">
        <v>46034</v>
      </c>
      <c r="B147" s="32" t="s">
        <v>24</v>
      </c>
      <c r="C147" s="33"/>
      <c r="D147" s="33">
        <v>58000</v>
      </c>
      <c r="E147" s="38">
        <f t="shared" si="2"/>
        <v>202067</v>
      </c>
      <c r="F147" s="97" t="s">
        <v>220</v>
      </c>
      <c r="G147" s="98"/>
      <c r="H147" s="95" t="s">
        <v>26</v>
      </c>
      <c r="K147" s="4"/>
      <c r="L147" s="4"/>
      <c r="M147" s="4"/>
      <c r="N147" s="5"/>
      <c r="O147" s="3"/>
      <c r="P147" s="6"/>
      <c r="Q147" s="6"/>
      <c r="R147" s="6"/>
    </row>
    <row r="148" customFormat="1" ht="116" customHeight="1" spans="1:18">
      <c r="A148" s="29">
        <v>46034</v>
      </c>
      <c r="B148" s="32" t="s">
        <v>74</v>
      </c>
      <c r="C148" s="33"/>
      <c r="D148" s="33">
        <v>155247</v>
      </c>
      <c r="E148" s="38">
        <f t="shared" si="2"/>
        <v>46820</v>
      </c>
      <c r="F148" s="101" t="s">
        <v>221</v>
      </c>
      <c r="G148" s="98"/>
      <c r="H148" s="95" t="s">
        <v>29</v>
      </c>
      <c r="K148" s="4"/>
      <c r="L148" s="4"/>
      <c r="M148" s="4"/>
      <c r="N148" s="5"/>
      <c r="O148" s="3"/>
      <c r="P148" s="6"/>
      <c r="Q148" s="6"/>
      <c r="R148" s="6"/>
    </row>
    <row r="149" customFormat="1" ht="207.4" customHeight="1" spans="1:8">
      <c r="A149" s="29">
        <v>46034</v>
      </c>
      <c r="B149" s="32" t="s">
        <v>41</v>
      </c>
      <c r="C149" s="33"/>
      <c r="D149" s="33">
        <v>44000</v>
      </c>
      <c r="E149" s="38">
        <f t="shared" ref="E149:E178" si="3">E148+C149-D149</f>
        <v>2820</v>
      </c>
      <c r="F149" s="97" t="s">
        <v>104</v>
      </c>
      <c r="G149" s="98"/>
      <c r="H149" s="95" t="s">
        <v>26</v>
      </c>
    </row>
    <row r="150" customFormat="1" ht="80" customHeight="1" spans="1:18">
      <c r="A150" s="29">
        <v>46036</v>
      </c>
      <c r="B150" s="32" t="s">
        <v>117</v>
      </c>
      <c r="C150" s="33">
        <v>3000000</v>
      </c>
      <c r="D150" s="33"/>
      <c r="E150" s="38">
        <f t="shared" si="3"/>
        <v>3002820</v>
      </c>
      <c r="F150" s="39" t="s">
        <v>91</v>
      </c>
      <c r="G150" s="107"/>
      <c r="H150" s="95" t="s">
        <v>21</v>
      </c>
      <c r="K150" s="4"/>
      <c r="L150" s="4"/>
      <c r="M150" s="4"/>
      <c r="N150" s="5"/>
      <c r="O150" s="6"/>
      <c r="P150" s="6"/>
      <c r="Q150" s="6"/>
      <c r="R150" s="6"/>
    </row>
    <row r="151" customFormat="1" ht="80" customHeight="1" spans="1:18">
      <c r="A151" s="29">
        <v>46036</v>
      </c>
      <c r="B151" s="32" t="s">
        <v>22</v>
      </c>
      <c r="C151" s="33"/>
      <c r="D151" s="33">
        <v>1200</v>
      </c>
      <c r="E151" s="38">
        <f t="shared" si="3"/>
        <v>3001620</v>
      </c>
      <c r="F151" s="39" t="s">
        <v>23</v>
      </c>
      <c r="G151" s="108"/>
      <c r="H151" s="95" t="s">
        <v>21</v>
      </c>
      <c r="K151" s="4"/>
      <c r="L151" s="4"/>
      <c r="M151" s="4"/>
      <c r="N151" s="5"/>
      <c r="O151" s="3"/>
      <c r="P151" s="6"/>
      <c r="R151" s="6"/>
    </row>
    <row r="152" customFormat="1" ht="119.5" customHeight="1" spans="1:18">
      <c r="A152" s="29">
        <v>46036</v>
      </c>
      <c r="B152" s="32" t="s">
        <v>222</v>
      </c>
      <c r="C152" s="33"/>
      <c r="D152" s="33">
        <v>302500</v>
      </c>
      <c r="E152" s="38">
        <f t="shared" si="3"/>
        <v>2699120</v>
      </c>
      <c r="F152" s="101" t="s">
        <v>223</v>
      </c>
      <c r="G152" s="98"/>
      <c r="H152" s="95" t="s">
        <v>29</v>
      </c>
      <c r="K152" s="4"/>
      <c r="L152" s="4"/>
      <c r="M152" s="4"/>
      <c r="N152" s="5"/>
      <c r="O152" s="3"/>
      <c r="P152" s="6"/>
      <c r="R152" s="6"/>
    </row>
    <row r="153" customFormat="1" ht="257.25" customHeight="1" spans="1:18">
      <c r="A153" s="29">
        <v>46036</v>
      </c>
      <c r="B153" s="32" t="s">
        <v>194</v>
      </c>
      <c r="C153" s="33"/>
      <c r="D153" s="33">
        <v>612900</v>
      </c>
      <c r="E153" s="38">
        <f t="shared" si="3"/>
        <v>2086220</v>
      </c>
      <c r="F153" s="101" t="s">
        <v>224</v>
      </c>
      <c r="G153" s="98"/>
      <c r="H153" s="95" t="s">
        <v>29</v>
      </c>
      <c r="K153" s="4"/>
      <c r="L153" s="4"/>
      <c r="M153" s="4"/>
      <c r="N153" s="5"/>
      <c r="O153" s="3"/>
      <c r="P153" s="6"/>
      <c r="R153" s="6"/>
    </row>
    <row r="154" customFormat="1" ht="111.4" customHeight="1" spans="1:18">
      <c r="A154" s="29">
        <v>46036</v>
      </c>
      <c r="B154" s="32" t="s">
        <v>105</v>
      </c>
      <c r="C154" s="33"/>
      <c r="D154" s="33">
        <v>422500</v>
      </c>
      <c r="E154" s="38">
        <f t="shared" si="3"/>
        <v>1663720</v>
      </c>
      <c r="F154" s="101" t="s">
        <v>150</v>
      </c>
      <c r="G154" s="98"/>
      <c r="H154" s="95" t="s">
        <v>29</v>
      </c>
      <c r="K154" s="4"/>
      <c r="L154" s="4"/>
      <c r="M154" s="4"/>
      <c r="N154" s="5"/>
      <c r="O154" s="3"/>
      <c r="P154" s="6"/>
      <c r="Q154" s="6"/>
      <c r="R154" s="6"/>
    </row>
    <row r="155" customFormat="1" ht="148.25" customHeight="1" spans="1:18">
      <c r="A155" s="29">
        <v>46037</v>
      </c>
      <c r="B155" s="32" t="s">
        <v>225</v>
      </c>
      <c r="C155" s="33"/>
      <c r="D155" s="33">
        <v>77500</v>
      </c>
      <c r="E155" s="38">
        <f t="shared" si="3"/>
        <v>1586220</v>
      </c>
      <c r="F155" s="101" t="s">
        <v>226</v>
      </c>
      <c r="G155" s="98"/>
      <c r="H155" s="95" t="s">
        <v>29</v>
      </c>
      <c r="K155" s="4"/>
      <c r="L155" s="4"/>
      <c r="M155" s="4"/>
      <c r="N155" s="5"/>
      <c r="O155" s="3"/>
      <c r="P155" s="6"/>
      <c r="Q155" s="6"/>
      <c r="R155" s="6"/>
    </row>
    <row r="156" customFormat="1" ht="298.45" customHeight="1" spans="1:18">
      <c r="A156" s="29">
        <v>46037</v>
      </c>
      <c r="B156" s="32" t="s">
        <v>66</v>
      </c>
      <c r="C156" s="33"/>
      <c r="D156" s="33">
        <v>140000</v>
      </c>
      <c r="E156" s="38">
        <f t="shared" si="3"/>
        <v>1446220</v>
      </c>
      <c r="F156" s="109" t="s">
        <v>227</v>
      </c>
      <c r="G156" s="98"/>
      <c r="H156" s="95" t="s">
        <v>49</v>
      </c>
      <c r="K156" s="4"/>
      <c r="L156" s="4"/>
      <c r="M156" s="4"/>
      <c r="N156" s="5"/>
      <c r="O156" s="3"/>
      <c r="P156" s="6"/>
      <c r="Q156" s="6"/>
      <c r="R156" s="6"/>
    </row>
    <row r="157" customFormat="1" ht="252.8" customHeight="1" spans="1:18">
      <c r="A157" s="29">
        <v>46037</v>
      </c>
      <c r="B157" s="103" t="s">
        <v>68</v>
      </c>
      <c r="C157" s="33"/>
      <c r="D157" s="33">
        <v>67000</v>
      </c>
      <c r="E157" s="38">
        <f t="shared" si="3"/>
        <v>1379220</v>
      </c>
      <c r="F157" s="106" t="s">
        <v>228</v>
      </c>
      <c r="G157" s="98"/>
      <c r="H157" s="95" t="s">
        <v>114</v>
      </c>
      <c r="K157" s="4"/>
      <c r="L157" s="4"/>
      <c r="M157" s="4"/>
      <c r="N157" s="5"/>
      <c r="O157" s="3"/>
      <c r="P157" s="6"/>
      <c r="Q157" s="6"/>
      <c r="R157" s="6"/>
    </row>
    <row r="158" customFormat="1" ht="130.05" spans="1:18">
      <c r="A158" s="29">
        <v>46037</v>
      </c>
      <c r="B158" s="32" t="s">
        <v>66</v>
      </c>
      <c r="C158" s="33"/>
      <c r="D158" s="33">
        <v>120000</v>
      </c>
      <c r="E158" s="38">
        <f t="shared" si="3"/>
        <v>1259220</v>
      </c>
      <c r="F158" s="109" t="s">
        <v>229</v>
      </c>
      <c r="G158" s="98" t="str">
        <f>_xlfn.DISPIMG("ID_6C6D4A5213F04E1FAA35A33423DF5A4C",1)</f>
        <v>=DISPIMG("ID_6C6D4A5213F04E1FAA35A33423DF5A4C",1)</v>
      </c>
      <c r="H158" s="95" t="s">
        <v>49</v>
      </c>
      <c r="K158" s="4"/>
      <c r="L158" s="4"/>
      <c r="M158" s="4"/>
      <c r="N158" s="5"/>
      <c r="O158" s="3"/>
      <c r="P158" s="6"/>
      <c r="Q158" s="6"/>
      <c r="R158" s="6"/>
    </row>
    <row r="159" customFormat="1" ht="15.75" customHeight="1" spans="1:18">
      <c r="A159" s="29"/>
      <c r="B159" s="32"/>
      <c r="C159" s="33"/>
      <c r="D159" s="33"/>
      <c r="E159" s="38">
        <f t="shared" si="3"/>
        <v>1259220</v>
      </c>
      <c r="F159" s="110"/>
      <c r="G159" s="111"/>
      <c r="H159" s="95"/>
      <c r="K159" s="4"/>
      <c r="L159" s="4"/>
      <c r="M159" s="4"/>
      <c r="N159" s="5"/>
      <c r="O159" s="3"/>
      <c r="P159" s="6"/>
      <c r="Q159" s="6"/>
      <c r="R159" s="6"/>
    </row>
    <row r="160" customFormat="1" ht="15.75" customHeight="1" spans="1:18">
      <c r="A160" s="29"/>
      <c r="B160" s="32"/>
      <c r="C160" s="33"/>
      <c r="D160" s="33"/>
      <c r="E160" s="38">
        <f t="shared" si="3"/>
        <v>1259220</v>
      </c>
      <c r="F160" s="110"/>
      <c r="G160" s="111"/>
      <c r="H160" s="95"/>
      <c r="K160" s="4"/>
      <c r="L160" s="4"/>
      <c r="M160" s="4"/>
      <c r="N160" s="5"/>
      <c r="O160" s="3"/>
      <c r="P160" s="6"/>
      <c r="Q160" s="6"/>
      <c r="R160" s="6"/>
    </row>
    <row r="161" customFormat="1" ht="15.75" customHeight="1" spans="1:18">
      <c r="A161" s="29"/>
      <c r="B161" s="32"/>
      <c r="C161" s="33"/>
      <c r="D161" s="33"/>
      <c r="E161" s="38">
        <f t="shared" si="3"/>
        <v>1259220</v>
      </c>
      <c r="F161" s="110"/>
      <c r="G161" s="111"/>
      <c r="H161" s="95"/>
      <c r="K161" s="4"/>
      <c r="L161" s="4"/>
      <c r="M161" s="4"/>
      <c r="N161" s="5"/>
      <c r="O161" s="3"/>
      <c r="P161" s="6"/>
      <c r="Q161" s="6"/>
      <c r="R161" s="6"/>
    </row>
    <row r="162" customFormat="1" ht="15.75" customHeight="1" spans="1:18">
      <c r="A162" s="29"/>
      <c r="B162" s="32"/>
      <c r="C162" s="33"/>
      <c r="D162" s="33"/>
      <c r="E162" s="38">
        <f t="shared" si="3"/>
        <v>1259220</v>
      </c>
      <c r="F162" s="110"/>
      <c r="G162" s="111"/>
      <c r="H162" s="95"/>
      <c r="K162" s="4"/>
      <c r="L162" s="4"/>
      <c r="M162" s="4"/>
      <c r="N162" s="5"/>
      <c r="O162" s="3"/>
      <c r="P162" s="6"/>
      <c r="Q162" s="6"/>
      <c r="R162" s="6"/>
    </row>
    <row r="163" customFormat="1" ht="15.75" customHeight="1" spans="1:18">
      <c r="A163" s="29"/>
      <c r="B163" s="32"/>
      <c r="C163" s="33"/>
      <c r="D163" s="33"/>
      <c r="E163" s="38">
        <f t="shared" si="3"/>
        <v>1259220</v>
      </c>
      <c r="F163" s="110"/>
      <c r="G163" s="111"/>
      <c r="H163" s="95"/>
      <c r="K163" s="4"/>
      <c r="L163" s="4"/>
      <c r="M163" s="4"/>
      <c r="N163" s="5"/>
      <c r="O163" s="3"/>
      <c r="P163" s="6"/>
      <c r="Q163" s="6"/>
      <c r="R163" s="6"/>
    </row>
    <row r="164" customFormat="1" ht="15.75" customHeight="1" spans="1:18">
      <c r="A164" s="29"/>
      <c r="B164" s="32"/>
      <c r="C164" s="33"/>
      <c r="D164" s="33"/>
      <c r="E164" s="38">
        <f t="shared" si="3"/>
        <v>1259220</v>
      </c>
      <c r="F164" s="110"/>
      <c r="G164" s="111"/>
      <c r="H164" s="95"/>
      <c r="K164" s="4"/>
      <c r="L164" s="4"/>
      <c r="M164" s="4"/>
      <c r="N164" s="5"/>
      <c r="O164" s="3"/>
      <c r="P164" s="6"/>
      <c r="Q164" s="6"/>
      <c r="R164" s="6"/>
    </row>
    <row r="165" customFormat="1" ht="15.75" customHeight="1" spans="1:18">
      <c r="A165" s="29"/>
      <c r="B165" s="32"/>
      <c r="C165" s="33"/>
      <c r="D165" s="33"/>
      <c r="E165" s="38">
        <f t="shared" si="3"/>
        <v>1259220</v>
      </c>
      <c r="F165" s="110"/>
      <c r="G165" s="111"/>
      <c r="H165" s="95"/>
      <c r="K165" s="4"/>
      <c r="L165" s="4"/>
      <c r="M165" s="4"/>
      <c r="N165" s="5"/>
      <c r="O165" s="3"/>
      <c r="P165" s="6"/>
      <c r="Q165" s="6"/>
      <c r="R165" s="6"/>
    </row>
    <row r="166" customFormat="1" ht="15.75" customHeight="1" spans="1:18">
      <c r="A166" s="29"/>
      <c r="B166" s="32"/>
      <c r="C166" s="33"/>
      <c r="D166" s="33"/>
      <c r="E166" s="38">
        <f t="shared" si="3"/>
        <v>1259220</v>
      </c>
      <c r="F166" s="110"/>
      <c r="G166" s="111"/>
      <c r="H166" s="95"/>
      <c r="K166" s="4"/>
      <c r="L166" s="4"/>
      <c r="M166" s="4"/>
      <c r="N166" s="5"/>
      <c r="O166" s="3"/>
      <c r="P166" s="6"/>
      <c r="Q166" s="6"/>
      <c r="R166" s="6"/>
    </row>
    <row r="167" customFormat="1" ht="15.75" customHeight="1" spans="1:18">
      <c r="A167" s="29"/>
      <c r="B167" s="32"/>
      <c r="C167" s="33"/>
      <c r="D167" s="33"/>
      <c r="E167" s="38">
        <f t="shared" si="3"/>
        <v>1259220</v>
      </c>
      <c r="F167" s="110"/>
      <c r="G167" s="111"/>
      <c r="H167" s="95"/>
      <c r="K167" s="4"/>
      <c r="L167" s="4"/>
      <c r="M167" s="4"/>
      <c r="N167" s="5"/>
      <c r="O167" s="3"/>
      <c r="P167" s="6"/>
      <c r="Q167" s="6"/>
      <c r="R167" s="6"/>
    </row>
    <row r="168" customFormat="1" ht="15.75" customHeight="1" spans="1:18">
      <c r="A168" s="29"/>
      <c r="B168" s="32"/>
      <c r="C168" s="33"/>
      <c r="D168" s="33"/>
      <c r="E168" s="38">
        <f t="shared" si="3"/>
        <v>1259220</v>
      </c>
      <c r="F168" s="110"/>
      <c r="G168" s="111"/>
      <c r="H168" s="95"/>
      <c r="K168" s="4"/>
      <c r="L168" s="4"/>
      <c r="M168" s="4"/>
      <c r="N168" s="5"/>
      <c r="O168" s="3"/>
      <c r="P168" s="6"/>
      <c r="Q168" s="6"/>
      <c r="R168" s="6"/>
    </row>
    <row r="169" customFormat="1" ht="15.75" customHeight="1" spans="1:18">
      <c r="A169" s="29"/>
      <c r="B169" s="32"/>
      <c r="C169" s="33"/>
      <c r="D169" s="33"/>
      <c r="E169" s="38">
        <f t="shared" si="3"/>
        <v>1259220</v>
      </c>
      <c r="F169" s="110"/>
      <c r="G169" s="111"/>
      <c r="H169" s="95"/>
      <c r="K169" s="4"/>
      <c r="L169" s="4"/>
      <c r="M169" s="4"/>
      <c r="N169" s="5"/>
      <c r="O169" s="3"/>
      <c r="P169" s="6"/>
      <c r="Q169" s="6"/>
      <c r="R169" s="6"/>
    </row>
    <row r="170" customFormat="1" ht="15.75" customHeight="1" spans="1:18">
      <c r="A170" s="29"/>
      <c r="B170" s="32"/>
      <c r="C170" s="33"/>
      <c r="D170" s="33"/>
      <c r="E170" s="38">
        <f t="shared" si="3"/>
        <v>1259220</v>
      </c>
      <c r="F170" s="110"/>
      <c r="G170" s="111"/>
      <c r="H170" s="95"/>
      <c r="K170" s="4"/>
      <c r="L170" s="4"/>
      <c r="M170" s="4"/>
      <c r="N170" s="5"/>
      <c r="O170" s="3"/>
      <c r="P170" s="6"/>
      <c r="Q170" s="6"/>
      <c r="R170" s="6"/>
    </row>
    <row r="171" customFormat="1" ht="15.75" customHeight="1" spans="1:18">
      <c r="A171" s="29"/>
      <c r="B171" s="32"/>
      <c r="C171" s="33"/>
      <c r="D171" s="33"/>
      <c r="E171" s="38">
        <f t="shared" si="3"/>
        <v>1259220</v>
      </c>
      <c r="F171" s="110"/>
      <c r="G171" s="111"/>
      <c r="H171" s="95"/>
      <c r="K171" s="4"/>
      <c r="L171" s="4"/>
      <c r="M171" s="4"/>
      <c r="N171" s="5"/>
      <c r="O171" s="3"/>
      <c r="P171" s="6"/>
      <c r="Q171" s="6"/>
      <c r="R171" s="6"/>
    </row>
    <row r="172" customFormat="1" ht="15.75" customHeight="1" spans="1:18">
      <c r="A172" s="29"/>
      <c r="B172" s="32"/>
      <c r="C172" s="33"/>
      <c r="D172" s="33"/>
      <c r="E172" s="38">
        <f t="shared" si="3"/>
        <v>1259220</v>
      </c>
      <c r="F172" s="110"/>
      <c r="G172" s="111"/>
      <c r="H172" s="95"/>
      <c r="K172" s="4"/>
      <c r="L172" s="4"/>
      <c r="M172" s="4"/>
      <c r="N172" s="5"/>
      <c r="O172" s="3"/>
      <c r="P172" s="6"/>
      <c r="Q172" s="6"/>
      <c r="R172" s="6"/>
    </row>
    <row r="173" customFormat="1" ht="15.75" customHeight="1" spans="1:18">
      <c r="A173" s="29"/>
      <c r="B173" s="32"/>
      <c r="C173" s="33"/>
      <c r="D173" s="33"/>
      <c r="E173" s="38">
        <f t="shared" si="3"/>
        <v>1259220</v>
      </c>
      <c r="F173" s="110"/>
      <c r="G173" s="111"/>
      <c r="H173" s="95"/>
      <c r="K173" s="4"/>
      <c r="L173" s="4"/>
      <c r="M173" s="4"/>
      <c r="N173" s="5"/>
      <c r="O173" s="3"/>
      <c r="P173" s="6"/>
      <c r="Q173" s="6"/>
      <c r="R173" s="6"/>
    </row>
    <row r="174" customFormat="1" ht="15.75" customHeight="1" spans="1:18">
      <c r="A174" s="29"/>
      <c r="B174" s="32"/>
      <c r="C174" s="33"/>
      <c r="D174" s="33"/>
      <c r="E174" s="38">
        <f t="shared" si="3"/>
        <v>1259220</v>
      </c>
      <c r="F174" s="110"/>
      <c r="G174" s="111"/>
      <c r="H174" s="95"/>
      <c r="K174" s="4"/>
      <c r="L174" s="4"/>
      <c r="M174" s="4"/>
      <c r="N174" s="5"/>
      <c r="O174" s="3"/>
      <c r="P174" s="6"/>
      <c r="Q174" s="6"/>
      <c r="R174" s="6"/>
    </row>
    <row r="175" customFormat="1" ht="15.75" customHeight="1" spans="1:18">
      <c r="A175" s="29"/>
      <c r="B175" s="32"/>
      <c r="C175" s="33"/>
      <c r="D175" s="33"/>
      <c r="E175" s="38">
        <f t="shared" si="3"/>
        <v>1259220</v>
      </c>
      <c r="F175" s="110"/>
      <c r="G175" s="111"/>
      <c r="H175" s="95"/>
      <c r="K175" s="4"/>
      <c r="L175" s="4"/>
      <c r="M175" s="4"/>
      <c r="N175" s="5"/>
      <c r="O175" s="3"/>
      <c r="P175" s="6"/>
      <c r="Q175" s="6"/>
      <c r="R175" s="6"/>
    </row>
    <row r="176" customFormat="1" ht="15.75" customHeight="1" spans="1:18">
      <c r="A176" s="29"/>
      <c r="B176" s="32"/>
      <c r="C176" s="33"/>
      <c r="D176" s="33"/>
      <c r="E176" s="38">
        <f t="shared" si="3"/>
        <v>1259220</v>
      </c>
      <c r="F176" s="110"/>
      <c r="G176" s="111"/>
      <c r="H176" s="95"/>
      <c r="K176" s="4"/>
      <c r="L176" s="4"/>
      <c r="M176" s="4"/>
      <c r="N176" s="5"/>
      <c r="O176" s="3"/>
      <c r="P176" s="6"/>
      <c r="Q176" s="6"/>
      <c r="R176" s="6"/>
    </row>
    <row r="177" customFormat="1" ht="15.75" customHeight="1" spans="1:18">
      <c r="A177" s="29"/>
      <c r="B177" s="32"/>
      <c r="C177" s="33"/>
      <c r="D177" s="33"/>
      <c r="E177" s="38">
        <f t="shared" si="3"/>
        <v>1259220</v>
      </c>
      <c r="F177" s="110"/>
      <c r="G177" s="111"/>
      <c r="H177" s="95"/>
      <c r="K177" s="4"/>
      <c r="L177" s="4"/>
      <c r="M177" s="4"/>
      <c r="N177" s="5"/>
      <c r="O177" s="3"/>
      <c r="P177" s="6"/>
      <c r="Q177" s="6"/>
      <c r="R177" s="6"/>
    </row>
    <row r="178" customFormat="1" ht="15.75" customHeight="1" spans="1:18">
      <c r="A178" s="29"/>
      <c r="B178" s="32"/>
      <c r="C178" s="33"/>
      <c r="D178" s="33"/>
      <c r="E178" s="38">
        <f t="shared" si="3"/>
        <v>1259220</v>
      </c>
      <c r="F178" s="110"/>
      <c r="G178" s="111"/>
      <c r="H178" s="95"/>
      <c r="K178" s="4"/>
      <c r="L178" s="4"/>
      <c r="M178" s="4"/>
      <c r="N178" s="5"/>
      <c r="O178" s="3"/>
      <c r="P178" s="6"/>
      <c r="Q178" s="6"/>
      <c r="R178" s="6"/>
    </row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2">
    <mergeCell ref="A1:A2"/>
    <mergeCell ref="A17:A19"/>
    <mergeCell ref="B1:B2"/>
    <mergeCell ref="B17:B19"/>
    <mergeCell ref="C1:C2"/>
    <mergeCell ref="C17:C19"/>
    <mergeCell ref="D1:D2"/>
    <mergeCell ref="D17:D19"/>
    <mergeCell ref="E1:E2"/>
    <mergeCell ref="F1:F2"/>
    <mergeCell ref="G1:G2"/>
    <mergeCell ref="G3:G4"/>
    <mergeCell ref="G20:G21"/>
    <mergeCell ref="G43:G44"/>
    <mergeCell ref="G61:G62"/>
    <mergeCell ref="G64:G65"/>
    <mergeCell ref="G84:G85"/>
    <mergeCell ref="G111:G112"/>
    <mergeCell ref="G130:G131"/>
    <mergeCell ref="G150:G151"/>
    <mergeCell ref="H1:H2"/>
    <mergeCell ref="I1:I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2025-01-27T12:20:00Z</dcterms:created>
  <dcterms:modified xsi:type="dcterms:W3CDTF">2026-01-15T17:22:40Z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