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1" activeTab="1"/>
  </bookViews>
  <sheets>
    <sheet name="BUK BUNGA (Groceries)" sheetId="28" r:id="rId1"/>
    <sheet name="WARUNG EKA (Drinks, Etc)" sheetId="10" r:id="rId2"/>
    <sheet name="DEWATA COCONUT (Coconut)" sheetId="29" r:id="rId3"/>
    <sheet name="SEDANA JAYA" sheetId="43" r:id="rId4"/>
    <sheet name="PNB (Alcohol)" sheetId="4" r:id="rId5"/>
    <sheet name="DSP (Alcohol)" sheetId="5" r:id="rId6"/>
    <sheet name="DSP ARYA BIMA (Alcohol)" sheetId="40" r:id="rId7"/>
    <sheet name="SELERA OR STIR UP (Syrup)" sheetId="6" r:id="rId8"/>
    <sheet name="DW BALI (Alcohol)" sheetId="32" r:id="rId9"/>
    <sheet name="DDB (Alcohol)" sheetId="26" r:id="rId10"/>
    <sheet name="NANO DEWATA (Alcohol)" sheetId="42" r:id="rId11"/>
    <sheet name="BALI PERMATA JAYA (Corona Beer)" sheetId="37" r:id="rId12"/>
    <sheet name="BLACK COFFEE ROASTERS (Coffee)" sheetId="13" r:id="rId13"/>
    <sheet name="PT. PRASIDA LANTUR MAJU (Wine)" sheetId="33" r:id="rId14"/>
    <sheet name="PT LOVINA BEACH BREWERY" sheetId="38" r:id="rId15"/>
    <sheet name="CHAI CHITAI (Tea Leaf,etc)" sheetId="15" r:id="rId16"/>
    <sheet name="MULIA JAYA (Passion Fruit)" sheetId="39" r:id="rId17"/>
    <sheet name="Dewata Kencana Distribusi (Vdka" sheetId="41" r:id="rId18"/>
    <sheet name="TOTAL" sheetId="35" r:id="rId19"/>
  </sheets>
  <definedNames>
    <definedName name="_xlnm._FilterDatabase" localSheetId="1" hidden="1">'WARUNG EKA (Drinks, Etc)'!$A$1:$G$96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<sst xmlns="http://schemas.openxmlformats.org/spreadsheetml/2006/main" count="683" uniqueCount="160">
  <si>
    <t>DATE</t>
  </si>
  <si>
    <t>ITEM</t>
  </si>
  <si>
    <t>QYT</t>
  </si>
  <si>
    <t>PRICE</t>
  </si>
  <si>
    <t>SUB TOTAL</t>
  </si>
  <si>
    <t>TOTAL</t>
  </si>
  <si>
    <t>LUMAJANG ORANGE</t>
  </si>
  <si>
    <t>IMPORTED LEMON</t>
  </si>
  <si>
    <t>LIME</t>
  </si>
  <si>
    <t>MUSTARD</t>
  </si>
  <si>
    <t>PINEAPPLE</t>
  </si>
  <si>
    <t>MANGO</t>
  </si>
  <si>
    <t>APPLE</t>
  </si>
  <si>
    <t>STRAWBERRY (250 GR)</t>
  </si>
  <si>
    <t>FRESH MILK</t>
  </si>
  <si>
    <t>CONDENSED MILK</t>
  </si>
  <si>
    <t>EVAPORATED MILK</t>
  </si>
  <si>
    <t>LYCHEE CAN</t>
  </si>
  <si>
    <t>LEMON</t>
  </si>
  <si>
    <t>OAT MILK</t>
  </si>
  <si>
    <t>GINGER</t>
  </si>
  <si>
    <t>WATERMELON</t>
  </si>
  <si>
    <t>SUNKIST</t>
  </si>
  <si>
    <t>ORANGE</t>
  </si>
  <si>
    <t>CUCUMBER</t>
  </si>
  <si>
    <t>GREEN APPLE</t>
  </si>
  <si>
    <t>GREEN MUSTARD</t>
  </si>
  <si>
    <t>MINT</t>
  </si>
  <si>
    <t>ALMOND MILK</t>
  </si>
  <si>
    <t>SOYA MILK</t>
  </si>
  <si>
    <t>CARROT</t>
  </si>
  <si>
    <t>BEETROOT</t>
  </si>
  <si>
    <t>SUNLIGHT JERRYCAN</t>
  </si>
  <si>
    <t>SUGAR</t>
  </si>
  <si>
    <t>HONEY</t>
  </si>
  <si>
    <t>SARIWANGI TEA</t>
  </si>
  <si>
    <t>TRASH BAG</t>
  </si>
  <si>
    <t>HONEY PINEAPPLE</t>
  </si>
  <si>
    <t>PEANUT BUTTER</t>
  </si>
  <si>
    <t>PANDAN LEAF</t>
  </si>
  <si>
    <t>CHILI</t>
  </si>
  <si>
    <t>BASIL</t>
  </si>
  <si>
    <t>ROSEMARY</t>
  </si>
  <si>
    <t>RAW HONEY</t>
  </si>
  <si>
    <t>YOGHURT VANILLA/ NORMAL</t>
  </si>
  <si>
    <t>HYDRO COCO 500 ML</t>
  </si>
  <si>
    <t>INV NO</t>
  </si>
  <si>
    <t>SUBTOTAL</t>
  </si>
  <si>
    <t>TOTALPRICE</t>
  </si>
  <si>
    <t>CRYSTAL ICE 5 KG</t>
  </si>
  <si>
    <t>AQUA GALLON</t>
  </si>
  <si>
    <t>AQUA REFLECTIONS STILL 750ML</t>
  </si>
  <si>
    <t>CLEO GALLON</t>
  </si>
  <si>
    <t>COKE ZERO CAN 330ML</t>
  </si>
  <si>
    <t>AQUA REFLECTIONS SPARKLING 750ML</t>
  </si>
  <si>
    <t>AQUA REFLECTIONS STILL 380ML</t>
  </si>
  <si>
    <t>COCA COLA CAN 330 ML</t>
  </si>
  <si>
    <t>SCHWEPPES TONIC WATER CAN 250 ML</t>
  </si>
  <si>
    <t>BINTANG PINT 330 ML</t>
  </si>
  <si>
    <t>POLARS SODA WATER CAN 330 ML</t>
  </si>
  <si>
    <t>AQUA REFLECTIONS SPARKLING 380ML</t>
  </si>
  <si>
    <t>POLARIS SODA WATER CAN 330 ML</t>
  </si>
  <si>
    <t>CHARGE FOR SMALL BOTTLE OF BEER</t>
  </si>
  <si>
    <t>EMPTY BOTTLE</t>
  </si>
  <si>
    <t>AQUA GALLON 19LTR</t>
  </si>
  <si>
    <t>CLEO GALLON 19LTR</t>
  </si>
  <si>
    <t>CRYSTAL ICE 5KG</t>
  </si>
  <si>
    <t>SPRITE CAN 330 ML</t>
  </si>
  <si>
    <t>GRAND TOTAL</t>
  </si>
  <si>
    <t>INV NO.</t>
  </si>
  <si>
    <t>DESCRIPTIONS</t>
  </si>
  <si>
    <t>AMOUNT</t>
  </si>
  <si>
    <t>BILLS</t>
  </si>
  <si>
    <t>COCONUT LOGO</t>
  </si>
  <si>
    <t>TOTAL PRICE</t>
  </si>
  <si>
    <t>KINTAMANI ORANGE</t>
  </si>
  <si>
    <t>MALANG APPLE</t>
  </si>
  <si>
    <t>CHINESE CABBAGE</t>
  </si>
  <si>
    <t>SMALL CHILIES</t>
  </si>
  <si>
    <t>OAT MEAL</t>
  </si>
  <si>
    <t>STRAWBERRY</t>
  </si>
  <si>
    <t>GREEN LIIME</t>
  </si>
  <si>
    <t>LOCAL LEMON</t>
  </si>
  <si>
    <t>GREEN FIELD FRESH MIILK</t>
  </si>
  <si>
    <t>ALMOND MIILK</t>
  </si>
  <si>
    <t>QTY</t>
  </si>
  <si>
    <t>UNIT PRICE</t>
  </si>
  <si>
    <t>SPNO2510622</t>
  </si>
  <si>
    <t>JOSE CUERVO GOLD</t>
  </si>
  <si>
    <t>SPNO2511144</t>
  </si>
  <si>
    <t>JACK DANIIELS 700 ML</t>
  </si>
  <si>
    <t>HERRADURA REPOSADO 750 ML</t>
  </si>
  <si>
    <t>HENDRICK GIN 750 ML</t>
  </si>
  <si>
    <t>SPN02511408</t>
  </si>
  <si>
    <t>HAVANA CLUB ANEJO 3 ANOS 700 ML</t>
  </si>
  <si>
    <t>DISCOUNT</t>
  </si>
  <si>
    <t>BILL</t>
  </si>
  <si>
    <t>SO/DSP/25/11/0057</t>
  </si>
  <si>
    <t>DA VINCI LEONARDO PROSECCO DOC</t>
  </si>
  <si>
    <t>DONA DOMINGA CLASICO DE FAILIA SYRAH</t>
  </si>
  <si>
    <t>SOMDG/DSP/25/11/0002</t>
  </si>
  <si>
    <t>MDG - F VODKA</t>
  </si>
  <si>
    <t>SO/DSP/25/11/0480</t>
  </si>
  <si>
    <t>MCGUIGAN - BLACK LABEL SAUVIGNON BLANC</t>
  </si>
  <si>
    <t>HUNTER'S PINOT GRIS</t>
  </si>
  <si>
    <t>SO/DSP/25/11/0895</t>
  </si>
  <si>
    <t>HUNTER'S RIESLING</t>
  </si>
  <si>
    <t>SO/DSP/25/11/1050</t>
  </si>
  <si>
    <t>SO/DSP/25/11/1189</t>
  </si>
  <si>
    <t>SO/DSP/25/11/1442</t>
  </si>
  <si>
    <t>SOPR/ABC/25/11/0312</t>
  </si>
  <si>
    <t>HAVANA CLUB 3 YO</t>
  </si>
  <si>
    <t>SO/DSP/25/11/1506</t>
  </si>
  <si>
    <t>ANTIGAL - ESTIMULO MALBEC</t>
  </si>
  <si>
    <t>SO/DSP/25/11/1807</t>
  </si>
  <si>
    <t>SO-2504340</t>
  </si>
  <si>
    <t>LOYAL LYCHEE PET</t>
  </si>
  <si>
    <t>PARADISE PEACH PET</t>
  </si>
  <si>
    <t>VOILA VANILLA PET</t>
  </si>
  <si>
    <t>CRIMINAL CARAMEL PET</t>
  </si>
  <si>
    <t>GROOVY GRAPE</t>
  </si>
  <si>
    <t>PPN (11%)</t>
  </si>
  <si>
    <t>DW/67/088</t>
  </si>
  <si>
    <t>ROKU GIN 700 ML</t>
  </si>
  <si>
    <t>DW/67/237</t>
  </si>
  <si>
    <t>CAMPARI MILANO 750 ML</t>
  </si>
  <si>
    <t>CAPE DISCOVERY BRUT CUVEE 750ML</t>
  </si>
  <si>
    <t>PPN</t>
  </si>
  <si>
    <t>GORDON GIN PREMIUM DRY 750 ML</t>
  </si>
  <si>
    <t>STATUS</t>
  </si>
  <si>
    <t>INV/PERMAQ/25/11/0549</t>
  </si>
  <si>
    <t>CORONA BEER</t>
  </si>
  <si>
    <t>BL2-10-2166</t>
  </si>
  <si>
    <t>CANGGU BLEND 1 KG</t>
  </si>
  <si>
    <t>BL2-10-2232</t>
  </si>
  <si>
    <t>Total</t>
  </si>
  <si>
    <t>PLM-INV4286/025</t>
  </si>
  <si>
    <t>ISOLA BLANCO 750ML</t>
  </si>
  <si>
    <t>PASSION FRUIT</t>
  </si>
  <si>
    <t>PAID</t>
  </si>
  <si>
    <t>NO</t>
  </si>
  <si>
    <t>SUPPLIER</t>
  </si>
  <si>
    <t>BUK BUNGA</t>
  </si>
  <si>
    <t>TOKO EKA WHOLESALE</t>
  </si>
  <si>
    <t>DEWATA COCONUT</t>
  </si>
  <si>
    <t>SEDANA JAYA</t>
  </si>
  <si>
    <t>PNB</t>
  </si>
  <si>
    <t>DSP</t>
  </si>
  <si>
    <t>DSP ARYA BIMA</t>
  </si>
  <si>
    <t>SELERA (SYRUP)</t>
  </si>
  <si>
    <t>DW BALI</t>
  </si>
  <si>
    <t>DDB</t>
  </si>
  <si>
    <t>NANO DEWATA</t>
  </si>
  <si>
    <t>BALI PERMATA JAYA</t>
  </si>
  <si>
    <t>BLACK COFFEE ROASTERY</t>
  </si>
  <si>
    <t>PRASIDA LANTUR MAJU</t>
  </si>
  <si>
    <t>PT. LOVINA BEACH BREWERY</t>
  </si>
  <si>
    <t>CHAI CHITAI</t>
  </si>
  <si>
    <t>MULIA JAYA</t>
  </si>
  <si>
    <t>DEWATA KENCANA DISTRIBUSI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</si>
</sst>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&quot;Rp&quot;* #,##0_-;\-&quot;Rp&quot;* #,##0_-;_-&quot;Rp&quot;* &quot;-&quot;??_-;_-@_-"/>
    <numFmt numFmtId="179" formatCode="[$-409]d\-mmm\-yyyy;@"/>
    <numFmt numFmtId="180" formatCode="_ [$IDR]\ * #,##0_ ;_ [$IDR]\ * \-#,##0_ ;_ [$IDR]\ * &quot;-&quot;_ ;_ @_ "/>
    <numFmt numFmtId="181" formatCode="dd\-mmm"/>
    <numFmt numFmtId="182" formatCode="[$Rp-421]#,##0.00;[Red][$Rp-421]#,##0.00"/>
  </numFmts>
  <fonts count="51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8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b/>
      <sz val="16"/>
      <color theme="1"/>
      <name val="Calibri"/>
      <charset val="134"/>
    </font>
    <font>
      <b/>
      <i/>
      <sz val="16"/>
      <color theme="1"/>
      <name val="Calibri"/>
      <charset val="134"/>
    </font>
    <font>
      <sz val="20"/>
      <color theme="1"/>
      <name val="Garamond"/>
      <charset val="134"/>
    </font>
    <font>
      <sz val="16"/>
      <color theme="1"/>
      <name val="Arial Narrow"/>
      <charset val="134"/>
    </font>
    <font>
      <sz val="18"/>
      <color theme="1"/>
      <name val="Cambria"/>
      <charset val="134"/>
    </font>
    <font>
      <sz val="20"/>
      <color theme="1"/>
      <name val="Calibri"/>
      <charset val="134"/>
      <scheme val="minor"/>
    </font>
    <font>
      <sz val="11"/>
      <color theme="1"/>
      <name val="Calibri"/>
      <charset val="134"/>
    </font>
    <font>
      <sz val="20"/>
      <color theme="1"/>
      <name val="Calibri"/>
      <charset val="134"/>
    </font>
    <font>
      <sz val="18"/>
      <color theme="1"/>
      <name val="Cambria Math"/>
      <charset val="134"/>
    </font>
    <font>
      <b/>
      <sz val="20"/>
      <color theme="1"/>
      <name val="Calibri"/>
      <charset val="134"/>
      <scheme val="minor"/>
    </font>
    <font>
      <b/>
      <i/>
      <sz val="2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Cambria"/>
      <charset val="134"/>
    </font>
    <font>
      <sz val="12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0" borderId="17" applyNumberFormat="0" applyAlignment="0" applyProtection="0">
      <alignment vertical="center"/>
    </xf>
    <xf numFmtId="0" fontId="41" fillId="11" borderId="18" applyNumberFormat="0" applyAlignment="0" applyProtection="0">
      <alignment vertical="center"/>
    </xf>
    <xf numFmtId="0" fontId="42" fillId="11" borderId="17" applyNumberFormat="0" applyAlignment="0" applyProtection="0">
      <alignment vertical="center"/>
    </xf>
    <xf numFmtId="0" fontId="43" fillId="12" borderId="19" applyNumberFormat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</cellStyleXfs>
  <cellXfs count="28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178" fontId="0" fillId="4" borderId="2" xfId="0" applyNumberFormat="1" applyFill="1" applyBorder="1" applyAlignment="1">
      <alignment horizontal="left" vertical="center"/>
    </xf>
    <xf numFmtId="0" fontId="0" fillId="0" borderId="2" xfId="0" applyFill="1" applyBorder="1">
      <alignment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2" xfId="0" applyNumberFormat="1" applyFill="1" applyBorder="1">
      <alignment vertical="center"/>
    </xf>
    <xf numFmtId="0" fontId="0" fillId="2" borderId="2" xfId="0" applyFill="1" applyBorder="1">
      <alignment vertical="center"/>
    </xf>
    <xf numFmtId="178" fontId="0" fillId="2" borderId="2" xfId="0" applyNumberFormat="1" applyFill="1" applyBorder="1">
      <alignment vertical="center"/>
    </xf>
    <xf numFmtId="0" fontId="0" fillId="0" borderId="0" xfId="0" applyNumberFormat="1">
      <alignment vertical="center"/>
    </xf>
    <xf numFmtId="0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79" fontId="2" fillId="4" borderId="2" xfId="0" applyNumberFormat="1" applyFont="1" applyFill="1" applyBorder="1">
      <alignment vertical="center"/>
    </xf>
    <xf numFmtId="178" fontId="2" fillId="4" borderId="2" xfId="0" applyNumberFormat="1" applyFont="1" applyFill="1" applyBorder="1" applyAlignment="1">
      <alignment horizontal="left"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180" fontId="0" fillId="4" borderId="2" xfId="0" applyNumberFormat="1" applyFill="1" applyBorder="1">
      <alignment vertical="center"/>
    </xf>
    <xf numFmtId="0" fontId="0" fillId="4" borderId="3" xfId="0" applyNumberFormat="1" applyFill="1" applyBorder="1" applyAlignment="1">
      <alignment horizontal="center" vertical="center"/>
    </xf>
    <xf numFmtId="181" fontId="0" fillId="4" borderId="4" xfId="0" applyNumberFormat="1" applyFill="1" applyBorder="1" applyAlignment="1">
      <alignment horizontal="center" vertical="center"/>
    </xf>
    <xf numFmtId="179" fontId="0" fillId="4" borderId="2" xfId="0" applyNumberFormat="1" applyFill="1" applyBorder="1" applyAlignment="1">
      <alignment horizontal="center" vertical="center"/>
    </xf>
    <xf numFmtId="178" fontId="3" fillId="4" borderId="2" xfId="0" applyNumberFormat="1" applyFont="1" applyFill="1" applyBorder="1" applyAlignment="1">
      <alignment horizontal="left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78" fontId="5" fillId="4" borderId="3" xfId="0" applyNumberFormat="1" applyFont="1" applyFill="1" applyBorder="1" applyAlignment="1">
      <alignment horizontal="center" vertical="center"/>
    </xf>
    <xf numFmtId="178" fontId="5" fillId="4" borderId="5" xfId="0" applyNumberFormat="1" applyFont="1" applyFill="1" applyBorder="1" applyAlignment="1">
      <alignment horizontal="center" vertical="center"/>
    </xf>
    <xf numFmtId="0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 wrapText="1"/>
    </xf>
    <xf numFmtId="0" fontId="0" fillId="4" borderId="2" xfId="0" applyNumberForma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180" fontId="0" fillId="4" borderId="2" xfId="0" applyNumberFormat="1" applyFill="1" applyBorder="1" applyAlignment="1">
      <alignment horizontal="center" vertical="center"/>
    </xf>
    <xf numFmtId="179" fontId="0" fillId="4" borderId="7" xfId="0" applyNumberFormat="1" applyFill="1" applyBorder="1" applyAlignment="1">
      <alignment horizontal="center" vertical="center"/>
    </xf>
    <xf numFmtId="0" fontId="0" fillId="4" borderId="7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179" fontId="7" fillId="4" borderId="2" xfId="0" applyNumberFormat="1" applyFont="1" applyFill="1" applyBorder="1" applyAlignment="1">
      <alignment horizontal="center" vertical="center"/>
    </xf>
    <xf numFmtId="0" fontId="0" fillId="4" borderId="5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180" fontId="8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80" fontId="9" fillId="4" borderId="1" xfId="0" applyNumberFormat="1" applyFont="1" applyFill="1" applyBorder="1" applyAlignment="1">
      <alignment horizontal="center" vertical="center"/>
    </xf>
    <xf numFmtId="179" fontId="0" fillId="4" borderId="2" xfId="0" applyNumberFormat="1" applyFont="1" applyFill="1" applyBorder="1" applyAlignment="1">
      <alignment horizontal="center" vertical="center"/>
    </xf>
    <xf numFmtId="0" fontId="0" fillId="4" borderId="2" xfId="0" applyNumberFormat="1" applyFont="1" applyFill="1" applyBorder="1" applyAlignment="1">
      <alignment horizontal="center" vertical="center"/>
    </xf>
    <xf numFmtId="180" fontId="0" fillId="4" borderId="1" xfId="0" applyNumberFormat="1" applyFont="1" applyFill="1" applyBorder="1" applyAlignment="1">
      <alignment horizontal="center" vertical="center"/>
    </xf>
    <xf numFmtId="179" fontId="0" fillId="4" borderId="1" xfId="0" applyNumberFormat="1" applyFont="1" applyFill="1" applyBorder="1" applyAlignment="1">
      <alignment horizontal="center" vertical="center"/>
    </xf>
    <xf numFmtId="180" fontId="0" fillId="4" borderId="10" xfId="0" applyNumberFormat="1" applyFont="1" applyFill="1" applyBorder="1" applyAlignment="1">
      <alignment horizontal="center" vertical="center"/>
    </xf>
    <xf numFmtId="178" fontId="5" fillId="4" borderId="3" xfId="0" applyNumberFormat="1" applyFont="1" applyFill="1" applyBorder="1" applyAlignment="1">
      <alignment vertical="center"/>
    </xf>
    <xf numFmtId="178" fontId="5" fillId="4" borderId="5" xfId="0" applyNumberFormat="1" applyFont="1" applyFill="1" applyBorder="1" applyAlignment="1">
      <alignment vertical="center"/>
    </xf>
    <xf numFmtId="178" fontId="9" fillId="4" borderId="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80" fontId="5" fillId="4" borderId="3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79" fontId="0" fillId="4" borderId="2" xfId="0" applyNumberFormat="1" applyFill="1" applyBorder="1">
      <alignment vertical="center"/>
    </xf>
    <xf numFmtId="179" fontId="0" fillId="4" borderId="1" xfId="0" applyNumberFormat="1" applyFill="1" applyBorder="1" applyAlignment="1">
      <alignment vertical="center"/>
    </xf>
    <xf numFmtId="178" fontId="0" fillId="4" borderId="2" xfId="0" applyNumberFormat="1" applyFill="1" applyBorder="1" applyAlignment="1">
      <alignment horizontal="left" vertical="center" wrapText="1"/>
    </xf>
    <xf numFmtId="0" fontId="4" fillId="7" borderId="3" xfId="0" applyNumberFormat="1" applyFont="1" applyFill="1" applyBorder="1" applyAlignment="1">
      <alignment horizontal="center" vertical="center"/>
    </xf>
    <xf numFmtId="181" fontId="4" fillId="7" borderId="5" xfId="0" applyNumberFormat="1" applyFont="1" applyFill="1" applyBorder="1" applyAlignment="1">
      <alignment horizontal="center" vertical="center"/>
    </xf>
    <xf numFmtId="181" fontId="4" fillId="7" borderId="4" xfId="0" applyNumberFormat="1" applyFont="1" applyFill="1" applyBorder="1" applyAlignment="1">
      <alignment horizontal="center" vertical="center"/>
    </xf>
    <xf numFmtId="178" fontId="5" fillId="7" borderId="3" xfId="0" applyNumberFormat="1" applyFont="1" applyFill="1" applyBorder="1" applyAlignment="1">
      <alignment horizontal="center" vertical="center"/>
    </xf>
    <xf numFmtId="178" fontId="5" fillId="7" borderId="4" xfId="0" applyNumberFormat="1" applyFont="1" applyFill="1" applyBorder="1" applyAlignment="1">
      <alignment horizontal="center" vertical="center"/>
    </xf>
    <xf numFmtId="178" fontId="0" fillId="7" borderId="2" xfId="0" applyNumberFormat="1" applyFill="1" applyBorder="1" applyAlignment="1">
      <alignment horizontal="left" vertical="center"/>
    </xf>
    <xf numFmtId="179" fontId="3" fillId="4" borderId="2" xfId="0" applyNumberFormat="1" applyFont="1" applyFill="1" applyBorder="1" applyAlignment="1">
      <alignment horizontal="center" vertical="center"/>
    </xf>
    <xf numFmtId="181" fontId="3" fillId="4" borderId="2" xfId="0" applyNumberFormat="1" applyFont="1" applyFill="1" applyBorder="1" applyAlignment="1">
      <alignment horizontal="center" vertical="center"/>
    </xf>
    <xf numFmtId="180" fontId="3" fillId="4" borderId="2" xfId="0" applyNumberFormat="1" applyFont="1" applyFill="1" applyBorder="1">
      <alignment vertical="center"/>
    </xf>
    <xf numFmtId="0" fontId="2" fillId="4" borderId="5" xfId="0" applyNumberFormat="1" applyFont="1" applyFill="1" applyBorder="1" applyAlignment="1">
      <alignment horizontal="center" vertical="center"/>
    </xf>
    <xf numFmtId="178" fontId="4" fillId="4" borderId="2" xfId="0" applyNumberFormat="1" applyFont="1" applyFill="1" applyBorder="1" applyAlignment="1">
      <alignment horizontal="center" vertical="center"/>
    </xf>
    <xf numFmtId="178" fontId="3" fillId="4" borderId="2" xfId="0" applyNumberFormat="1" applyFont="1" applyFill="1" applyBorder="1" applyAlignment="1">
      <alignment horizontal="center" vertical="center"/>
    </xf>
    <xf numFmtId="178" fontId="4" fillId="4" borderId="3" xfId="0" applyNumberFormat="1" applyFont="1" applyFill="1" applyBorder="1" applyAlignment="1">
      <alignment horizontal="center" vertical="center"/>
    </xf>
    <xf numFmtId="178" fontId="4" fillId="4" borderId="5" xfId="0" applyNumberFormat="1" applyFont="1" applyFill="1" applyBorder="1" applyAlignment="1">
      <alignment horizontal="center" vertical="center"/>
    </xf>
    <xf numFmtId="178" fontId="4" fillId="4" borderId="4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178" fontId="5" fillId="8" borderId="3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181" fontId="0" fillId="4" borderId="2" xfId="0" applyNumberForma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178" fontId="11" fillId="7" borderId="5" xfId="0" applyNumberFormat="1" applyFont="1" applyFill="1" applyBorder="1" applyAlignment="1">
      <alignment horizontal="center" vertical="center"/>
    </xf>
    <xf numFmtId="178" fontId="11" fillId="7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8" fontId="3" fillId="4" borderId="0" xfId="0" applyNumberFormat="1" applyFont="1" applyFill="1" applyBorder="1" applyAlignment="1">
      <alignment horizontal="center" vertical="center"/>
    </xf>
    <xf numFmtId="178" fontId="0" fillId="4" borderId="2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178" fontId="12" fillId="4" borderId="2" xfId="0" applyNumberFormat="1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5" xfId="0" applyNumberFormat="1" applyFont="1" applyFill="1" applyBorder="1" applyAlignment="1">
      <alignment vertical="center"/>
    </xf>
    <xf numFmtId="178" fontId="4" fillId="4" borderId="10" xfId="0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58" fontId="0" fillId="4" borderId="2" xfId="0" applyNumberFormat="1" applyFont="1" applyFill="1" applyBorder="1" applyAlignment="1">
      <alignment horizontal="center" vertical="center"/>
    </xf>
    <xf numFmtId="178" fontId="0" fillId="8" borderId="3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4" borderId="2" xfId="0" applyNumberFormat="1" applyFill="1" applyBorder="1" applyAlignment="1">
      <alignment horizontal="center" vertical="center"/>
    </xf>
    <xf numFmtId="179" fontId="9" fillId="4" borderId="3" xfId="0" applyNumberFormat="1" applyFont="1" applyFill="1" applyBorder="1" applyAlignment="1">
      <alignment horizontal="center" vertical="center"/>
    </xf>
    <xf numFmtId="179" fontId="9" fillId="4" borderId="5" xfId="0" applyNumberFormat="1" applyFont="1" applyFill="1" applyBorder="1" applyAlignment="1">
      <alignment horizontal="center" vertical="center"/>
    </xf>
    <xf numFmtId="179" fontId="9" fillId="4" borderId="4" xfId="0" applyNumberFormat="1" applyFont="1" applyFill="1" applyBorder="1" applyAlignment="1">
      <alignment horizontal="center" vertical="center"/>
    </xf>
    <xf numFmtId="180" fontId="13" fillId="4" borderId="2" xfId="0" applyNumberFormat="1" applyFont="1" applyFill="1" applyBorder="1" applyAlignment="1">
      <alignment horizontal="center" vertical="center"/>
    </xf>
    <xf numFmtId="180" fontId="11" fillId="4" borderId="3" xfId="0" applyNumberFormat="1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78" fontId="13" fillId="4" borderId="2" xfId="0" applyNumberFormat="1" applyFont="1" applyFill="1" applyBorder="1" applyAlignment="1">
      <alignment horizontal="center" vertical="center"/>
    </xf>
    <xf numFmtId="180" fontId="5" fillId="8" borderId="3" xfId="0" applyNumberFormat="1" applyFont="1" applyFill="1" applyBorder="1" applyAlignment="1">
      <alignment horizontal="center" vertical="center"/>
    </xf>
    <xf numFmtId="180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7" fillId="8" borderId="4" xfId="0" applyNumberFormat="1" applyFon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4" fillId="0" borderId="0" xfId="0" applyNumberFormat="1" applyFont="1">
      <alignment vertical="center"/>
    </xf>
    <xf numFmtId="0" fontId="14" fillId="0" borderId="0" xfId="0" applyFont="1">
      <alignment vertical="center"/>
    </xf>
    <xf numFmtId="0" fontId="14" fillId="5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2" xfId="0" applyFont="1" applyFill="1" applyBorder="1">
      <alignment vertical="center"/>
    </xf>
    <xf numFmtId="179" fontId="14" fillId="4" borderId="1" xfId="0" applyNumberFormat="1" applyFont="1" applyFill="1" applyBorder="1" applyAlignment="1">
      <alignment horizontal="center" vertical="center"/>
    </xf>
    <xf numFmtId="178" fontId="14" fillId="4" borderId="2" xfId="0" applyNumberFormat="1" applyFont="1" applyFill="1" applyBorder="1" applyAlignment="1">
      <alignment horizontal="left" vertical="center" wrapText="1"/>
    </xf>
    <xf numFmtId="0" fontId="14" fillId="4" borderId="2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180" fontId="14" fillId="4" borderId="2" xfId="0" applyNumberFormat="1" applyFont="1" applyFill="1" applyBorder="1" applyAlignment="1">
      <alignment horizontal="center" vertical="center"/>
    </xf>
    <xf numFmtId="180" fontId="14" fillId="4" borderId="2" xfId="0" applyNumberFormat="1" applyFont="1" applyFill="1" applyBorder="1" applyAlignment="1">
      <alignment vertical="center"/>
    </xf>
    <xf numFmtId="180" fontId="14" fillId="0" borderId="1" xfId="0" applyNumberFormat="1" applyFont="1" applyBorder="1" applyAlignment="1">
      <alignment horizontal="center" vertical="center"/>
    </xf>
    <xf numFmtId="179" fontId="14" fillId="4" borderId="7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78" fontId="14" fillId="4" borderId="1" xfId="0" applyNumberFormat="1" applyFont="1" applyFill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80" fontId="15" fillId="4" borderId="2" xfId="0" applyNumberFormat="1" applyFont="1" applyFill="1" applyBorder="1" applyAlignment="1">
      <alignment horizontal="center" vertical="center"/>
    </xf>
    <xf numFmtId="182" fontId="16" fillId="4" borderId="3" xfId="0" applyNumberFormat="1" applyFont="1" applyFill="1" applyBorder="1" applyAlignment="1">
      <alignment horizontal="center" vertical="center"/>
    </xf>
    <xf numFmtId="182" fontId="16" fillId="4" borderId="13" xfId="0" applyNumberFormat="1" applyFont="1" applyFill="1" applyBorder="1" applyAlignment="1">
      <alignment horizontal="center" vertical="center"/>
    </xf>
    <xf numFmtId="182" fontId="16" fillId="4" borderId="4" xfId="0" applyNumberFormat="1" applyFont="1" applyFill="1" applyBorder="1" applyAlignment="1">
      <alignment horizontal="center" vertical="center"/>
    </xf>
    <xf numFmtId="0" fontId="14" fillId="7" borderId="3" xfId="0" applyNumberFormat="1" applyFont="1" applyFill="1" applyBorder="1" applyAlignment="1">
      <alignment horizontal="center" vertical="center"/>
    </xf>
    <xf numFmtId="181" fontId="14" fillId="7" borderId="5" xfId="0" applyNumberFormat="1" applyFont="1" applyFill="1" applyBorder="1" applyAlignment="1">
      <alignment horizontal="center" vertical="center"/>
    </xf>
    <xf numFmtId="181" fontId="14" fillId="7" borderId="4" xfId="0" applyNumberFormat="1" applyFont="1" applyFill="1" applyBorder="1" applyAlignment="1">
      <alignment horizontal="center" vertical="center"/>
    </xf>
    <xf numFmtId="178" fontId="15" fillId="7" borderId="2" xfId="0" applyNumberFormat="1" applyFont="1" applyFill="1" applyBorder="1" applyAlignment="1">
      <alignment horizontal="left" vertical="center"/>
    </xf>
    <xf numFmtId="178" fontId="16" fillId="7" borderId="3" xfId="0" applyNumberFormat="1" applyFont="1" applyFill="1" applyBorder="1" applyAlignment="1">
      <alignment horizontal="center" vertical="center"/>
    </xf>
    <xf numFmtId="178" fontId="16" fillId="7" borderId="5" xfId="0" applyNumberFormat="1" applyFont="1" applyFill="1" applyBorder="1" applyAlignment="1">
      <alignment horizontal="center" vertical="center"/>
    </xf>
    <xf numFmtId="178" fontId="16" fillId="7" borderId="4" xfId="0" applyNumberFormat="1" applyFont="1" applyFill="1" applyBorder="1" applyAlignment="1">
      <alignment horizontal="center" vertical="center"/>
    </xf>
    <xf numFmtId="178" fontId="14" fillId="0" borderId="0" xfId="0" applyNumberFormat="1" applyFont="1">
      <alignment vertical="center"/>
    </xf>
    <xf numFmtId="0" fontId="17" fillId="5" borderId="2" xfId="0" applyFont="1" applyFill="1" applyBorder="1" applyAlignment="1">
      <alignment horizontal="center" vertical="center"/>
    </xf>
    <xf numFmtId="179" fontId="18" fillId="4" borderId="2" xfId="0" applyNumberFormat="1" applyFont="1" applyFill="1" applyBorder="1" applyAlignment="1">
      <alignment vertical="center"/>
    </xf>
    <xf numFmtId="179" fontId="12" fillId="4" borderId="2" xfId="0" applyNumberFormat="1" applyFont="1" applyFill="1" applyBorder="1" applyAlignment="1">
      <alignment vertical="center"/>
    </xf>
    <xf numFmtId="178" fontId="19" fillId="4" borderId="2" xfId="0" applyNumberFormat="1" applyFont="1" applyFill="1" applyBorder="1" applyAlignment="1">
      <alignment horizontal="left" vertical="center" wrapText="1"/>
    </xf>
    <xf numFmtId="180" fontId="4" fillId="4" borderId="2" xfId="0" applyNumberFormat="1" applyFont="1" applyFill="1" applyBorder="1">
      <alignment vertical="center"/>
    </xf>
    <xf numFmtId="181" fontId="20" fillId="4" borderId="5" xfId="0" applyNumberFormat="1" applyFont="1" applyFill="1" applyBorder="1" applyAlignment="1">
      <alignment horizontal="center" vertical="center"/>
    </xf>
    <xf numFmtId="181" fontId="20" fillId="4" borderId="4" xfId="0" applyNumberFormat="1" applyFont="1" applyFill="1" applyBorder="1" applyAlignment="1">
      <alignment horizontal="center" vertical="center"/>
    </xf>
    <xf numFmtId="178" fontId="5" fillId="4" borderId="4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179" fontId="18" fillId="4" borderId="1" xfId="0" applyNumberFormat="1" applyFont="1" applyFill="1" applyBorder="1" applyAlignment="1">
      <alignment horizontal="center" vertical="center"/>
    </xf>
    <xf numFmtId="179" fontId="12" fillId="4" borderId="1" xfId="0" applyNumberFormat="1" applyFont="1" applyFill="1" applyBorder="1" applyAlignment="1">
      <alignment horizontal="center" vertical="center"/>
    </xf>
    <xf numFmtId="0" fontId="19" fillId="4" borderId="2" xfId="0" applyNumberFormat="1" applyFont="1" applyFill="1" applyBorder="1" applyAlignment="1">
      <alignment horizontal="center" vertical="center" wrapText="1"/>
    </xf>
    <xf numFmtId="180" fontId="23" fillId="4" borderId="2" xfId="0" applyNumberFormat="1" applyFont="1" applyFill="1" applyBorder="1">
      <alignment vertical="center"/>
    </xf>
    <xf numFmtId="180" fontId="23" fillId="4" borderId="2" xfId="0" applyNumberFormat="1" applyFont="1" applyFill="1" applyBorder="1" applyAlignment="1">
      <alignment vertical="center"/>
    </xf>
    <xf numFmtId="179" fontId="18" fillId="4" borderId="10" xfId="0" applyNumberFormat="1" applyFont="1" applyFill="1" applyBorder="1" applyAlignment="1">
      <alignment horizontal="center" vertical="center"/>
    </xf>
    <xf numFmtId="179" fontId="12" fillId="4" borderId="10" xfId="0" applyNumberFormat="1" applyFont="1" applyFill="1" applyBorder="1" applyAlignment="1">
      <alignment horizontal="center" vertical="center"/>
    </xf>
    <xf numFmtId="179" fontId="18" fillId="4" borderId="7" xfId="0" applyNumberFormat="1" applyFont="1" applyFill="1" applyBorder="1" applyAlignment="1">
      <alignment horizontal="center" vertical="center"/>
    </xf>
    <xf numFmtId="179" fontId="12" fillId="4" borderId="7" xfId="0" applyNumberFormat="1" applyFont="1" applyFill="1" applyBorder="1" applyAlignment="1">
      <alignment horizontal="center" vertical="center"/>
    </xf>
    <xf numFmtId="178" fontId="19" fillId="4" borderId="10" xfId="0" applyNumberFormat="1" applyFont="1" applyFill="1" applyBorder="1" applyAlignment="1">
      <alignment horizontal="left" vertical="center" wrapText="1"/>
    </xf>
    <xf numFmtId="0" fontId="19" fillId="4" borderId="10" xfId="0" applyNumberFormat="1" applyFont="1" applyFill="1" applyBorder="1" applyAlignment="1">
      <alignment horizontal="center" vertical="center" wrapText="1"/>
    </xf>
    <xf numFmtId="180" fontId="23" fillId="4" borderId="10" xfId="0" applyNumberFormat="1" applyFont="1" applyFill="1" applyBorder="1">
      <alignment vertical="center"/>
    </xf>
    <xf numFmtId="180" fontId="23" fillId="4" borderId="2" xfId="0" applyNumberFormat="1" applyFont="1" applyFill="1" applyBorder="1" applyAlignment="1">
      <alignment horizontal="center" vertical="center"/>
    </xf>
    <xf numFmtId="180" fontId="23" fillId="4" borderId="10" xfId="0" applyNumberFormat="1" applyFont="1" applyFill="1" applyBorder="1" applyAlignment="1">
      <alignment vertical="center"/>
    </xf>
    <xf numFmtId="179" fontId="18" fillId="4" borderId="2" xfId="0" applyNumberFormat="1" applyFont="1" applyFill="1" applyBorder="1" applyAlignment="1">
      <alignment horizontal="center" vertical="center"/>
    </xf>
    <xf numFmtId="179" fontId="12" fillId="4" borderId="2" xfId="0" applyNumberFormat="1" applyFont="1" applyFill="1" applyBorder="1" applyAlignment="1">
      <alignment horizontal="center" vertical="center"/>
    </xf>
    <xf numFmtId="178" fontId="23" fillId="4" borderId="2" xfId="0" applyNumberFormat="1" applyFont="1" applyFill="1" applyBorder="1" applyAlignment="1">
      <alignment vertical="center"/>
    </xf>
    <xf numFmtId="181" fontId="12" fillId="4" borderId="2" xfId="0" applyNumberFormat="1" applyFont="1" applyFill="1" applyBorder="1" applyAlignment="1">
      <alignment horizontal="center" vertical="center"/>
    </xf>
    <xf numFmtId="181" fontId="19" fillId="4" borderId="2" xfId="0" applyNumberFormat="1" applyFont="1" applyFill="1" applyBorder="1" applyAlignment="1">
      <alignment horizontal="center" vertical="center" wrapText="1"/>
    </xf>
    <xf numFmtId="179" fontId="12" fillId="4" borderId="2" xfId="0" applyNumberFormat="1" applyFont="1" applyFill="1" applyBorder="1" applyAlignment="1">
      <alignment horizontal="center" vertical="center" wrapText="1"/>
    </xf>
    <xf numFmtId="178" fontId="23" fillId="4" borderId="2" xfId="0" applyNumberFormat="1" applyFont="1" applyFill="1" applyBorder="1" applyAlignment="1">
      <alignment horizontal="center" vertical="center" wrapText="1"/>
    </xf>
    <xf numFmtId="181" fontId="24" fillId="8" borderId="5" xfId="0" applyNumberFormat="1" applyFont="1" applyFill="1" applyBorder="1" applyAlignment="1">
      <alignment horizontal="center" vertical="center"/>
    </xf>
    <xf numFmtId="178" fontId="25" fillId="8" borderId="3" xfId="0" applyNumberFormat="1" applyFont="1" applyFill="1" applyBorder="1" applyAlignment="1">
      <alignment horizontal="center" vertical="center"/>
    </xf>
    <xf numFmtId="180" fontId="23" fillId="8" borderId="2" xfId="0" applyNumberFormat="1" applyFont="1" applyFill="1" applyBorder="1">
      <alignment vertical="center"/>
    </xf>
    <xf numFmtId="178" fontId="23" fillId="8" borderId="2" xfId="0" applyNumberFormat="1" applyFont="1" applyFill="1" applyBorder="1" applyAlignment="1">
      <alignment vertical="center"/>
    </xf>
    <xf numFmtId="0" fontId="23" fillId="4" borderId="2" xfId="0" applyFont="1" applyFill="1" applyBorder="1" applyAlignment="1">
      <alignment horizontal="center" vertical="center"/>
    </xf>
    <xf numFmtId="180" fontId="2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80" fontId="23" fillId="4" borderId="7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80" fontId="23" fillId="4" borderId="10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vertical="center"/>
    </xf>
    <xf numFmtId="178" fontId="23" fillId="4" borderId="2" xfId="0" applyNumberFormat="1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19" fillId="4" borderId="2" xfId="0" applyNumberFormat="1" applyFont="1" applyFill="1" applyBorder="1" applyAlignment="1">
      <alignment horizontal="center" vertical="center"/>
    </xf>
    <xf numFmtId="178" fontId="19" fillId="4" borderId="2" xfId="0" applyNumberFormat="1" applyFont="1" applyFill="1" applyBorder="1" applyAlignment="1">
      <alignment horizontal="center" vertical="center" wrapText="1"/>
    </xf>
    <xf numFmtId="178" fontId="25" fillId="8" borderId="4" xfId="0" applyNumberFormat="1" applyFont="1" applyFill="1" applyBorder="1" applyAlignment="1">
      <alignment horizontal="center" vertical="center"/>
    </xf>
    <xf numFmtId="179" fontId="2" fillId="4" borderId="2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8" fontId="2" fillId="4" borderId="4" xfId="0" applyNumberFormat="1" applyFont="1" applyFill="1" applyBorder="1" applyAlignment="1">
      <alignment horizontal="left" vertical="center" wrapText="1"/>
    </xf>
    <xf numFmtId="180" fontId="0" fillId="4" borderId="1" xfId="0" applyNumberFormat="1" applyFill="1" applyBorder="1" applyAlignment="1">
      <alignment horizontal="center" vertical="center"/>
    </xf>
    <xf numFmtId="181" fontId="0" fillId="4" borderId="5" xfId="0" applyNumberFormat="1" applyFill="1" applyBorder="1" applyAlignment="1">
      <alignment horizontal="center" vertical="center"/>
    </xf>
    <xf numFmtId="0" fontId="3" fillId="0" borderId="0" xfId="0" applyFont="1">
      <alignment vertical="center"/>
    </xf>
    <xf numFmtId="17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9" fontId="26" fillId="5" borderId="2" xfId="0" applyNumberFormat="1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7" xfId="0" applyNumberFormat="1" applyFont="1" applyBorder="1" applyAlignment="1">
      <alignment horizontal="center" vertical="center"/>
    </xf>
    <xf numFmtId="178" fontId="3" fillId="0" borderId="7" xfId="0" applyNumberFormat="1" applyFont="1" applyBorder="1" applyAlignment="1">
      <alignment horizontal="center" vertical="center"/>
    </xf>
    <xf numFmtId="178" fontId="3" fillId="0" borderId="0" xfId="0" applyNumberFormat="1" applyFont="1">
      <alignment vertical="center"/>
    </xf>
    <xf numFmtId="179" fontId="3" fillId="0" borderId="10" xfId="0" applyNumberFormat="1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178" fontId="3" fillId="0" borderId="2" xfId="0" applyNumberFormat="1" applyFont="1" applyBorder="1">
      <alignment vertical="center"/>
    </xf>
    <xf numFmtId="180" fontId="0" fillId="0" borderId="2" xfId="0" applyNumberFormat="1" applyBorder="1">
      <alignment vertical="center"/>
    </xf>
    <xf numFmtId="178" fontId="4" fillId="7" borderId="5" xfId="0" applyNumberFormat="1" applyFont="1" applyFill="1" applyBorder="1" applyAlignment="1">
      <alignment horizontal="center" vertical="center"/>
    </xf>
    <xf numFmtId="178" fontId="5" fillId="7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28" fillId="0" borderId="0" xfId="0" applyFont="1" applyFill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179" fontId="30" fillId="5" borderId="2" xfId="0" applyNumberFormat="1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0" fontId="30" fillId="5" borderId="2" xfId="0" applyNumberFormat="1" applyFont="1" applyFill="1" applyBorder="1" applyAlignment="1">
      <alignment horizontal="center" vertical="center"/>
    </xf>
    <xf numFmtId="178" fontId="30" fillId="5" borderId="2" xfId="0" applyNumberFormat="1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left" vertical="center"/>
    </xf>
    <xf numFmtId="178" fontId="0" fillId="4" borderId="2" xfId="0" applyNumberFormat="1" applyFill="1" applyBorder="1" applyAlignment="1">
      <alignment vertical="center"/>
    </xf>
    <xf numFmtId="178" fontId="9" fillId="4" borderId="1" xfId="0" applyNumberFormat="1" applyFont="1" applyFill="1" applyBorder="1" applyAlignment="1">
      <alignment horizontal="center" vertical="center"/>
    </xf>
    <xf numFmtId="0" fontId="0" fillId="4" borderId="10" xfId="0" applyNumberFormat="1" applyFill="1" applyBorder="1" applyAlignment="1">
      <alignment horizontal="center" vertical="center"/>
    </xf>
    <xf numFmtId="179" fontId="0" fillId="4" borderId="10" xfId="0" applyNumberFormat="1" applyFill="1" applyBorder="1" applyAlignment="1">
      <alignment horizontal="center" vertical="center"/>
    </xf>
    <xf numFmtId="178" fontId="9" fillId="4" borderId="10" xfId="0" applyNumberFormat="1" applyFont="1" applyFill="1" applyBorder="1" applyAlignment="1">
      <alignment horizontal="center" vertical="center"/>
    </xf>
    <xf numFmtId="178" fontId="28" fillId="4" borderId="2" xfId="0" applyNumberFormat="1" applyFont="1" applyFill="1" applyBorder="1" applyAlignment="1">
      <alignment horizontal="left" vertical="center"/>
    </xf>
    <xf numFmtId="178" fontId="9" fillId="4" borderId="7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78" fontId="28" fillId="4" borderId="10" xfId="0" applyNumberFormat="1" applyFont="1" applyFill="1" applyBorder="1" applyAlignment="1">
      <alignment horizontal="left" vertical="center"/>
    </xf>
    <xf numFmtId="178" fontId="0" fillId="4" borderId="10" xfId="0" applyNumberFormat="1" applyFill="1" applyBorder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179" fontId="0" fillId="4" borderId="2" xfId="0" applyNumberFormat="1" applyFill="1" applyBorder="1" applyAlignment="1">
      <alignment vertical="center"/>
    </xf>
    <xf numFmtId="178" fontId="9" fillId="4" borderId="2" xfId="0" applyNumberFormat="1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28" fillId="4" borderId="5" xfId="0" applyFont="1" applyFill="1" applyBorder="1" applyAlignment="1">
      <alignment horizontal="left" vertical="center"/>
    </xf>
    <xf numFmtId="179" fontId="31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vertical="center"/>
    </xf>
    <xf numFmtId="179" fontId="31" fillId="0" borderId="0" xfId="0" applyNumberFormat="1" applyFont="1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/>
    </xf>
    <xf numFmtId="179" fontId="31" fillId="4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179" fontId="31" fillId="4" borderId="7" xfId="0" applyNumberFormat="1" applyFont="1" applyFill="1" applyBorder="1" applyAlignment="1">
      <alignment horizontal="center" vertical="center"/>
    </xf>
    <xf numFmtId="178" fontId="0" fillId="4" borderId="7" xfId="0" applyNumberFormat="1" applyFill="1" applyBorder="1" applyAlignment="1">
      <alignment horizontal="center" vertical="center"/>
    </xf>
    <xf numFmtId="179" fontId="31" fillId="4" borderId="1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79" fontId="31" fillId="4" borderId="2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20.jpeg"/><Relationship Id="rId8" Type="http://schemas.openxmlformats.org/officeDocument/2006/relationships/image" Target="../media/image19.png"/><Relationship Id="rId7" Type="http://schemas.openxmlformats.org/officeDocument/2006/relationships/image" Target="../media/image18.jpeg"/><Relationship Id="rId6" Type="http://schemas.openxmlformats.org/officeDocument/2006/relationships/image" Target="../media/image17.jpeg"/><Relationship Id="rId5" Type="http://schemas.openxmlformats.org/officeDocument/2006/relationships/image" Target="../media/image16.jpeg"/><Relationship Id="rId4" Type="http://schemas.openxmlformats.org/officeDocument/2006/relationships/image" Target="../media/image15.jpeg"/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1" Type="http://schemas.openxmlformats.org/officeDocument/2006/relationships/image" Target="../media/image22.jpeg"/><Relationship Id="rId10" Type="http://schemas.openxmlformats.org/officeDocument/2006/relationships/image" Target="../media/image21.jpeg"/><Relationship Id="rId1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jpeg"/><Relationship Id="rId1" Type="http://schemas.openxmlformats.org/officeDocument/2006/relationships/image" Target="../media/image24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2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26352</xdr:colOff>
      <xdr:row>1</xdr:row>
      <xdr:rowOff>20637</xdr:rowOff>
    </xdr:from>
    <xdr:to>
      <xdr:col>4</xdr:col>
      <xdr:colOff>2580322</xdr:colOff>
      <xdr:row>1</xdr:row>
      <xdr:rowOff>1711642</xdr:rowOff>
    </xdr:to>
    <xdr:pic>
      <xdr:nvPicPr>
        <xdr:cNvPr id="8" name="ID_A5FE74A825D841A1A707D466924007E4"/>
        <xdr:cNvPicPr>
          <a:picLocks noChangeAspect="1"/>
        </xdr:cNvPicPr>
      </xdr:nvPicPr>
      <xdr:blipFill>
        <a:blip r:embed="rId1"/>
        <a:srcRect l="21671" t="6934" r="16389" b="1593"/>
        <a:stretch>
          <a:fillRect/>
        </a:stretch>
      </xdr:blipFill>
      <xdr:spPr>
        <a:xfrm rot="16200000">
          <a:off x="4336415" y="-55245"/>
          <a:ext cx="1691005" cy="255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26670</xdr:colOff>
      <xdr:row>2</xdr:row>
      <xdr:rowOff>20320</xdr:rowOff>
    </xdr:from>
    <xdr:to>
      <xdr:col>4</xdr:col>
      <xdr:colOff>2580640</xdr:colOff>
      <xdr:row>2</xdr:row>
      <xdr:rowOff>1330960</xdr:rowOff>
    </xdr:to>
    <xdr:pic>
      <xdr:nvPicPr>
        <xdr:cNvPr id="4" name="ID_DCC27A17524441BF9FF28F1C2341D6F0" descr="WhatsApp Image 2025-11-07 at 15.12.02_04bb3b0a"/>
        <xdr:cNvPicPr>
          <a:picLocks noChangeAspect="1"/>
        </xdr:cNvPicPr>
      </xdr:nvPicPr>
      <xdr:blipFill>
        <a:blip r:embed="rId2"/>
        <a:srcRect l="9504" t="2626" r="11773" b="10824"/>
        <a:stretch>
          <a:fillRect/>
        </a:stretch>
      </xdr:blipFill>
      <xdr:spPr>
        <a:xfrm rot="16200000">
          <a:off x="4527550" y="1485900"/>
          <a:ext cx="1310640" cy="255397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</xdr:colOff>
      <xdr:row>3</xdr:row>
      <xdr:rowOff>20320</xdr:rowOff>
    </xdr:from>
    <xdr:to>
      <xdr:col>4</xdr:col>
      <xdr:colOff>2582545</xdr:colOff>
      <xdr:row>3</xdr:row>
      <xdr:rowOff>1386840</xdr:rowOff>
    </xdr:to>
    <xdr:pic>
      <xdr:nvPicPr>
        <xdr:cNvPr id="9" name="ID_708C1B68FE6A41F79F95EA481DFC7FBE"/>
        <xdr:cNvPicPr>
          <a:picLocks noChangeAspect="1"/>
        </xdr:cNvPicPr>
      </xdr:nvPicPr>
      <xdr:blipFill>
        <a:blip r:embed="rId3"/>
        <a:srcRect l="13236" t="10419" r="3354" b="1933"/>
        <a:stretch>
          <a:fillRect/>
        </a:stretch>
      </xdr:blipFill>
      <xdr:spPr>
        <a:xfrm rot="16200000">
          <a:off x="4499610" y="2860675"/>
          <a:ext cx="1366520" cy="255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24765</xdr:colOff>
      <xdr:row>4</xdr:row>
      <xdr:rowOff>20320</xdr:rowOff>
    </xdr:from>
    <xdr:to>
      <xdr:col>4</xdr:col>
      <xdr:colOff>2582545</xdr:colOff>
      <xdr:row>4</xdr:row>
      <xdr:rowOff>1330960</xdr:rowOff>
    </xdr:to>
    <xdr:pic>
      <xdr:nvPicPr>
        <xdr:cNvPr id="14" name="ID_FF4EDAF0496745549DA0775F49105744" descr="WhatsApp Image 2025-11-17 at 18.11.57_1345a650"/>
        <xdr:cNvPicPr>
          <a:picLocks noChangeAspect="1"/>
        </xdr:cNvPicPr>
      </xdr:nvPicPr>
      <xdr:blipFill>
        <a:blip r:embed="rId4"/>
        <a:srcRect l="6453" r="5640" b="2732"/>
        <a:stretch>
          <a:fillRect/>
        </a:stretch>
      </xdr:blipFill>
      <xdr:spPr>
        <a:xfrm rot="16200000">
          <a:off x="4527550" y="4235450"/>
          <a:ext cx="1310640" cy="2557780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5</xdr:row>
      <xdr:rowOff>20637</xdr:rowOff>
    </xdr:from>
    <xdr:to>
      <xdr:col>4</xdr:col>
      <xdr:colOff>2583497</xdr:colOff>
      <xdr:row>5</xdr:row>
      <xdr:rowOff>1420177</xdr:rowOff>
    </xdr:to>
    <xdr:pic>
      <xdr:nvPicPr>
        <xdr:cNvPr id="15" name="ID_6E8529C52A784594BAA9E1BF93B8E327" descr="WhatsApp Image 2025-11-19 at 13.39.52_94e5fc82"/>
        <xdr:cNvPicPr>
          <a:picLocks noChangeAspect="1"/>
        </xdr:cNvPicPr>
      </xdr:nvPicPr>
      <xdr:blipFill>
        <a:blip r:embed="rId5"/>
        <a:srcRect l="4545" t="6248" r="6229" b="1546"/>
        <a:stretch>
          <a:fillRect/>
        </a:stretch>
      </xdr:blipFill>
      <xdr:spPr>
        <a:xfrm rot="16200000">
          <a:off x="4482465" y="5624830"/>
          <a:ext cx="1399540" cy="2559685"/>
        </a:xfrm>
        <a:prstGeom prst="rect">
          <a:avLst/>
        </a:prstGeom>
      </xdr:spPr>
    </xdr:pic>
    <xdr:clientData/>
  </xdr:twoCellAnchor>
  <xdr:twoCellAnchor editAs="oneCell">
    <xdr:from>
      <xdr:col>4</xdr:col>
      <xdr:colOff>28892</xdr:colOff>
      <xdr:row>6</xdr:row>
      <xdr:rowOff>20002</xdr:rowOff>
    </xdr:from>
    <xdr:to>
      <xdr:col>4</xdr:col>
      <xdr:colOff>2577782</xdr:colOff>
      <xdr:row>6</xdr:row>
      <xdr:rowOff>1420177</xdr:rowOff>
    </xdr:to>
    <xdr:pic>
      <xdr:nvPicPr>
        <xdr:cNvPr id="16" name="ID_7EFB61EEFBC545DF86AD5DE3B7C10BDB" descr="WhatsApp Image 2025-11-21 at 18.36.42_45e1819c"/>
        <xdr:cNvPicPr>
          <a:picLocks noChangeAspect="1"/>
        </xdr:cNvPicPr>
      </xdr:nvPicPr>
      <xdr:blipFill>
        <a:blip r:embed="rId6"/>
        <a:srcRect l="4545" t="7386" r="5724" b="473"/>
        <a:stretch>
          <a:fillRect/>
        </a:stretch>
      </xdr:blipFill>
      <xdr:spPr>
        <a:xfrm rot="16200000">
          <a:off x="4481830" y="7064375"/>
          <a:ext cx="1400175" cy="254889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7</xdr:row>
      <xdr:rowOff>20320</xdr:rowOff>
    </xdr:from>
    <xdr:to>
      <xdr:col>4</xdr:col>
      <xdr:colOff>2584450</xdr:colOff>
      <xdr:row>7</xdr:row>
      <xdr:rowOff>1386840</xdr:rowOff>
    </xdr:to>
    <xdr:pic>
      <xdr:nvPicPr>
        <xdr:cNvPr id="2" name="ID_1BF4211BA80548EAB766FBF09D3C3697" descr="WhatsApp Image 2025-11-26 at 12.21.18_e5844419"/>
        <xdr:cNvPicPr>
          <a:picLocks noChangeAspect="1"/>
        </xdr:cNvPicPr>
      </xdr:nvPicPr>
      <xdr:blipFill>
        <a:blip r:embed="rId7"/>
        <a:srcRect l="5220" t="3027" r="3009"/>
        <a:stretch>
          <a:fillRect/>
        </a:stretch>
      </xdr:blipFill>
      <xdr:spPr>
        <a:xfrm rot="16200000">
          <a:off x="4499610" y="8483600"/>
          <a:ext cx="1366520" cy="2561590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</xdr:colOff>
      <xdr:row>8</xdr:row>
      <xdr:rowOff>20002</xdr:rowOff>
    </xdr:from>
    <xdr:to>
      <xdr:col>4</xdr:col>
      <xdr:colOff>2577782</xdr:colOff>
      <xdr:row>8</xdr:row>
      <xdr:rowOff>1375092</xdr:rowOff>
    </xdr:to>
    <xdr:pic>
      <xdr:nvPicPr>
        <xdr:cNvPr id="28" name="ID_DA1EEF136C7B4769A359D42A6228913A" descr="WhatsApp Image 2025-12-01 at 20.50.25_1cf55552"/>
        <xdr:cNvPicPr>
          <a:picLocks noChangeAspect="1"/>
        </xdr:cNvPicPr>
      </xdr:nvPicPr>
      <xdr:blipFill>
        <a:blip r:embed="rId8"/>
        <a:srcRect l="8315" t="4346" r="2974" b="1918"/>
        <a:stretch>
          <a:fillRect/>
        </a:stretch>
      </xdr:blipFill>
      <xdr:spPr>
        <a:xfrm rot="16200000">
          <a:off x="4504690" y="9883775"/>
          <a:ext cx="1355090" cy="25482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13652</xdr:colOff>
      <xdr:row>0</xdr:row>
      <xdr:rowOff>198437</xdr:rowOff>
    </xdr:from>
    <xdr:to>
      <xdr:col>4</xdr:col>
      <xdr:colOff>3343592</xdr:colOff>
      <xdr:row>1</xdr:row>
      <xdr:rowOff>2427922</xdr:rowOff>
    </xdr:to>
    <xdr:pic>
      <xdr:nvPicPr>
        <xdr:cNvPr id="2" name="Picture 1"/>
        <xdr:cNvPicPr/>
      </xdr:nvPicPr>
      <xdr:blipFill>
        <a:blip r:embed="rId1"/>
        <a:srcRect l="14759" t="10499" r="17394" b="1516"/>
        <a:stretch>
          <a:fillRect/>
        </a:stretch>
      </xdr:blipFill>
      <xdr:spPr>
        <a:xfrm rot="16200000">
          <a:off x="5271770" y="-250190"/>
          <a:ext cx="2432685" cy="3329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20002</xdr:colOff>
      <xdr:row>2</xdr:row>
      <xdr:rowOff>82867</xdr:rowOff>
    </xdr:from>
    <xdr:to>
      <xdr:col>4</xdr:col>
      <xdr:colOff>3335972</xdr:colOff>
      <xdr:row>4</xdr:row>
      <xdr:rowOff>685482</xdr:rowOff>
    </xdr:to>
    <xdr:pic>
      <xdr:nvPicPr>
        <xdr:cNvPr id="10" name="ID_433387BFBAA7435A86FF49DEBFCBF0B7" descr="WhatsApp Image 2025-11-12 at 13.33.48_b14674c0"/>
        <xdr:cNvPicPr>
          <a:picLocks noChangeAspect="1"/>
        </xdr:cNvPicPr>
      </xdr:nvPicPr>
      <xdr:blipFill>
        <a:blip r:embed="rId2"/>
        <a:srcRect t="8100" r="4072" b="7923"/>
        <a:stretch>
          <a:fillRect/>
        </a:stretch>
      </xdr:blipFill>
      <xdr:spPr>
        <a:xfrm rot="16200000">
          <a:off x="5424170" y="2129155"/>
          <a:ext cx="2126615" cy="331597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5</xdr:row>
      <xdr:rowOff>20320</xdr:rowOff>
    </xdr:from>
    <xdr:to>
      <xdr:col>4</xdr:col>
      <xdr:colOff>3331210</xdr:colOff>
      <xdr:row>5</xdr:row>
      <xdr:rowOff>1914525</xdr:rowOff>
    </xdr:to>
    <xdr:pic>
      <xdr:nvPicPr>
        <xdr:cNvPr id="22" name="ID_6AAFC05B14E4465B929562218ABA63B2" descr="WhatsApp Image 2025-11-24 at 18.52.55_7b741dbe"/>
        <xdr:cNvPicPr>
          <a:picLocks noChangeAspect="1"/>
        </xdr:cNvPicPr>
      </xdr:nvPicPr>
      <xdr:blipFill>
        <a:blip r:embed="rId3"/>
        <a:srcRect l="4212" b="2614"/>
        <a:stretch>
          <a:fillRect/>
        </a:stretch>
      </xdr:blipFill>
      <xdr:spPr>
        <a:xfrm>
          <a:off x="4835525" y="4947920"/>
          <a:ext cx="3305810" cy="18942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26670</xdr:colOff>
      <xdr:row>1</xdr:row>
      <xdr:rowOff>82550</xdr:rowOff>
    </xdr:from>
    <xdr:to>
      <xdr:col>9</xdr:col>
      <xdr:colOff>3853815</xdr:colOff>
      <xdr:row>2</xdr:row>
      <xdr:rowOff>1944370</xdr:rowOff>
    </xdr:to>
    <xdr:pic>
      <xdr:nvPicPr>
        <xdr:cNvPr id="5" name="ID_334C136D95C74B3A8CCBC7BC44814D4C" descr="WhatsApp Image 2025-11-01 at 14.07.34_513bd4b8"/>
        <xdr:cNvPicPr>
          <a:picLocks noChangeAspect="1"/>
        </xdr:cNvPicPr>
      </xdr:nvPicPr>
      <xdr:blipFill>
        <a:blip r:embed="rId1"/>
        <a:srcRect t="8063" b="20050"/>
        <a:stretch>
          <a:fillRect/>
        </a:stretch>
      </xdr:blipFill>
      <xdr:spPr>
        <a:xfrm>
          <a:off x="17482820" y="514350"/>
          <a:ext cx="3827145" cy="3893820"/>
        </a:xfrm>
        <a:prstGeom prst="rect">
          <a:avLst/>
        </a:prstGeom>
      </xdr:spPr>
    </xdr:pic>
    <xdr:clientData/>
  </xdr:twoCellAnchor>
  <xdr:twoCellAnchor editAs="oneCell">
    <xdr:from>
      <xdr:col>9</xdr:col>
      <xdr:colOff>33020</xdr:colOff>
      <xdr:row>3</xdr:row>
      <xdr:rowOff>26670</xdr:rowOff>
    </xdr:from>
    <xdr:to>
      <xdr:col>9</xdr:col>
      <xdr:colOff>3846830</xdr:colOff>
      <xdr:row>3</xdr:row>
      <xdr:rowOff>3940810</xdr:rowOff>
    </xdr:to>
    <xdr:pic>
      <xdr:nvPicPr>
        <xdr:cNvPr id="14" name="ID_62DB13FCA67C4C5AAB41B9F265689DAF" descr="WhatsApp Image 2025-11-01 at 14.07.45_ec522bd6"/>
        <xdr:cNvPicPr>
          <a:picLocks noChangeAspect="1"/>
        </xdr:cNvPicPr>
      </xdr:nvPicPr>
      <xdr:blipFill>
        <a:blip r:embed="rId2"/>
        <a:srcRect t="15842" b="13551"/>
        <a:stretch>
          <a:fillRect/>
        </a:stretch>
      </xdr:blipFill>
      <xdr:spPr>
        <a:xfrm>
          <a:off x="17489170" y="4522470"/>
          <a:ext cx="3813810" cy="3914140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4</xdr:row>
      <xdr:rowOff>27305</xdr:rowOff>
    </xdr:from>
    <xdr:to>
      <xdr:col>9</xdr:col>
      <xdr:colOff>3853815</xdr:colOff>
      <xdr:row>4</xdr:row>
      <xdr:rowOff>4839335</xdr:rowOff>
    </xdr:to>
    <xdr:pic>
      <xdr:nvPicPr>
        <xdr:cNvPr id="6" name="ID_31E0F84576DD46F399967DDE4CE85F35" descr="WhatsApp Image 2025-11-12 at 13.02.34_33219120"/>
        <xdr:cNvPicPr>
          <a:picLocks noChangeAspect="1"/>
        </xdr:cNvPicPr>
      </xdr:nvPicPr>
      <xdr:blipFill>
        <a:blip r:embed="rId3"/>
        <a:srcRect t="8969" r="4154" b="23617"/>
        <a:stretch>
          <a:fillRect/>
        </a:stretch>
      </xdr:blipFill>
      <xdr:spPr>
        <a:xfrm>
          <a:off x="17482820" y="8503285"/>
          <a:ext cx="3827145" cy="4812030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</xdr:colOff>
      <xdr:row>5</xdr:row>
      <xdr:rowOff>26670</xdr:rowOff>
    </xdr:from>
    <xdr:to>
      <xdr:col>9</xdr:col>
      <xdr:colOff>3818890</xdr:colOff>
      <xdr:row>5</xdr:row>
      <xdr:rowOff>4598670</xdr:rowOff>
    </xdr:to>
    <xdr:pic>
      <xdr:nvPicPr>
        <xdr:cNvPr id="7" name="ID_4940E8EF2D0E474B9DB0D6EC2FF95E37" descr="WhatsApp Image 2025-11-12 at 13.02.45_2b6225e7"/>
        <xdr:cNvPicPr>
          <a:picLocks noChangeAspect="1"/>
        </xdr:cNvPicPr>
      </xdr:nvPicPr>
      <xdr:blipFill>
        <a:blip r:embed="rId4"/>
        <a:srcRect t="11878" b="19805"/>
        <a:stretch>
          <a:fillRect/>
        </a:stretch>
      </xdr:blipFill>
      <xdr:spPr>
        <a:xfrm>
          <a:off x="17517110" y="13373100"/>
          <a:ext cx="3757930" cy="4572000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6</xdr:row>
      <xdr:rowOff>198120</xdr:rowOff>
    </xdr:from>
    <xdr:to>
      <xdr:col>9</xdr:col>
      <xdr:colOff>3853815</xdr:colOff>
      <xdr:row>8</xdr:row>
      <xdr:rowOff>1569085</xdr:rowOff>
    </xdr:to>
    <xdr:pic>
      <xdr:nvPicPr>
        <xdr:cNvPr id="12" name="ID_2D9AD456139947E09489ABFCD17751C9" descr="WhatsApp Image 2025-11-13 at 18.22.36_c4cd4b52"/>
        <xdr:cNvPicPr>
          <a:picLocks noChangeAspect="1"/>
        </xdr:cNvPicPr>
      </xdr:nvPicPr>
      <xdr:blipFill>
        <a:blip r:embed="rId5"/>
        <a:srcRect l="3209" t="14820" b="15157"/>
        <a:stretch>
          <a:fillRect/>
        </a:stretch>
      </xdr:blipFill>
      <xdr:spPr>
        <a:xfrm>
          <a:off x="17482820" y="18180050"/>
          <a:ext cx="3827145" cy="4914265"/>
        </a:xfrm>
        <a:prstGeom prst="rect">
          <a:avLst/>
        </a:prstGeom>
      </xdr:spPr>
    </xdr:pic>
    <xdr:clientData/>
  </xdr:twoCellAnchor>
  <xdr:twoCellAnchor editAs="oneCell">
    <xdr:from>
      <xdr:col>9</xdr:col>
      <xdr:colOff>29210</xdr:colOff>
      <xdr:row>9</xdr:row>
      <xdr:rowOff>26670</xdr:rowOff>
    </xdr:from>
    <xdr:to>
      <xdr:col>9</xdr:col>
      <xdr:colOff>3850640</xdr:colOff>
      <xdr:row>9</xdr:row>
      <xdr:rowOff>4806950</xdr:rowOff>
    </xdr:to>
    <xdr:pic>
      <xdr:nvPicPr>
        <xdr:cNvPr id="11" name="ID_869D394E29154BD1B48D73885895E2B8" descr="WhatsApp Image 2025-11-17 at 18.12.52_523d9f5c"/>
        <xdr:cNvPicPr>
          <a:picLocks noChangeAspect="1"/>
        </xdr:cNvPicPr>
      </xdr:nvPicPr>
      <xdr:blipFill>
        <a:blip r:embed="rId6"/>
        <a:srcRect l="2200" t="15848" r="1650" b="16469"/>
        <a:stretch>
          <a:fillRect/>
        </a:stretch>
      </xdr:blipFill>
      <xdr:spPr>
        <a:xfrm>
          <a:off x="17485360" y="23323550"/>
          <a:ext cx="3821430" cy="4780280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10</xdr:row>
      <xdr:rowOff>26670</xdr:rowOff>
    </xdr:from>
    <xdr:to>
      <xdr:col>9</xdr:col>
      <xdr:colOff>3853815</xdr:colOff>
      <xdr:row>10</xdr:row>
      <xdr:rowOff>4874260</xdr:rowOff>
    </xdr:to>
    <xdr:pic>
      <xdr:nvPicPr>
        <xdr:cNvPr id="13" name="ID_B0A7C0C8D26149268F93014B9939858E" descr="WhatsApp Image 2025-11-17 at 18.13.10_32575a90"/>
        <xdr:cNvPicPr>
          <a:picLocks noChangeAspect="1"/>
        </xdr:cNvPicPr>
      </xdr:nvPicPr>
      <xdr:blipFill>
        <a:blip r:embed="rId7"/>
        <a:srcRect l="2469" t="19804" r="1739" b="12184"/>
        <a:stretch>
          <a:fillRect/>
        </a:stretch>
      </xdr:blipFill>
      <xdr:spPr>
        <a:xfrm>
          <a:off x="17482820" y="28167965"/>
          <a:ext cx="3827145" cy="4847590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11</xdr:row>
      <xdr:rowOff>33020</xdr:rowOff>
    </xdr:from>
    <xdr:to>
      <xdr:col>9</xdr:col>
      <xdr:colOff>3853815</xdr:colOff>
      <xdr:row>11</xdr:row>
      <xdr:rowOff>4834255</xdr:rowOff>
    </xdr:to>
    <xdr:pic>
      <xdr:nvPicPr>
        <xdr:cNvPr id="19" name="ID_36EBB5C6DD034EF6927BCA56C1A8FDD4"/>
        <xdr:cNvPicPr>
          <a:picLocks noChangeAspect="1"/>
        </xdr:cNvPicPr>
      </xdr:nvPicPr>
      <xdr:blipFill>
        <a:blip r:embed="rId8"/>
        <a:srcRect t="7445" b="21729"/>
        <a:stretch>
          <a:fillRect/>
        </a:stretch>
      </xdr:blipFill>
      <xdr:spPr>
        <a:xfrm>
          <a:off x="17482820" y="33080325"/>
          <a:ext cx="3827145" cy="4801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27940</xdr:colOff>
      <xdr:row>12</xdr:row>
      <xdr:rowOff>26670</xdr:rowOff>
    </xdr:from>
    <xdr:to>
      <xdr:col>9</xdr:col>
      <xdr:colOff>3851910</xdr:colOff>
      <xdr:row>12</xdr:row>
      <xdr:rowOff>4789170</xdr:rowOff>
    </xdr:to>
    <xdr:pic>
      <xdr:nvPicPr>
        <xdr:cNvPr id="20" name="ID_EF726D5A73D64275B5429A239895787E" descr="WhatsApp Image 2025-11-22 at 14.13.22_7d55724f"/>
        <xdr:cNvPicPr>
          <a:picLocks noChangeAspect="1"/>
        </xdr:cNvPicPr>
      </xdr:nvPicPr>
      <xdr:blipFill>
        <a:blip r:embed="rId9"/>
        <a:srcRect t="8968" r="1304" b="21787"/>
        <a:stretch>
          <a:fillRect/>
        </a:stretch>
      </xdr:blipFill>
      <xdr:spPr>
        <a:xfrm>
          <a:off x="17484090" y="37932995"/>
          <a:ext cx="3823970" cy="4762500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13</xdr:row>
      <xdr:rowOff>28575</xdr:rowOff>
    </xdr:from>
    <xdr:to>
      <xdr:col>9</xdr:col>
      <xdr:colOff>3853815</xdr:colOff>
      <xdr:row>13</xdr:row>
      <xdr:rowOff>5046980</xdr:rowOff>
    </xdr:to>
    <xdr:pic>
      <xdr:nvPicPr>
        <xdr:cNvPr id="8" name="ID_84AC018CC767493FAE64AA9DE740FA08" descr="WhatsApp Image 2025-11-26 at 12.22.00_6d95320d"/>
        <xdr:cNvPicPr>
          <a:picLocks noChangeAspect="1"/>
        </xdr:cNvPicPr>
      </xdr:nvPicPr>
      <xdr:blipFill>
        <a:blip r:embed="rId10"/>
        <a:srcRect l="1840" t="13086" r="1145" b="15637"/>
        <a:stretch>
          <a:fillRect/>
        </a:stretch>
      </xdr:blipFill>
      <xdr:spPr>
        <a:xfrm>
          <a:off x="17482820" y="42758360"/>
          <a:ext cx="3827145" cy="501840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14</xdr:row>
      <xdr:rowOff>30480</xdr:rowOff>
    </xdr:from>
    <xdr:to>
      <xdr:col>9</xdr:col>
      <xdr:colOff>3853815</xdr:colOff>
      <xdr:row>14</xdr:row>
      <xdr:rowOff>4906010</xdr:rowOff>
    </xdr:to>
    <xdr:pic>
      <xdr:nvPicPr>
        <xdr:cNvPr id="10" name="ID_535F9473C03746E59D623D93066A5CCF" descr="WhatsApp Image 2025-12-01 at 20.51.43_e8c1d01d"/>
        <xdr:cNvPicPr>
          <a:picLocks noChangeAspect="1"/>
        </xdr:cNvPicPr>
      </xdr:nvPicPr>
      <xdr:blipFill>
        <a:blip r:embed="rId11"/>
        <a:srcRect t="16012" r="4208" b="15440"/>
        <a:stretch>
          <a:fillRect/>
        </a:stretch>
      </xdr:blipFill>
      <xdr:spPr>
        <a:xfrm>
          <a:off x="17482820" y="47837725"/>
          <a:ext cx="3827145" cy="48755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82550</xdr:colOff>
      <xdr:row>1</xdr:row>
      <xdr:rowOff>26035</xdr:rowOff>
    </xdr:from>
    <xdr:to>
      <xdr:col>4</xdr:col>
      <xdr:colOff>2931160</xdr:colOff>
      <xdr:row>5</xdr:row>
      <xdr:rowOff>787400</xdr:rowOff>
    </xdr:to>
    <xdr:pic>
      <xdr:nvPicPr>
        <xdr:cNvPr id="3" name="ID_399D7B3B6ABA405FA80A293D71DD58B2" descr="WhatsApp Image 2025-11-05 at 17.37.02_01a8407f"/>
        <xdr:cNvPicPr>
          <a:picLocks noChangeAspect="1"/>
        </xdr:cNvPicPr>
      </xdr:nvPicPr>
      <xdr:blipFill>
        <a:blip r:embed="rId1"/>
        <a:srcRect l="2787" t="8097" r="989" b="16116"/>
        <a:stretch>
          <a:fillRect/>
        </a:stretch>
      </xdr:blipFill>
      <xdr:spPr>
        <a:xfrm>
          <a:off x="4883785" y="457835"/>
          <a:ext cx="2848610" cy="40125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24447</xdr:colOff>
      <xdr:row>2</xdr:row>
      <xdr:rowOff>18732</xdr:rowOff>
    </xdr:from>
    <xdr:to>
      <xdr:col>4</xdr:col>
      <xdr:colOff>3089592</xdr:colOff>
      <xdr:row>2</xdr:row>
      <xdr:rowOff>1970722</xdr:rowOff>
    </xdr:to>
    <xdr:pic>
      <xdr:nvPicPr>
        <xdr:cNvPr id="27" name="ID_B0DBB56B9F08495F86F327AA16FD7F6E" descr="WhatsApp Image 2025-11-27 at 18.26.43_985679d5"/>
        <xdr:cNvPicPr>
          <a:picLocks noChangeAspect="1"/>
        </xdr:cNvPicPr>
      </xdr:nvPicPr>
      <xdr:blipFill>
        <a:blip r:embed="rId1"/>
        <a:srcRect t="8528" b="3253"/>
        <a:stretch>
          <a:fillRect/>
        </a:stretch>
      </xdr:blipFill>
      <xdr:spPr>
        <a:xfrm rot="16200000">
          <a:off x="4694555" y="1652270"/>
          <a:ext cx="1951990" cy="3065145"/>
        </a:xfrm>
        <a:prstGeom prst="rect">
          <a:avLst/>
        </a:prstGeom>
      </xdr:spPr>
    </xdr:pic>
    <xdr:clientData/>
  </xdr:twoCellAnchor>
  <xdr:twoCellAnchor editAs="oneCell">
    <xdr:from>
      <xdr:col>4</xdr:col>
      <xdr:colOff>24447</xdr:colOff>
      <xdr:row>1</xdr:row>
      <xdr:rowOff>19367</xdr:rowOff>
    </xdr:from>
    <xdr:to>
      <xdr:col>4</xdr:col>
      <xdr:colOff>3089592</xdr:colOff>
      <xdr:row>1</xdr:row>
      <xdr:rowOff>1971357</xdr:rowOff>
    </xdr:to>
    <xdr:pic>
      <xdr:nvPicPr>
        <xdr:cNvPr id="24" name="ID_3CCD231198434C568CDB1F675CF49DB5" descr="WhatsApp Image 2025-11-26 at 12.22.30_78b118b7"/>
        <xdr:cNvPicPr>
          <a:picLocks noChangeAspect="1"/>
        </xdr:cNvPicPr>
      </xdr:nvPicPr>
      <xdr:blipFill>
        <a:blip r:embed="rId2"/>
        <a:srcRect l="3874" t="10227" r="1302" b="6155"/>
        <a:stretch>
          <a:fillRect/>
        </a:stretch>
      </xdr:blipFill>
      <xdr:spPr>
        <a:xfrm rot="16200000">
          <a:off x="4694555" y="-334010"/>
          <a:ext cx="1951990" cy="30645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26670</xdr:colOff>
      <xdr:row>4</xdr:row>
      <xdr:rowOff>20320</xdr:rowOff>
    </xdr:from>
    <xdr:to>
      <xdr:col>4</xdr:col>
      <xdr:colOff>2904490</xdr:colOff>
      <xdr:row>4</xdr:row>
      <xdr:rowOff>1891030</xdr:rowOff>
    </xdr:to>
    <xdr:pic>
      <xdr:nvPicPr>
        <xdr:cNvPr id="21" name="ID_0DF93E3069734C0C84E4D57CEBABEB21" descr="WhatsApp Image 2025-11-24 at 18.54.09_8b05e0fc"/>
        <xdr:cNvPicPr>
          <a:picLocks noChangeAspect="1"/>
        </xdr:cNvPicPr>
      </xdr:nvPicPr>
      <xdr:blipFill>
        <a:blip r:embed="rId1"/>
        <a:srcRect l="3166" t="11042" r="1527" b="5385"/>
        <a:stretch>
          <a:fillRect/>
        </a:stretch>
      </xdr:blipFill>
      <xdr:spPr>
        <a:xfrm rot="16200000">
          <a:off x="4644390" y="2450465"/>
          <a:ext cx="1870710" cy="2877820"/>
        </a:xfrm>
        <a:prstGeom prst="rect">
          <a:avLst/>
        </a:prstGeom>
      </xdr:spPr>
    </xdr:pic>
    <xdr:clientData/>
  </xdr:twoCellAnchor>
  <xdr:twoCellAnchor editAs="oneCell">
    <xdr:from>
      <xdr:col>4</xdr:col>
      <xdr:colOff>54292</xdr:colOff>
      <xdr:row>1</xdr:row>
      <xdr:rowOff>20637</xdr:rowOff>
    </xdr:from>
    <xdr:to>
      <xdr:col>4</xdr:col>
      <xdr:colOff>2876232</xdr:colOff>
      <xdr:row>1</xdr:row>
      <xdr:rowOff>2115502</xdr:rowOff>
    </xdr:to>
    <xdr:pic>
      <xdr:nvPicPr>
        <xdr:cNvPr id="2" name="ID_F196231DC0504C17953C671349BA9DDD"/>
        <xdr:cNvPicPr>
          <a:picLocks noChangeAspect="1"/>
        </xdr:cNvPicPr>
      </xdr:nvPicPr>
      <xdr:blipFill>
        <a:blip r:embed="rId2"/>
        <a:srcRect l="4262" t="3684" r="13908"/>
        <a:stretch>
          <a:fillRect/>
        </a:stretch>
      </xdr:blipFill>
      <xdr:spPr>
        <a:xfrm rot="16200000">
          <a:off x="4531360" y="-139700"/>
          <a:ext cx="2094865" cy="28213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21590</xdr:colOff>
      <xdr:row>1</xdr:row>
      <xdr:rowOff>20320</xdr:rowOff>
    </xdr:from>
    <xdr:to>
      <xdr:col>4</xdr:col>
      <xdr:colOff>3013075</xdr:colOff>
      <xdr:row>1</xdr:row>
      <xdr:rowOff>1743075</xdr:rowOff>
    </xdr:to>
    <xdr:pic>
      <xdr:nvPicPr>
        <xdr:cNvPr id="18" name="ID_85ED321DBE384C98BA6FB71C673D3AC6" descr="WhatsApp Image 2025-11-21 at 18.10.55_91256dc0"/>
        <xdr:cNvPicPr>
          <a:picLocks noChangeAspect="1"/>
        </xdr:cNvPicPr>
      </xdr:nvPicPr>
      <xdr:blipFill>
        <a:blip r:embed="rId1"/>
        <a:srcRect l="2885" t="2143" r="2144" b="5361"/>
        <a:stretch>
          <a:fillRect/>
        </a:stretch>
      </xdr:blipFill>
      <xdr:spPr>
        <a:xfrm rot="16200000">
          <a:off x="5411470" y="-410845"/>
          <a:ext cx="1722755" cy="29914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22542</xdr:colOff>
      <xdr:row>2</xdr:row>
      <xdr:rowOff>18732</xdr:rowOff>
    </xdr:from>
    <xdr:to>
      <xdr:col>5</xdr:col>
      <xdr:colOff>3019742</xdr:colOff>
      <xdr:row>2</xdr:row>
      <xdr:rowOff>1962467</xdr:rowOff>
    </xdr:to>
    <xdr:pic>
      <xdr:nvPicPr>
        <xdr:cNvPr id="23" name="ID_87303FFD868A4A0F9ADDE3B844D2FA2C" descr="WhatsApp Image 2025-11-26 at 12.22.54_5613b168"/>
        <xdr:cNvPicPr>
          <a:picLocks noChangeAspect="1"/>
        </xdr:cNvPicPr>
      </xdr:nvPicPr>
      <xdr:blipFill>
        <a:blip r:embed="rId1"/>
        <a:srcRect l="1593" t="9352" r="2490" b="6896"/>
        <a:stretch>
          <a:fillRect/>
        </a:stretch>
      </xdr:blipFill>
      <xdr:spPr>
        <a:xfrm rot="16200000">
          <a:off x="5507990" y="1701165"/>
          <a:ext cx="1943735" cy="2997200"/>
        </a:xfrm>
        <a:prstGeom prst="rect">
          <a:avLst/>
        </a:prstGeom>
      </xdr:spPr>
    </xdr:pic>
    <xdr:clientData/>
  </xdr:twoCellAnchor>
  <xdr:twoCellAnchor editAs="oneCell">
    <xdr:from>
      <xdr:col>5</xdr:col>
      <xdr:colOff>19367</xdr:colOff>
      <xdr:row>1</xdr:row>
      <xdr:rowOff>31432</xdr:rowOff>
    </xdr:from>
    <xdr:to>
      <xdr:col>5</xdr:col>
      <xdr:colOff>3022917</xdr:colOff>
      <xdr:row>1</xdr:row>
      <xdr:rowOff>1980247</xdr:rowOff>
    </xdr:to>
    <xdr:pic>
      <xdr:nvPicPr>
        <xdr:cNvPr id="7" name="ID_DFDB4FDF8B6D479DA095D9C09B14E7E5" descr="WhatsApp Image 2025-11-12 at 16.23.08_51118832"/>
        <xdr:cNvPicPr>
          <a:picLocks noChangeAspect="1"/>
        </xdr:cNvPicPr>
      </xdr:nvPicPr>
      <xdr:blipFill>
        <a:blip r:embed="rId2"/>
        <a:srcRect l="2604" t="6069" r="3221" b="10801"/>
        <a:stretch>
          <a:fillRect/>
        </a:stretch>
      </xdr:blipFill>
      <xdr:spPr>
        <a:xfrm rot="16200000">
          <a:off x="5505450" y="-292735"/>
          <a:ext cx="1948815" cy="30029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18097</xdr:colOff>
      <xdr:row>0</xdr:row>
      <xdr:rowOff>198437</xdr:rowOff>
    </xdr:from>
    <xdr:to>
      <xdr:col>4</xdr:col>
      <xdr:colOff>1886267</xdr:colOff>
      <xdr:row>1</xdr:row>
      <xdr:rowOff>2112962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l="4062" r="11146"/>
        <a:stretch>
          <a:fillRect/>
        </a:stretch>
      </xdr:blipFill>
      <xdr:spPr>
        <a:xfrm rot="5400000">
          <a:off x="4471670" y="322580"/>
          <a:ext cx="2117725" cy="18681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24130</xdr:colOff>
      <xdr:row>1</xdr:row>
      <xdr:rowOff>20320</xdr:rowOff>
    </xdr:from>
    <xdr:to>
      <xdr:col>3</xdr:col>
      <xdr:colOff>3020060</xdr:colOff>
      <xdr:row>1</xdr:row>
      <xdr:rowOff>4099560</xdr:rowOff>
    </xdr:to>
    <xdr:pic>
      <xdr:nvPicPr>
        <xdr:cNvPr id="17" name="ID_DAC82FDD10B7481C85D0D7DE92D877FB" descr="WhatsApp Image 2025-11-21 at 18.15.42_a6d4e3d8"/>
        <xdr:cNvPicPr>
          <a:picLocks noChangeAspect="1"/>
        </xdr:cNvPicPr>
      </xdr:nvPicPr>
      <xdr:blipFill>
        <a:blip r:embed="rId1"/>
        <a:srcRect t="18946" r="1593" b="5745"/>
        <a:stretch>
          <a:fillRect/>
        </a:stretch>
      </xdr:blipFill>
      <xdr:spPr>
        <a:xfrm>
          <a:off x="3423920" y="223520"/>
          <a:ext cx="2995930" cy="4079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8"/>
  <sheetViews>
    <sheetView zoomScale="90" zoomScaleNormal="90" workbookViewId="0">
      <pane ySplit="1" topLeftCell="A261" activePane="bottomLeft" state="frozen"/>
      <selection/>
      <selection pane="bottomLeft" activeCell="F275" sqref="F275"/>
    </sheetView>
  </sheetViews>
  <sheetFormatPr defaultColWidth="9.14285714285714" defaultRowHeight="15" outlineLevelCol="7"/>
  <cols>
    <col min="1" max="1" width="17.5714285714286" style="238" customWidth="1"/>
    <col min="2" max="2" width="30.5714285714286" style="236" customWidth="1"/>
    <col min="3" max="3" width="9.14285714285714" style="237"/>
    <col min="4" max="4" width="15.8571428571429" style="236" customWidth="1"/>
    <col min="5" max="5" width="13.7142857142857" style="236" customWidth="1"/>
    <col min="6" max="6" width="25.8666666666667" style="236" customWidth="1"/>
    <col min="7" max="8" width="13.1428571428571" style="236"/>
    <col min="9" max="16384" width="9.14285714285714" style="236"/>
  </cols>
  <sheetData>
    <row r="1" s="236" customFormat="1" ht="20" customHeight="1" spans="1:6">
      <c r="A1" s="243" t="s">
        <v>0</v>
      </c>
      <c r="B1" s="244" t="s">
        <v>1</v>
      </c>
      <c r="C1" s="244" t="s">
        <v>2</v>
      </c>
      <c r="D1" s="244" t="s">
        <v>3</v>
      </c>
      <c r="E1" s="244" t="s">
        <v>4</v>
      </c>
      <c r="F1" s="270" t="s">
        <v>5</v>
      </c>
    </row>
    <row r="2" s="236" customFormat="1" ht="14" customHeight="1" spans="1:6">
      <c r="A2" s="271">
        <v>45962</v>
      </c>
      <c r="B2" s="272" t="s">
        <v>6</v>
      </c>
      <c r="C2" s="273">
        <v>3</v>
      </c>
      <c r="D2" s="7">
        <v>20000</v>
      </c>
      <c r="E2" s="7">
        <f t="shared" ref="E2:E19" si="0">SUM(C2*D2)</f>
        <v>60000</v>
      </c>
      <c r="F2" s="274">
        <f>SUM(E2:E13)</f>
        <v>680000</v>
      </c>
    </row>
    <row r="3" s="236" customFormat="1" ht="14" customHeight="1" spans="1:6">
      <c r="A3" s="275"/>
      <c r="B3" s="272" t="s">
        <v>7</v>
      </c>
      <c r="C3" s="273">
        <v>4</v>
      </c>
      <c r="D3" s="7">
        <v>75000</v>
      </c>
      <c r="E3" s="7">
        <f t="shared" si="0"/>
        <v>300000</v>
      </c>
      <c r="F3" s="276"/>
    </row>
    <row r="4" s="236" customFormat="1" ht="14" customHeight="1" spans="1:6">
      <c r="A4" s="275"/>
      <c r="B4" s="272" t="s">
        <v>8</v>
      </c>
      <c r="C4" s="273">
        <v>0.3</v>
      </c>
      <c r="D4" s="7">
        <v>30000</v>
      </c>
      <c r="E4" s="7">
        <f t="shared" si="0"/>
        <v>9000</v>
      </c>
      <c r="F4" s="276"/>
    </row>
    <row r="5" s="236" customFormat="1" ht="14" customHeight="1" spans="1:6">
      <c r="A5" s="275"/>
      <c r="B5" s="272" t="s">
        <v>9</v>
      </c>
      <c r="C5" s="273">
        <v>0.3</v>
      </c>
      <c r="D5" s="7">
        <v>15000</v>
      </c>
      <c r="E5" s="7">
        <v>5000</v>
      </c>
      <c r="F5" s="276"/>
    </row>
    <row r="6" s="236" customFormat="1" ht="14" customHeight="1" spans="1:6">
      <c r="A6" s="275"/>
      <c r="B6" s="272" t="s">
        <v>10</v>
      </c>
      <c r="C6" s="273">
        <v>6</v>
      </c>
      <c r="D6" s="7">
        <v>10000</v>
      </c>
      <c r="E6" s="7">
        <f t="shared" si="0"/>
        <v>60000</v>
      </c>
      <c r="F6" s="276"/>
    </row>
    <row r="7" s="236" customFormat="1" ht="14" customHeight="1" spans="1:6">
      <c r="A7" s="275"/>
      <c r="B7" s="272" t="s">
        <v>11</v>
      </c>
      <c r="C7" s="273">
        <v>1</v>
      </c>
      <c r="D7" s="7">
        <v>38000</v>
      </c>
      <c r="E7" s="7">
        <f t="shared" si="0"/>
        <v>38000</v>
      </c>
      <c r="F7" s="276"/>
    </row>
    <row r="8" s="236" customFormat="1" ht="14" customHeight="1" spans="1:6">
      <c r="A8" s="275"/>
      <c r="B8" s="272" t="s">
        <v>12</v>
      </c>
      <c r="C8" s="273">
        <v>1</v>
      </c>
      <c r="D8" s="7">
        <v>48000</v>
      </c>
      <c r="E8" s="7">
        <f t="shared" si="0"/>
        <v>48000</v>
      </c>
      <c r="F8" s="276"/>
    </row>
    <row r="9" s="236" customFormat="1" ht="14" customHeight="1" spans="1:6">
      <c r="A9" s="275"/>
      <c r="B9" s="272" t="s">
        <v>13</v>
      </c>
      <c r="C9" s="273">
        <v>0.5</v>
      </c>
      <c r="D9" s="7">
        <v>100000</v>
      </c>
      <c r="E9" s="7">
        <f t="shared" si="0"/>
        <v>50000</v>
      </c>
      <c r="F9" s="276"/>
    </row>
    <row r="10" s="236" customFormat="1" ht="14" customHeight="1" spans="1:6">
      <c r="A10" s="275"/>
      <c r="B10" s="272" t="s">
        <v>14</v>
      </c>
      <c r="C10" s="273">
        <v>1</v>
      </c>
      <c r="D10" s="7">
        <v>24000</v>
      </c>
      <c r="E10" s="7">
        <f t="shared" si="0"/>
        <v>24000</v>
      </c>
      <c r="F10" s="276"/>
    </row>
    <row r="11" s="236" customFormat="1" ht="14" customHeight="1" spans="1:6">
      <c r="A11" s="275"/>
      <c r="B11" s="272" t="s">
        <v>15</v>
      </c>
      <c r="C11" s="273">
        <v>1</v>
      </c>
      <c r="D11" s="7">
        <v>16000</v>
      </c>
      <c r="E11" s="7">
        <f t="shared" si="0"/>
        <v>16000</v>
      </c>
      <c r="F11" s="276"/>
    </row>
    <row r="12" s="236" customFormat="1" ht="14" customHeight="1" spans="1:6">
      <c r="A12" s="277"/>
      <c r="B12" s="272" t="s">
        <v>16</v>
      </c>
      <c r="C12" s="273">
        <v>1</v>
      </c>
      <c r="D12" s="7">
        <v>30000</v>
      </c>
      <c r="E12" s="7">
        <f t="shared" si="0"/>
        <v>30000</v>
      </c>
      <c r="F12" s="257"/>
    </row>
    <row r="13" s="236" customFormat="1" ht="14" customHeight="1" spans="1:6">
      <c r="A13" s="271">
        <v>45963</v>
      </c>
      <c r="B13" s="272" t="s">
        <v>17</v>
      </c>
      <c r="C13" s="273">
        <v>1</v>
      </c>
      <c r="D13" s="7">
        <v>40000</v>
      </c>
      <c r="E13" s="7">
        <f t="shared" si="0"/>
        <v>40000</v>
      </c>
      <c r="F13" s="274">
        <f>SUM(E13:E19)</f>
        <v>433000</v>
      </c>
    </row>
    <row r="14" s="236" customFormat="1" ht="14" customHeight="1" spans="1:6">
      <c r="A14" s="275"/>
      <c r="B14" s="272" t="s">
        <v>6</v>
      </c>
      <c r="C14" s="273">
        <v>2</v>
      </c>
      <c r="D14" s="7">
        <v>20000</v>
      </c>
      <c r="E14" s="7">
        <f t="shared" si="0"/>
        <v>40000</v>
      </c>
      <c r="F14" s="276"/>
    </row>
    <row r="15" s="236" customFormat="1" ht="14" customHeight="1" spans="1:6">
      <c r="A15" s="275"/>
      <c r="B15" s="272" t="s">
        <v>18</v>
      </c>
      <c r="C15" s="273">
        <v>1</v>
      </c>
      <c r="D15" s="7">
        <v>70000</v>
      </c>
      <c r="E15" s="7">
        <f t="shared" si="0"/>
        <v>70000</v>
      </c>
      <c r="F15" s="276"/>
    </row>
    <row r="16" s="236" customFormat="1" ht="14" customHeight="1" spans="1:6">
      <c r="A16" s="275"/>
      <c r="B16" s="272" t="s">
        <v>14</v>
      </c>
      <c r="C16" s="273">
        <v>4</v>
      </c>
      <c r="D16" s="7">
        <v>24000</v>
      </c>
      <c r="E16" s="7">
        <f t="shared" si="0"/>
        <v>96000</v>
      </c>
      <c r="F16" s="276"/>
    </row>
    <row r="17" s="236" customFormat="1" ht="14" customHeight="1" spans="1:6">
      <c r="A17" s="275"/>
      <c r="B17" s="272" t="s">
        <v>19</v>
      </c>
      <c r="C17" s="273">
        <v>3</v>
      </c>
      <c r="D17" s="7">
        <v>40000</v>
      </c>
      <c r="E17" s="7">
        <f t="shared" si="0"/>
        <v>120000</v>
      </c>
      <c r="F17" s="276"/>
    </row>
    <row r="18" s="236" customFormat="1" ht="14" customHeight="1" spans="1:6">
      <c r="A18" s="275"/>
      <c r="B18" s="272" t="s">
        <v>20</v>
      </c>
      <c r="C18" s="273">
        <v>0.2</v>
      </c>
      <c r="D18" s="7">
        <v>35000</v>
      </c>
      <c r="E18" s="7">
        <f t="shared" si="0"/>
        <v>7000</v>
      </c>
      <c r="F18" s="276"/>
    </row>
    <row r="19" s="236" customFormat="1" ht="14" customHeight="1" spans="1:6">
      <c r="A19" s="275"/>
      <c r="B19" s="278" t="s">
        <v>10</v>
      </c>
      <c r="C19" s="279">
        <v>6</v>
      </c>
      <c r="D19" s="274">
        <v>10000</v>
      </c>
      <c r="E19" s="274">
        <f t="shared" si="0"/>
        <v>60000</v>
      </c>
      <c r="F19" s="276"/>
    </row>
    <row r="20" s="236" customFormat="1" ht="14" customHeight="1" spans="1:6">
      <c r="A20" s="271">
        <v>45964</v>
      </c>
      <c r="B20" s="4" t="s">
        <v>21</v>
      </c>
      <c r="C20" s="273">
        <v>7.585</v>
      </c>
      <c r="D20" s="8">
        <v>15000</v>
      </c>
      <c r="E20" s="8">
        <v>114000</v>
      </c>
      <c r="F20" s="274">
        <f>SUM(E20:E35)</f>
        <v>1327000</v>
      </c>
    </row>
    <row r="21" s="236" customFormat="1" ht="14" customHeight="1" spans="1:6">
      <c r="A21" s="275"/>
      <c r="B21" s="4" t="s">
        <v>10</v>
      </c>
      <c r="C21" s="273">
        <v>8</v>
      </c>
      <c r="D21" s="8">
        <v>10000</v>
      </c>
      <c r="E21" s="8">
        <f t="shared" ref="E21:E25" si="1">SUM(C21*D21)</f>
        <v>80000</v>
      </c>
      <c r="F21" s="276"/>
    </row>
    <row r="22" s="236" customFormat="1" ht="14" customHeight="1" spans="1:6">
      <c r="A22" s="275"/>
      <c r="B22" s="4" t="s">
        <v>22</v>
      </c>
      <c r="C22" s="273">
        <v>2.13</v>
      </c>
      <c r="D22" s="8">
        <v>38000</v>
      </c>
      <c r="E22" s="8">
        <v>81000</v>
      </c>
      <c r="F22" s="276"/>
    </row>
    <row r="23" s="236" customFormat="1" ht="14" customHeight="1" spans="1:6">
      <c r="A23" s="275"/>
      <c r="B23" s="4" t="s">
        <v>18</v>
      </c>
      <c r="C23" s="273">
        <v>4</v>
      </c>
      <c r="D23" s="8">
        <v>75000</v>
      </c>
      <c r="E23" s="8">
        <f t="shared" si="1"/>
        <v>300000</v>
      </c>
      <c r="F23" s="276"/>
    </row>
    <row r="24" s="236" customFormat="1" ht="14" customHeight="1" spans="1:6">
      <c r="A24" s="275"/>
      <c r="B24" s="4" t="s">
        <v>23</v>
      </c>
      <c r="C24" s="273">
        <v>3</v>
      </c>
      <c r="D24" s="8">
        <v>20000</v>
      </c>
      <c r="E24" s="8">
        <f t="shared" si="1"/>
        <v>60000</v>
      </c>
      <c r="F24" s="276"/>
    </row>
    <row r="25" s="236" customFormat="1" ht="14" customHeight="1" spans="1:6">
      <c r="A25" s="275"/>
      <c r="B25" s="4" t="s">
        <v>24</v>
      </c>
      <c r="C25" s="273">
        <v>2</v>
      </c>
      <c r="D25" s="8">
        <v>12000</v>
      </c>
      <c r="E25" s="8">
        <f t="shared" si="1"/>
        <v>24000</v>
      </c>
      <c r="F25" s="276"/>
    </row>
    <row r="26" s="236" customFormat="1" ht="14" customHeight="1" spans="1:6">
      <c r="A26" s="275"/>
      <c r="B26" s="4" t="s">
        <v>25</v>
      </c>
      <c r="C26" s="273">
        <v>2.1</v>
      </c>
      <c r="D26" s="8">
        <v>48000</v>
      </c>
      <c r="E26" s="8">
        <v>101000</v>
      </c>
      <c r="F26" s="276"/>
    </row>
    <row r="27" s="236" customFormat="1" ht="14" customHeight="1" spans="1:6">
      <c r="A27" s="275"/>
      <c r="B27" s="4" t="s">
        <v>11</v>
      </c>
      <c r="C27" s="273">
        <v>2</v>
      </c>
      <c r="D27" s="8">
        <v>38000</v>
      </c>
      <c r="E27" s="8">
        <f t="shared" ref="E27:E36" si="2">SUM(C27*D27)</f>
        <v>76000</v>
      </c>
      <c r="F27" s="276"/>
    </row>
    <row r="28" s="236" customFormat="1" ht="14" customHeight="1" spans="1:6">
      <c r="A28" s="275"/>
      <c r="B28" s="4" t="s">
        <v>26</v>
      </c>
      <c r="C28" s="273">
        <v>1</v>
      </c>
      <c r="D28" s="8">
        <v>12000</v>
      </c>
      <c r="E28" s="8">
        <f t="shared" si="2"/>
        <v>12000</v>
      </c>
      <c r="F28" s="276"/>
    </row>
    <row r="29" s="236" customFormat="1" ht="14" customHeight="1" spans="1:6">
      <c r="A29" s="275"/>
      <c r="B29" s="4" t="s">
        <v>27</v>
      </c>
      <c r="C29" s="273">
        <v>0.5</v>
      </c>
      <c r="D29" s="8">
        <v>60000</v>
      </c>
      <c r="E29" s="8">
        <f t="shared" si="2"/>
        <v>30000</v>
      </c>
      <c r="F29" s="276"/>
    </row>
    <row r="30" s="236" customFormat="1" ht="14" customHeight="1" spans="1:6">
      <c r="A30" s="275"/>
      <c r="B30" s="4" t="s">
        <v>8</v>
      </c>
      <c r="C30" s="273">
        <v>1</v>
      </c>
      <c r="D30" s="8">
        <v>30000</v>
      </c>
      <c r="E30" s="8">
        <f t="shared" si="2"/>
        <v>30000</v>
      </c>
      <c r="F30" s="276"/>
    </row>
    <row r="31" s="236" customFormat="1" ht="14" customHeight="1" spans="1:6">
      <c r="A31" s="275"/>
      <c r="B31" s="4" t="s">
        <v>13</v>
      </c>
      <c r="C31" s="273">
        <v>1</v>
      </c>
      <c r="D31" s="8">
        <v>100000</v>
      </c>
      <c r="E31" s="8">
        <f t="shared" si="2"/>
        <v>100000</v>
      </c>
      <c r="F31" s="276"/>
    </row>
    <row r="32" s="236" customFormat="1" ht="14" customHeight="1" spans="1:6">
      <c r="A32" s="275"/>
      <c r="B32" s="272" t="s">
        <v>14</v>
      </c>
      <c r="C32" s="273">
        <v>4</v>
      </c>
      <c r="D32" s="7">
        <v>24000</v>
      </c>
      <c r="E32" s="7">
        <f t="shared" si="2"/>
        <v>96000</v>
      </c>
      <c r="F32" s="276"/>
    </row>
    <row r="33" s="236" customFormat="1" ht="14" customHeight="1" spans="1:6">
      <c r="A33" s="275"/>
      <c r="B33" s="272" t="s">
        <v>19</v>
      </c>
      <c r="C33" s="273">
        <v>2</v>
      </c>
      <c r="D33" s="7">
        <v>40000</v>
      </c>
      <c r="E33" s="7">
        <f t="shared" si="2"/>
        <v>80000</v>
      </c>
      <c r="F33" s="276"/>
    </row>
    <row r="34" s="236" customFormat="1" ht="14" customHeight="1" spans="1:6">
      <c r="A34" s="275"/>
      <c r="B34" s="272" t="s">
        <v>28</v>
      </c>
      <c r="C34" s="273">
        <v>2</v>
      </c>
      <c r="D34" s="7">
        <v>49000</v>
      </c>
      <c r="E34" s="7">
        <f t="shared" si="2"/>
        <v>98000</v>
      </c>
      <c r="F34" s="276"/>
    </row>
    <row r="35" s="236" customFormat="1" ht="14" customHeight="1" spans="1:6">
      <c r="A35" s="277"/>
      <c r="B35" s="272" t="s">
        <v>29</v>
      </c>
      <c r="C35" s="273">
        <v>1</v>
      </c>
      <c r="D35" s="7">
        <v>45000</v>
      </c>
      <c r="E35" s="7">
        <f t="shared" si="2"/>
        <v>45000</v>
      </c>
      <c r="F35" s="257"/>
    </row>
    <row r="36" s="236" customFormat="1" ht="14" customHeight="1" spans="1:6">
      <c r="A36" s="271">
        <v>45965</v>
      </c>
      <c r="B36" s="272" t="s">
        <v>6</v>
      </c>
      <c r="C36" s="273">
        <v>2</v>
      </c>
      <c r="D36" s="7">
        <v>20000</v>
      </c>
      <c r="E36" s="7">
        <f t="shared" si="2"/>
        <v>40000</v>
      </c>
      <c r="F36" s="274">
        <f>SUM(E36:E41)</f>
        <v>496000</v>
      </c>
    </row>
    <row r="37" s="236" customFormat="1" ht="14" customHeight="1" spans="1:6">
      <c r="A37" s="275"/>
      <c r="B37" s="272" t="s">
        <v>18</v>
      </c>
      <c r="C37" s="273">
        <v>2.1</v>
      </c>
      <c r="D37" s="7">
        <v>75000</v>
      </c>
      <c r="E37" s="7">
        <v>158000</v>
      </c>
      <c r="F37" s="276"/>
    </row>
    <row r="38" s="236" customFormat="1" ht="14" customHeight="1" spans="1:6">
      <c r="A38" s="275"/>
      <c r="B38" s="272" t="s">
        <v>10</v>
      </c>
      <c r="C38" s="273">
        <v>6</v>
      </c>
      <c r="D38" s="7">
        <v>10000</v>
      </c>
      <c r="E38" s="7">
        <f t="shared" ref="E38:E59" si="3">SUM(C38*D38)</f>
        <v>60000</v>
      </c>
      <c r="F38" s="276"/>
    </row>
    <row r="39" s="236" customFormat="1" ht="14" customHeight="1" spans="1:6">
      <c r="A39" s="275"/>
      <c r="B39" s="272" t="s">
        <v>11</v>
      </c>
      <c r="C39" s="273">
        <v>1.1</v>
      </c>
      <c r="D39" s="7">
        <v>38000</v>
      </c>
      <c r="E39" s="7">
        <v>42000</v>
      </c>
      <c r="F39" s="276"/>
    </row>
    <row r="40" s="236" customFormat="1" ht="14" customHeight="1" spans="1:6">
      <c r="A40" s="275"/>
      <c r="B40" s="272" t="s">
        <v>13</v>
      </c>
      <c r="C40" s="273">
        <v>1</v>
      </c>
      <c r="D40" s="7">
        <v>100000</v>
      </c>
      <c r="E40" s="7">
        <f t="shared" si="3"/>
        <v>100000</v>
      </c>
      <c r="F40" s="276"/>
    </row>
    <row r="41" s="236" customFormat="1" ht="14" customHeight="1" spans="1:6">
      <c r="A41" s="277"/>
      <c r="B41" s="272" t="s">
        <v>14</v>
      </c>
      <c r="C41" s="273">
        <v>4</v>
      </c>
      <c r="D41" s="7">
        <v>24000</v>
      </c>
      <c r="E41" s="7">
        <f t="shared" si="3"/>
        <v>96000</v>
      </c>
      <c r="F41" s="257"/>
    </row>
    <row r="42" s="236" customFormat="1" ht="14" customHeight="1" spans="1:6">
      <c r="A42" s="271">
        <v>45966</v>
      </c>
      <c r="B42" s="272" t="s">
        <v>30</v>
      </c>
      <c r="C42" s="273">
        <v>1</v>
      </c>
      <c r="D42" s="7">
        <v>30000</v>
      </c>
      <c r="E42" s="7">
        <f t="shared" si="3"/>
        <v>30000</v>
      </c>
      <c r="F42" s="274">
        <f>SUM(E42:E47)</f>
        <v>431000</v>
      </c>
    </row>
    <row r="43" s="236" customFormat="1" ht="14" customHeight="1" spans="1:6">
      <c r="A43" s="275"/>
      <c r="B43" s="272" t="s">
        <v>31</v>
      </c>
      <c r="C43" s="273">
        <v>0.6</v>
      </c>
      <c r="D43" s="7">
        <v>45000</v>
      </c>
      <c r="E43" s="7">
        <f t="shared" si="3"/>
        <v>27000</v>
      </c>
      <c r="F43" s="276"/>
    </row>
    <row r="44" s="236" customFormat="1" ht="14" customHeight="1" spans="1:6">
      <c r="A44" s="275"/>
      <c r="B44" s="272" t="s">
        <v>32</v>
      </c>
      <c r="C44" s="273">
        <v>1</v>
      </c>
      <c r="D44" s="7">
        <v>115000</v>
      </c>
      <c r="E44" s="7">
        <f t="shared" si="3"/>
        <v>115000</v>
      </c>
      <c r="F44" s="276"/>
    </row>
    <row r="45" s="236" customFormat="1" ht="14" customHeight="1" spans="1:6">
      <c r="A45" s="275"/>
      <c r="B45" s="272" t="s">
        <v>33</v>
      </c>
      <c r="C45" s="273">
        <v>2</v>
      </c>
      <c r="D45" s="7">
        <v>20000</v>
      </c>
      <c r="E45" s="7">
        <f t="shared" si="3"/>
        <v>40000</v>
      </c>
      <c r="F45" s="276"/>
    </row>
    <row r="46" s="236" customFormat="1" ht="14" customHeight="1" spans="1:6">
      <c r="A46" s="275"/>
      <c r="B46" s="272" t="s">
        <v>28</v>
      </c>
      <c r="C46" s="273">
        <v>3</v>
      </c>
      <c r="D46" s="7">
        <v>49000</v>
      </c>
      <c r="E46" s="7">
        <f t="shared" si="3"/>
        <v>147000</v>
      </c>
      <c r="F46" s="276"/>
    </row>
    <row r="47" s="236" customFormat="1" ht="14" customHeight="1" spans="1:6">
      <c r="A47" s="277"/>
      <c r="B47" s="272" t="s">
        <v>14</v>
      </c>
      <c r="C47" s="273">
        <v>3</v>
      </c>
      <c r="D47" s="7">
        <v>24000</v>
      </c>
      <c r="E47" s="7">
        <f t="shared" si="3"/>
        <v>72000</v>
      </c>
      <c r="F47" s="257"/>
    </row>
    <row r="48" s="236" customFormat="1" ht="14" customHeight="1" spans="1:6">
      <c r="A48" s="271">
        <v>45967</v>
      </c>
      <c r="B48" s="272" t="s">
        <v>18</v>
      </c>
      <c r="C48" s="273">
        <v>4.08</v>
      </c>
      <c r="D48" s="7">
        <v>75000</v>
      </c>
      <c r="E48" s="7">
        <f t="shared" si="3"/>
        <v>306000</v>
      </c>
      <c r="F48" s="274">
        <f>SUM(E48:E56)</f>
        <v>783000</v>
      </c>
    </row>
    <row r="49" s="236" customFormat="1" ht="14" customHeight="1" spans="1:6">
      <c r="A49" s="275"/>
      <c r="B49" s="272" t="s">
        <v>23</v>
      </c>
      <c r="C49" s="273">
        <v>3</v>
      </c>
      <c r="D49" s="7">
        <v>20000</v>
      </c>
      <c r="E49" s="7">
        <f t="shared" si="3"/>
        <v>60000</v>
      </c>
      <c r="F49" s="276"/>
    </row>
    <row r="50" s="236" customFormat="1" ht="14" customHeight="1" spans="1:6">
      <c r="A50" s="275"/>
      <c r="B50" s="272" t="s">
        <v>10</v>
      </c>
      <c r="C50" s="273">
        <v>4</v>
      </c>
      <c r="D50" s="7">
        <v>10000</v>
      </c>
      <c r="E50" s="7">
        <f t="shared" si="3"/>
        <v>40000</v>
      </c>
      <c r="F50" s="276"/>
    </row>
    <row r="51" s="236" customFormat="1" ht="14" customHeight="1" spans="1:6">
      <c r="A51" s="275"/>
      <c r="B51" s="272" t="s">
        <v>13</v>
      </c>
      <c r="C51" s="273">
        <v>1</v>
      </c>
      <c r="D51" s="7">
        <v>100000</v>
      </c>
      <c r="E51" s="7">
        <f t="shared" si="3"/>
        <v>100000</v>
      </c>
      <c r="F51" s="276"/>
    </row>
    <row r="52" s="236" customFormat="1" ht="14" customHeight="1" spans="1:6">
      <c r="A52" s="275"/>
      <c r="B52" s="272" t="s">
        <v>25</v>
      </c>
      <c r="C52" s="273">
        <v>1</v>
      </c>
      <c r="D52" s="7">
        <v>48000</v>
      </c>
      <c r="E52" s="7">
        <f t="shared" si="3"/>
        <v>48000</v>
      </c>
      <c r="F52" s="276"/>
    </row>
    <row r="53" s="236" customFormat="1" ht="14" customHeight="1" spans="1:6">
      <c r="A53" s="275"/>
      <c r="B53" s="272" t="s">
        <v>14</v>
      </c>
      <c r="C53" s="273">
        <v>5</v>
      </c>
      <c r="D53" s="7">
        <v>24000</v>
      </c>
      <c r="E53" s="7">
        <f t="shared" si="3"/>
        <v>120000</v>
      </c>
      <c r="F53" s="276"/>
    </row>
    <row r="54" s="236" customFormat="1" ht="14" customHeight="1" spans="1:6">
      <c r="A54" s="275"/>
      <c r="B54" s="272" t="s">
        <v>28</v>
      </c>
      <c r="C54" s="273">
        <v>1</v>
      </c>
      <c r="D54" s="7">
        <v>49000</v>
      </c>
      <c r="E54" s="7">
        <f t="shared" si="3"/>
        <v>49000</v>
      </c>
      <c r="F54" s="276"/>
    </row>
    <row r="55" s="236" customFormat="1" ht="14" customHeight="1" spans="1:6">
      <c r="A55" s="275"/>
      <c r="B55" s="272" t="s">
        <v>34</v>
      </c>
      <c r="C55" s="273">
        <v>1</v>
      </c>
      <c r="D55" s="7">
        <v>35000</v>
      </c>
      <c r="E55" s="7">
        <f t="shared" si="3"/>
        <v>35000</v>
      </c>
      <c r="F55" s="276"/>
    </row>
    <row r="56" s="236" customFormat="1" ht="14" customHeight="1" spans="1:6">
      <c r="A56" s="277"/>
      <c r="B56" s="272" t="s">
        <v>35</v>
      </c>
      <c r="C56" s="273">
        <v>1</v>
      </c>
      <c r="D56" s="7">
        <v>25000</v>
      </c>
      <c r="E56" s="7">
        <f t="shared" si="3"/>
        <v>25000</v>
      </c>
      <c r="F56" s="257"/>
    </row>
    <row r="57" s="236" customFormat="1" ht="14" customHeight="1" spans="1:6">
      <c r="A57" s="271">
        <v>45968</v>
      </c>
      <c r="B57" s="272" t="s">
        <v>10</v>
      </c>
      <c r="C57" s="273">
        <v>6</v>
      </c>
      <c r="D57" s="7">
        <v>10000</v>
      </c>
      <c r="E57" s="7">
        <f t="shared" si="3"/>
        <v>60000</v>
      </c>
      <c r="F57" s="274">
        <f>SUM(E57:E71)</f>
        <v>1076000</v>
      </c>
    </row>
    <row r="58" s="236" customFormat="1" ht="14" customHeight="1" spans="1:6">
      <c r="A58" s="275"/>
      <c r="B58" s="272" t="s">
        <v>23</v>
      </c>
      <c r="C58" s="273">
        <v>5</v>
      </c>
      <c r="D58" s="7">
        <v>20000</v>
      </c>
      <c r="E58" s="7">
        <f t="shared" si="3"/>
        <v>100000</v>
      </c>
      <c r="F58" s="276"/>
    </row>
    <row r="59" s="236" customFormat="1" ht="14" customHeight="1" spans="1:6">
      <c r="A59" s="275"/>
      <c r="B59" s="272" t="s">
        <v>18</v>
      </c>
      <c r="C59" s="273">
        <v>4</v>
      </c>
      <c r="D59" s="7">
        <v>75000</v>
      </c>
      <c r="E59" s="7">
        <f t="shared" si="3"/>
        <v>300000</v>
      </c>
      <c r="F59" s="276"/>
    </row>
    <row r="60" s="236" customFormat="1" ht="14" customHeight="1" spans="1:6">
      <c r="A60" s="275"/>
      <c r="B60" s="272" t="s">
        <v>21</v>
      </c>
      <c r="C60" s="273">
        <v>9.96</v>
      </c>
      <c r="D60" s="7">
        <v>15000</v>
      </c>
      <c r="E60" s="7">
        <v>149000</v>
      </c>
      <c r="F60" s="276"/>
    </row>
    <row r="61" s="236" customFormat="1" ht="14" customHeight="1" spans="1:6">
      <c r="A61" s="275"/>
      <c r="B61" s="272" t="s">
        <v>9</v>
      </c>
      <c r="C61" s="273">
        <v>0.5</v>
      </c>
      <c r="D61" s="7">
        <v>15000</v>
      </c>
      <c r="E61" s="7">
        <v>8000</v>
      </c>
      <c r="F61" s="276"/>
    </row>
    <row r="62" s="236" customFormat="1" ht="14" customHeight="1" spans="1:6">
      <c r="A62" s="275"/>
      <c r="B62" s="272" t="s">
        <v>24</v>
      </c>
      <c r="C62" s="273">
        <v>1</v>
      </c>
      <c r="D62" s="7">
        <v>15000</v>
      </c>
      <c r="E62" s="7">
        <f t="shared" ref="E62:E65" si="4">SUM(C62*D62)</f>
        <v>15000</v>
      </c>
      <c r="F62" s="276"/>
    </row>
    <row r="63" s="236" customFormat="1" ht="14" customHeight="1" spans="1:6">
      <c r="A63" s="275"/>
      <c r="B63" s="272" t="s">
        <v>30</v>
      </c>
      <c r="C63" s="273">
        <v>1</v>
      </c>
      <c r="D63" s="7">
        <v>30000</v>
      </c>
      <c r="E63" s="7">
        <f t="shared" si="4"/>
        <v>30000</v>
      </c>
      <c r="F63" s="276"/>
    </row>
    <row r="64" s="236" customFormat="1" ht="14" customHeight="1" spans="1:6">
      <c r="A64" s="275"/>
      <c r="B64" s="272" t="s">
        <v>25</v>
      </c>
      <c r="C64" s="273">
        <v>1</v>
      </c>
      <c r="D64" s="7">
        <v>48000</v>
      </c>
      <c r="E64" s="7">
        <f t="shared" si="4"/>
        <v>48000</v>
      </c>
      <c r="F64" s="276"/>
    </row>
    <row r="65" s="236" customFormat="1" ht="14" customHeight="1" spans="1:6">
      <c r="A65" s="275"/>
      <c r="B65" s="272" t="s">
        <v>8</v>
      </c>
      <c r="C65" s="273">
        <v>0.5</v>
      </c>
      <c r="D65" s="7">
        <v>30000</v>
      </c>
      <c r="E65" s="7">
        <f t="shared" si="4"/>
        <v>15000</v>
      </c>
      <c r="F65" s="276"/>
    </row>
    <row r="66" s="236" customFormat="1" ht="14" customHeight="1" spans="1:6">
      <c r="A66" s="275"/>
      <c r="B66" s="272" t="s">
        <v>20</v>
      </c>
      <c r="C66" s="273">
        <v>0.3</v>
      </c>
      <c r="D66" s="7">
        <v>35000</v>
      </c>
      <c r="E66" s="7">
        <v>11000</v>
      </c>
      <c r="F66" s="276"/>
    </row>
    <row r="67" s="236" customFormat="1" ht="14" customHeight="1" spans="1:6">
      <c r="A67" s="275"/>
      <c r="B67" s="272" t="s">
        <v>13</v>
      </c>
      <c r="C67" s="273">
        <v>1</v>
      </c>
      <c r="D67" s="7">
        <v>100000</v>
      </c>
      <c r="E67" s="7">
        <f t="shared" ref="E67:E70" si="5">SUM(C67*D67)</f>
        <v>100000</v>
      </c>
      <c r="F67" s="276"/>
    </row>
    <row r="68" s="236" customFormat="1" ht="14" customHeight="1" spans="1:6">
      <c r="A68" s="275"/>
      <c r="B68" s="272" t="s">
        <v>14</v>
      </c>
      <c r="C68" s="273">
        <v>4</v>
      </c>
      <c r="D68" s="7">
        <v>24000</v>
      </c>
      <c r="E68" s="7">
        <f t="shared" si="5"/>
        <v>96000</v>
      </c>
      <c r="F68" s="276"/>
    </row>
    <row r="69" s="236" customFormat="1" ht="14" customHeight="1" spans="1:6">
      <c r="A69" s="275"/>
      <c r="B69" s="272" t="s">
        <v>19</v>
      </c>
      <c r="C69" s="273">
        <v>2</v>
      </c>
      <c r="D69" s="7">
        <v>40000</v>
      </c>
      <c r="E69" s="7">
        <f t="shared" si="5"/>
        <v>80000</v>
      </c>
      <c r="F69" s="276"/>
    </row>
    <row r="70" s="236" customFormat="1" ht="14" customHeight="1" spans="1:6">
      <c r="A70" s="275"/>
      <c r="B70" s="272" t="s">
        <v>36</v>
      </c>
      <c r="C70" s="273">
        <v>1</v>
      </c>
      <c r="D70" s="7">
        <v>20000</v>
      </c>
      <c r="E70" s="7">
        <f t="shared" si="5"/>
        <v>20000</v>
      </c>
      <c r="F70" s="276"/>
    </row>
    <row r="71" s="236" customFormat="1" ht="14" customHeight="1" spans="1:6">
      <c r="A71" s="277"/>
      <c r="B71" s="272" t="s">
        <v>11</v>
      </c>
      <c r="C71" s="273">
        <v>1.16</v>
      </c>
      <c r="D71" s="7">
        <v>38000</v>
      </c>
      <c r="E71" s="7">
        <v>44000</v>
      </c>
      <c r="F71" s="257"/>
    </row>
    <row r="72" s="236" customFormat="1" ht="14" customHeight="1" spans="1:6">
      <c r="A72" s="271">
        <v>45969</v>
      </c>
      <c r="B72" s="272" t="s">
        <v>10</v>
      </c>
      <c r="C72" s="273">
        <v>6</v>
      </c>
      <c r="D72" s="7">
        <v>10000</v>
      </c>
      <c r="E72" s="7">
        <f t="shared" ref="E72:E74" si="6">SUM(C72*D72)</f>
        <v>60000</v>
      </c>
      <c r="F72" s="274">
        <f>SUM(E72:E83)</f>
        <v>699000</v>
      </c>
    </row>
    <row r="73" s="236" customFormat="1" ht="14" customHeight="1" spans="1:6">
      <c r="A73" s="275"/>
      <c r="B73" s="272" t="s">
        <v>23</v>
      </c>
      <c r="C73" s="273">
        <v>3</v>
      </c>
      <c r="D73" s="7">
        <v>20000</v>
      </c>
      <c r="E73" s="7">
        <f t="shared" si="6"/>
        <v>60000</v>
      </c>
      <c r="F73" s="276"/>
    </row>
    <row r="74" s="236" customFormat="1" ht="14" customHeight="1" spans="1:8">
      <c r="A74" s="275"/>
      <c r="B74" s="272" t="s">
        <v>18</v>
      </c>
      <c r="C74" s="273">
        <v>2</v>
      </c>
      <c r="D74" s="7">
        <v>75000</v>
      </c>
      <c r="E74" s="7">
        <f t="shared" si="6"/>
        <v>150000</v>
      </c>
      <c r="F74" s="276"/>
      <c r="H74" s="258"/>
    </row>
    <row r="75" s="236" customFormat="1" ht="14" customHeight="1" spans="1:6">
      <c r="A75" s="275"/>
      <c r="B75" s="272" t="s">
        <v>9</v>
      </c>
      <c r="C75" s="273">
        <v>0.3</v>
      </c>
      <c r="D75" s="7">
        <v>15000</v>
      </c>
      <c r="E75" s="7">
        <v>5000</v>
      </c>
      <c r="F75" s="276"/>
    </row>
    <row r="76" s="236" customFormat="1" ht="14" customHeight="1" spans="1:6">
      <c r="A76" s="275"/>
      <c r="B76" s="272" t="s">
        <v>24</v>
      </c>
      <c r="C76" s="273">
        <v>0.5</v>
      </c>
      <c r="D76" s="7">
        <v>15000</v>
      </c>
      <c r="E76" s="7">
        <v>8000</v>
      </c>
      <c r="F76" s="276"/>
    </row>
    <row r="77" s="236" customFormat="1" ht="14" customHeight="1" spans="1:6">
      <c r="A77" s="275"/>
      <c r="B77" s="272" t="s">
        <v>30</v>
      </c>
      <c r="C77" s="273">
        <v>1</v>
      </c>
      <c r="D77" s="7">
        <v>30000</v>
      </c>
      <c r="E77" s="7">
        <f t="shared" ref="E77:E86" si="7">SUM(C77*D77)</f>
        <v>30000</v>
      </c>
      <c r="F77" s="276"/>
    </row>
    <row r="78" s="236" customFormat="1" ht="14" customHeight="1" spans="1:6">
      <c r="A78" s="275"/>
      <c r="B78" s="272" t="s">
        <v>25</v>
      </c>
      <c r="C78" s="273">
        <v>1.14</v>
      </c>
      <c r="D78" s="7">
        <v>48000</v>
      </c>
      <c r="E78" s="7">
        <v>55000</v>
      </c>
      <c r="F78" s="276"/>
    </row>
    <row r="79" s="236" customFormat="1" ht="14" customHeight="1" spans="1:6">
      <c r="A79" s="275"/>
      <c r="B79" s="272" t="s">
        <v>8</v>
      </c>
      <c r="C79" s="273">
        <v>0.5</v>
      </c>
      <c r="D79" s="7">
        <v>30000</v>
      </c>
      <c r="E79" s="7">
        <f t="shared" si="7"/>
        <v>15000</v>
      </c>
      <c r="F79" s="276"/>
    </row>
    <row r="80" s="236" customFormat="1" ht="14" customHeight="1" spans="1:6">
      <c r="A80" s="275"/>
      <c r="B80" s="272" t="s">
        <v>13</v>
      </c>
      <c r="C80" s="273">
        <v>1</v>
      </c>
      <c r="D80" s="7">
        <v>100000</v>
      </c>
      <c r="E80" s="7">
        <f t="shared" si="7"/>
        <v>100000</v>
      </c>
      <c r="F80" s="276"/>
    </row>
    <row r="81" s="236" customFormat="1" ht="14" customHeight="1" spans="1:6">
      <c r="A81" s="275"/>
      <c r="B81" s="4" t="s">
        <v>14</v>
      </c>
      <c r="C81" s="273">
        <v>4</v>
      </c>
      <c r="D81" s="7">
        <v>24000</v>
      </c>
      <c r="E81" s="7">
        <f t="shared" si="7"/>
        <v>96000</v>
      </c>
      <c r="F81" s="276"/>
    </row>
    <row r="82" s="236" customFormat="1" ht="14" customHeight="1" spans="1:6">
      <c r="A82" s="275"/>
      <c r="B82" s="4" t="s">
        <v>19</v>
      </c>
      <c r="C82" s="273">
        <v>1</v>
      </c>
      <c r="D82" s="7">
        <v>40000</v>
      </c>
      <c r="E82" s="7">
        <f t="shared" si="7"/>
        <v>40000</v>
      </c>
      <c r="F82" s="276"/>
    </row>
    <row r="83" s="236" customFormat="1" ht="14" customHeight="1" spans="1:6">
      <c r="A83" s="277"/>
      <c r="B83" s="4" t="s">
        <v>36</v>
      </c>
      <c r="C83" s="273">
        <v>4</v>
      </c>
      <c r="D83" s="7">
        <v>20000</v>
      </c>
      <c r="E83" s="7">
        <f t="shared" si="7"/>
        <v>80000</v>
      </c>
      <c r="F83" s="257"/>
    </row>
    <row r="84" s="236" customFormat="1" ht="14" customHeight="1" spans="1:6">
      <c r="A84" s="271">
        <v>45970</v>
      </c>
      <c r="B84" s="4" t="s">
        <v>10</v>
      </c>
      <c r="C84" s="273">
        <v>10</v>
      </c>
      <c r="D84" s="7">
        <v>10000</v>
      </c>
      <c r="E84" s="7">
        <f t="shared" si="7"/>
        <v>100000</v>
      </c>
      <c r="F84" s="274">
        <f>SUM(E84:E90)</f>
        <v>485000</v>
      </c>
    </row>
    <row r="85" s="236" customFormat="1" ht="14" customHeight="1" spans="1:6">
      <c r="A85" s="275"/>
      <c r="B85" s="4" t="s">
        <v>23</v>
      </c>
      <c r="C85" s="273">
        <v>3</v>
      </c>
      <c r="D85" s="7">
        <v>20000</v>
      </c>
      <c r="E85" s="7">
        <f t="shared" si="7"/>
        <v>60000</v>
      </c>
      <c r="F85" s="276"/>
    </row>
    <row r="86" s="236" customFormat="1" ht="14" customHeight="1" spans="1:6">
      <c r="A86" s="275"/>
      <c r="B86" s="4" t="s">
        <v>18</v>
      </c>
      <c r="C86" s="273">
        <v>1</v>
      </c>
      <c r="D86" s="7">
        <v>75000</v>
      </c>
      <c r="E86" s="7">
        <f t="shared" si="7"/>
        <v>75000</v>
      </c>
      <c r="F86" s="276"/>
    </row>
    <row r="87" s="236" customFormat="1" ht="14" customHeight="1" spans="1:6">
      <c r="A87" s="275"/>
      <c r="B87" s="4" t="s">
        <v>9</v>
      </c>
      <c r="C87" s="273">
        <v>0.3</v>
      </c>
      <c r="D87" s="7">
        <v>15000</v>
      </c>
      <c r="E87" s="7">
        <v>5000</v>
      </c>
      <c r="F87" s="276"/>
    </row>
    <row r="88" s="236" customFormat="1" ht="14" customHeight="1" spans="1:6">
      <c r="A88" s="275"/>
      <c r="B88" s="4" t="s">
        <v>13</v>
      </c>
      <c r="C88" s="273">
        <v>1</v>
      </c>
      <c r="D88" s="7">
        <v>100000</v>
      </c>
      <c r="E88" s="7">
        <f t="shared" ref="E88:E93" si="8">SUM(C88*D88)</f>
        <v>100000</v>
      </c>
      <c r="F88" s="276"/>
    </row>
    <row r="89" s="236" customFormat="1" ht="14" customHeight="1" spans="1:6">
      <c r="A89" s="275"/>
      <c r="B89" s="4" t="s">
        <v>14</v>
      </c>
      <c r="C89" s="273">
        <v>4</v>
      </c>
      <c r="D89" s="7">
        <v>24000</v>
      </c>
      <c r="E89" s="7">
        <f t="shared" si="8"/>
        <v>96000</v>
      </c>
      <c r="F89" s="276"/>
    </row>
    <row r="90" s="236" customFormat="1" ht="14" customHeight="1" spans="1:6">
      <c r="A90" s="277"/>
      <c r="B90" s="4" t="s">
        <v>28</v>
      </c>
      <c r="C90" s="273">
        <v>1</v>
      </c>
      <c r="D90" s="7">
        <v>49000</v>
      </c>
      <c r="E90" s="7">
        <f t="shared" si="8"/>
        <v>49000</v>
      </c>
      <c r="F90" s="257"/>
    </row>
    <row r="91" s="236" customFormat="1" ht="14" customHeight="1" spans="1:6">
      <c r="A91" s="271">
        <v>45971</v>
      </c>
      <c r="B91" s="4" t="s">
        <v>10</v>
      </c>
      <c r="C91" s="273">
        <v>15</v>
      </c>
      <c r="D91" s="7">
        <v>10000</v>
      </c>
      <c r="E91" s="7">
        <f t="shared" si="8"/>
        <v>150000</v>
      </c>
      <c r="F91" s="274">
        <f>SUM(E91:E105)</f>
        <v>1074000</v>
      </c>
    </row>
    <row r="92" s="236" customFormat="1" ht="14" customHeight="1" spans="1:6">
      <c r="A92" s="275"/>
      <c r="B92" s="4" t="s">
        <v>23</v>
      </c>
      <c r="C92" s="273">
        <v>4</v>
      </c>
      <c r="D92" s="7">
        <v>20000</v>
      </c>
      <c r="E92" s="7">
        <f t="shared" si="8"/>
        <v>80000</v>
      </c>
      <c r="F92" s="276"/>
    </row>
    <row r="93" s="236" customFormat="1" ht="14" customHeight="1" spans="1:6">
      <c r="A93" s="275"/>
      <c r="B93" s="4" t="s">
        <v>7</v>
      </c>
      <c r="C93" s="273">
        <v>2</v>
      </c>
      <c r="D93" s="7">
        <v>65000</v>
      </c>
      <c r="E93" s="7">
        <f t="shared" si="8"/>
        <v>130000</v>
      </c>
      <c r="F93" s="276"/>
    </row>
    <row r="94" s="236" customFormat="1" ht="14" customHeight="1" spans="1:6">
      <c r="A94" s="275"/>
      <c r="B94" s="4" t="s">
        <v>9</v>
      </c>
      <c r="C94" s="273">
        <v>0.3</v>
      </c>
      <c r="D94" s="7">
        <v>15000</v>
      </c>
      <c r="E94" s="7">
        <v>5000</v>
      </c>
      <c r="F94" s="276"/>
    </row>
    <row r="95" s="236" customFormat="1" ht="14" customHeight="1" spans="1:6">
      <c r="A95" s="275"/>
      <c r="B95" s="4" t="s">
        <v>24</v>
      </c>
      <c r="C95" s="273">
        <v>1</v>
      </c>
      <c r="D95" s="7">
        <v>15000</v>
      </c>
      <c r="E95" s="7">
        <f t="shared" ref="E95:E100" si="9">SUM(C95*D95)</f>
        <v>15000</v>
      </c>
      <c r="F95" s="276"/>
    </row>
    <row r="96" s="236" customFormat="1" ht="14" customHeight="1" spans="1:6">
      <c r="A96" s="275"/>
      <c r="B96" s="4" t="s">
        <v>30</v>
      </c>
      <c r="C96" s="273">
        <v>1.07</v>
      </c>
      <c r="D96" s="7">
        <v>30000</v>
      </c>
      <c r="E96" s="7">
        <v>32000</v>
      </c>
      <c r="F96" s="276"/>
    </row>
    <row r="97" s="236" customFormat="1" ht="14" customHeight="1" spans="1:6">
      <c r="A97" s="275"/>
      <c r="B97" s="4" t="s">
        <v>27</v>
      </c>
      <c r="C97" s="273">
        <v>0.2</v>
      </c>
      <c r="D97" s="7">
        <v>60000</v>
      </c>
      <c r="E97" s="7">
        <f t="shared" si="9"/>
        <v>12000</v>
      </c>
      <c r="F97" s="276"/>
    </row>
    <row r="98" s="236" customFormat="1" ht="14" customHeight="1" spans="1:6">
      <c r="A98" s="275"/>
      <c r="B98" s="4" t="s">
        <v>12</v>
      </c>
      <c r="C98" s="273">
        <v>1</v>
      </c>
      <c r="D98" s="7">
        <v>48000</v>
      </c>
      <c r="E98" s="7">
        <f t="shared" si="9"/>
        <v>48000</v>
      </c>
      <c r="F98" s="276"/>
    </row>
    <row r="99" s="236" customFormat="1" ht="14" customHeight="1" spans="1:6">
      <c r="A99" s="275"/>
      <c r="B99" s="4" t="s">
        <v>8</v>
      </c>
      <c r="C99" s="273">
        <v>0.5</v>
      </c>
      <c r="D99" s="7">
        <v>30000</v>
      </c>
      <c r="E99" s="7">
        <f t="shared" si="9"/>
        <v>15000</v>
      </c>
      <c r="F99" s="276"/>
    </row>
    <row r="100" s="236" customFormat="1" ht="14" customHeight="1" spans="1:6">
      <c r="A100" s="275"/>
      <c r="B100" s="4" t="s">
        <v>11</v>
      </c>
      <c r="C100" s="273">
        <v>2</v>
      </c>
      <c r="D100" s="7">
        <v>38000</v>
      </c>
      <c r="E100" s="7">
        <f t="shared" si="9"/>
        <v>76000</v>
      </c>
      <c r="F100" s="276"/>
    </row>
    <row r="101" s="236" customFormat="1" ht="14" customHeight="1" spans="1:6">
      <c r="A101" s="275"/>
      <c r="B101" s="4" t="s">
        <v>22</v>
      </c>
      <c r="C101" s="273">
        <v>1.08</v>
      </c>
      <c r="D101" s="7">
        <v>38000</v>
      </c>
      <c r="E101" s="7">
        <v>41000</v>
      </c>
      <c r="F101" s="276"/>
    </row>
    <row r="102" s="236" customFormat="1" ht="14" customHeight="1" spans="1:6">
      <c r="A102" s="275"/>
      <c r="B102" s="4" t="s">
        <v>13</v>
      </c>
      <c r="C102" s="273">
        <v>1</v>
      </c>
      <c r="D102" s="7">
        <v>100000</v>
      </c>
      <c r="E102" s="7">
        <f t="shared" ref="E102:E108" si="10">SUM(C102*D102)</f>
        <v>100000</v>
      </c>
      <c r="F102" s="276"/>
    </row>
    <row r="103" s="236" customFormat="1" ht="14" customHeight="1" spans="1:6">
      <c r="A103" s="275"/>
      <c r="B103" s="4" t="s">
        <v>14</v>
      </c>
      <c r="C103" s="273">
        <v>10</v>
      </c>
      <c r="D103" s="7">
        <v>24000</v>
      </c>
      <c r="E103" s="7">
        <f t="shared" si="10"/>
        <v>240000</v>
      </c>
      <c r="F103" s="276"/>
    </row>
    <row r="104" s="236" customFormat="1" ht="14" customHeight="1" spans="1:6">
      <c r="A104" s="275"/>
      <c r="B104" s="4" t="s">
        <v>19</v>
      </c>
      <c r="C104" s="273">
        <v>1</v>
      </c>
      <c r="D104" s="7">
        <v>40000</v>
      </c>
      <c r="E104" s="7">
        <f t="shared" si="10"/>
        <v>40000</v>
      </c>
      <c r="F104" s="276"/>
    </row>
    <row r="105" s="236" customFormat="1" ht="14" customHeight="1" spans="1:6">
      <c r="A105" s="277"/>
      <c r="B105" s="4" t="s">
        <v>31</v>
      </c>
      <c r="C105" s="273">
        <v>2</v>
      </c>
      <c r="D105" s="7">
        <v>45000</v>
      </c>
      <c r="E105" s="7">
        <f t="shared" si="10"/>
        <v>90000</v>
      </c>
      <c r="F105" s="257"/>
    </row>
    <row r="106" s="236" customFormat="1" ht="14" customHeight="1" spans="1:6">
      <c r="A106" s="271">
        <v>45971</v>
      </c>
      <c r="B106" s="4" t="s">
        <v>10</v>
      </c>
      <c r="C106" s="273">
        <v>10</v>
      </c>
      <c r="D106" s="7">
        <v>10000</v>
      </c>
      <c r="E106" s="7">
        <f t="shared" si="10"/>
        <v>100000</v>
      </c>
      <c r="F106" s="274">
        <f>SUM(E106:E121)</f>
        <v>1181000</v>
      </c>
    </row>
    <row r="107" s="236" customFormat="1" ht="14" customHeight="1" spans="1:6">
      <c r="A107" s="275"/>
      <c r="B107" s="4" t="s">
        <v>23</v>
      </c>
      <c r="C107" s="273">
        <v>2</v>
      </c>
      <c r="D107" s="7">
        <v>20000</v>
      </c>
      <c r="E107" s="7">
        <f t="shared" si="10"/>
        <v>40000</v>
      </c>
      <c r="F107" s="276"/>
    </row>
    <row r="108" s="236" customFormat="1" ht="14" customHeight="1" spans="1:6">
      <c r="A108" s="275"/>
      <c r="B108" s="4" t="s">
        <v>7</v>
      </c>
      <c r="C108" s="273">
        <v>4</v>
      </c>
      <c r="D108" s="7">
        <v>75000</v>
      </c>
      <c r="E108" s="7">
        <f t="shared" si="10"/>
        <v>300000</v>
      </c>
      <c r="F108" s="276"/>
    </row>
    <row r="109" s="236" customFormat="1" ht="14" customHeight="1" spans="1:6">
      <c r="A109" s="275"/>
      <c r="B109" s="4" t="s">
        <v>9</v>
      </c>
      <c r="C109" s="273">
        <v>0.3</v>
      </c>
      <c r="D109" s="7">
        <v>15000</v>
      </c>
      <c r="E109" s="7">
        <v>5000</v>
      </c>
      <c r="F109" s="276"/>
    </row>
    <row r="110" s="236" customFormat="1" ht="14" customHeight="1" spans="1:6">
      <c r="A110" s="275"/>
      <c r="B110" s="4" t="s">
        <v>24</v>
      </c>
      <c r="C110" s="273">
        <v>1.16</v>
      </c>
      <c r="D110" s="7">
        <v>15000</v>
      </c>
      <c r="E110" s="7">
        <v>17000</v>
      </c>
      <c r="F110" s="276"/>
    </row>
    <row r="111" s="236" customFormat="1" ht="14" customHeight="1" spans="1:6">
      <c r="A111" s="275"/>
      <c r="B111" s="4" t="s">
        <v>30</v>
      </c>
      <c r="C111" s="273">
        <v>1</v>
      </c>
      <c r="D111" s="7">
        <v>30000</v>
      </c>
      <c r="E111" s="7">
        <f t="shared" ref="E111:E114" si="11">SUM(C111*D111)</f>
        <v>30000</v>
      </c>
      <c r="F111" s="276"/>
    </row>
    <row r="112" s="236" customFormat="1" ht="14" customHeight="1" spans="1:6">
      <c r="A112" s="275"/>
      <c r="B112" s="4" t="s">
        <v>27</v>
      </c>
      <c r="C112" s="273">
        <v>0.2</v>
      </c>
      <c r="D112" s="7">
        <v>60000</v>
      </c>
      <c r="E112" s="7">
        <f t="shared" si="11"/>
        <v>12000</v>
      </c>
      <c r="F112" s="276"/>
    </row>
    <row r="113" s="236" customFormat="1" ht="14" customHeight="1" spans="1:6">
      <c r="A113" s="275"/>
      <c r="B113" s="4" t="s">
        <v>12</v>
      </c>
      <c r="C113" s="273">
        <v>1</v>
      </c>
      <c r="D113" s="7">
        <v>48000</v>
      </c>
      <c r="E113" s="7">
        <f t="shared" si="11"/>
        <v>48000</v>
      </c>
      <c r="F113" s="276"/>
    </row>
    <row r="114" s="236" customFormat="1" ht="14" customHeight="1" spans="1:6">
      <c r="A114" s="275"/>
      <c r="B114" s="4" t="s">
        <v>8</v>
      </c>
      <c r="C114" s="273">
        <v>0.5</v>
      </c>
      <c r="D114" s="7">
        <v>30000</v>
      </c>
      <c r="E114" s="7">
        <f t="shared" si="11"/>
        <v>15000</v>
      </c>
      <c r="F114" s="276"/>
    </row>
    <row r="115" s="236" customFormat="1" ht="14" customHeight="1" spans="1:6">
      <c r="A115" s="275"/>
      <c r="B115" s="4" t="s">
        <v>11</v>
      </c>
      <c r="C115" s="273">
        <v>2.265</v>
      </c>
      <c r="D115" s="7">
        <v>38000</v>
      </c>
      <c r="E115" s="7">
        <v>86000</v>
      </c>
      <c r="F115" s="276"/>
    </row>
    <row r="116" s="236" customFormat="1" ht="14" customHeight="1" spans="1:6">
      <c r="A116" s="275"/>
      <c r="B116" s="4" t="s">
        <v>22</v>
      </c>
      <c r="C116" s="273">
        <v>1.2</v>
      </c>
      <c r="D116" s="7">
        <v>38000</v>
      </c>
      <c r="E116" s="7">
        <v>46000</v>
      </c>
      <c r="F116" s="276"/>
    </row>
    <row r="117" s="236" customFormat="1" ht="14" customHeight="1" spans="1:6">
      <c r="A117" s="275"/>
      <c r="B117" s="4" t="s">
        <v>13</v>
      </c>
      <c r="C117" s="273">
        <v>1</v>
      </c>
      <c r="D117" s="7">
        <v>100000</v>
      </c>
      <c r="E117" s="7">
        <f t="shared" ref="E117:E119" si="12">SUM(C117*D117)</f>
        <v>100000</v>
      </c>
      <c r="F117" s="276"/>
    </row>
    <row r="118" s="236" customFormat="1" ht="14" customHeight="1" spans="1:6">
      <c r="A118" s="275"/>
      <c r="B118" s="4" t="s">
        <v>14</v>
      </c>
      <c r="C118" s="273">
        <v>10</v>
      </c>
      <c r="D118" s="7">
        <v>24000</v>
      </c>
      <c r="E118" s="7">
        <f t="shared" si="12"/>
        <v>240000</v>
      </c>
      <c r="F118" s="276"/>
    </row>
    <row r="119" s="236" customFormat="1" ht="14" customHeight="1" spans="1:6">
      <c r="A119" s="275"/>
      <c r="B119" s="4" t="s">
        <v>19</v>
      </c>
      <c r="C119" s="273">
        <v>1</v>
      </c>
      <c r="D119" s="7">
        <v>40000</v>
      </c>
      <c r="E119" s="7">
        <f t="shared" si="12"/>
        <v>40000</v>
      </c>
      <c r="F119" s="276"/>
    </row>
    <row r="120" s="236" customFormat="1" ht="14" customHeight="1" spans="1:6">
      <c r="A120" s="275"/>
      <c r="B120" s="4" t="s">
        <v>31</v>
      </c>
      <c r="C120" s="273">
        <v>1.155</v>
      </c>
      <c r="D120" s="7">
        <v>45000</v>
      </c>
      <c r="E120" s="7">
        <v>52000</v>
      </c>
      <c r="F120" s="276"/>
    </row>
    <row r="121" s="236" customFormat="1" ht="14" customHeight="1" spans="1:6">
      <c r="A121" s="277"/>
      <c r="B121" s="4" t="s">
        <v>10</v>
      </c>
      <c r="C121" s="273">
        <v>5</v>
      </c>
      <c r="D121" s="7">
        <v>10000</v>
      </c>
      <c r="E121" s="7">
        <f t="shared" ref="E121:E124" si="13">SUM(C121*D121)</f>
        <v>50000</v>
      </c>
      <c r="F121" s="257"/>
    </row>
    <row r="122" s="236" customFormat="1" ht="14" customHeight="1" spans="1:6">
      <c r="A122" s="280">
        <v>45971</v>
      </c>
      <c r="B122" s="4" t="s">
        <v>28</v>
      </c>
      <c r="C122" s="273">
        <v>4</v>
      </c>
      <c r="D122" s="7">
        <v>49000</v>
      </c>
      <c r="E122" s="7">
        <f t="shared" si="13"/>
        <v>196000</v>
      </c>
      <c r="F122" s="8">
        <f>SUM(E122)</f>
        <v>196000</v>
      </c>
    </row>
    <row r="123" s="236" customFormat="1" ht="14" customHeight="1" spans="1:7">
      <c r="A123" s="280">
        <v>45977</v>
      </c>
      <c r="B123" s="4" t="s">
        <v>10</v>
      </c>
      <c r="C123" s="273">
        <v>8</v>
      </c>
      <c r="D123" s="7">
        <v>10000</v>
      </c>
      <c r="E123" s="7">
        <f t="shared" si="13"/>
        <v>80000</v>
      </c>
      <c r="F123" s="7">
        <f>SUM(E123:E127)</f>
        <v>389000</v>
      </c>
      <c r="G123" s="258"/>
    </row>
    <row r="124" s="236" customFormat="1" spans="1:6">
      <c r="A124" s="280"/>
      <c r="B124" s="4" t="s">
        <v>23</v>
      </c>
      <c r="C124" s="273">
        <v>3</v>
      </c>
      <c r="D124" s="7">
        <v>25000</v>
      </c>
      <c r="E124" s="7">
        <f t="shared" si="13"/>
        <v>75000</v>
      </c>
      <c r="F124" s="7"/>
    </row>
    <row r="125" s="236" customFormat="1" spans="1:6">
      <c r="A125" s="280"/>
      <c r="B125" s="4" t="s">
        <v>7</v>
      </c>
      <c r="C125" s="273">
        <v>2.18</v>
      </c>
      <c r="D125" s="7">
        <v>75000</v>
      </c>
      <c r="E125" s="7">
        <v>164000</v>
      </c>
      <c r="F125" s="7"/>
    </row>
    <row r="126" s="236" customFormat="1" spans="1:6">
      <c r="A126" s="280"/>
      <c r="B126" s="4" t="s">
        <v>34</v>
      </c>
      <c r="C126" s="273">
        <v>1</v>
      </c>
      <c r="D126" s="7">
        <v>35000</v>
      </c>
      <c r="E126" s="7">
        <f t="shared" ref="E126:E130" si="14">SUM(C126*D126)</f>
        <v>35000</v>
      </c>
      <c r="F126" s="7"/>
    </row>
    <row r="127" s="236" customFormat="1" spans="1:6">
      <c r="A127" s="280"/>
      <c r="B127" s="4" t="s">
        <v>17</v>
      </c>
      <c r="C127" s="273">
        <v>1</v>
      </c>
      <c r="D127" s="7">
        <v>35000</v>
      </c>
      <c r="E127" s="7">
        <f t="shared" si="14"/>
        <v>35000</v>
      </c>
      <c r="F127" s="7"/>
    </row>
    <row r="128" s="236" customFormat="1" spans="1:6">
      <c r="A128" s="275">
        <v>45978</v>
      </c>
      <c r="B128" s="281" t="s">
        <v>30</v>
      </c>
      <c r="C128" s="282">
        <v>1</v>
      </c>
      <c r="D128" s="257">
        <v>30000</v>
      </c>
      <c r="E128" s="7">
        <f t="shared" si="14"/>
        <v>30000</v>
      </c>
      <c r="F128" s="274">
        <f>SUM(E128:E134)</f>
        <v>543000</v>
      </c>
    </row>
    <row r="129" s="236" customFormat="1" spans="1:6">
      <c r="A129" s="275"/>
      <c r="B129" s="4" t="s">
        <v>7</v>
      </c>
      <c r="C129" s="273">
        <v>2</v>
      </c>
      <c r="D129" s="7">
        <v>75000</v>
      </c>
      <c r="E129" s="7">
        <f t="shared" si="14"/>
        <v>150000</v>
      </c>
      <c r="F129" s="276"/>
    </row>
    <row r="130" s="236" customFormat="1" spans="1:6">
      <c r="A130" s="275"/>
      <c r="B130" s="4" t="s">
        <v>6</v>
      </c>
      <c r="C130" s="273">
        <v>4</v>
      </c>
      <c r="D130" s="7">
        <v>25000</v>
      </c>
      <c r="E130" s="7">
        <f t="shared" si="14"/>
        <v>100000</v>
      </c>
      <c r="F130" s="276"/>
    </row>
    <row r="131" s="236" customFormat="1" spans="1:6">
      <c r="A131" s="275"/>
      <c r="B131" s="4" t="s">
        <v>11</v>
      </c>
      <c r="C131" s="273">
        <v>2.065</v>
      </c>
      <c r="D131" s="7">
        <v>38000</v>
      </c>
      <c r="E131" s="7">
        <v>78000</v>
      </c>
      <c r="F131" s="276"/>
    </row>
    <row r="132" s="236" customFormat="1" spans="1:6">
      <c r="A132" s="275"/>
      <c r="B132" s="4" t="s">
        <v>24</v>
      </c>
      <c r="C132" s="273">
        <v>2.2</v>
      </c>
      <c r="D132" s="7">
        <v>15000</v>
      </c>
      <c r="E132" s="7">
        <f t="shared" ref="E132:E134" si="15">SUM(C132*D132)</f>
        <v>33000</v>
      </c>
      <c r="F132" s="276"/>
    </row>
    <row r="133" s="236" customFormat="1" spans="1:6">
      <c r="A133" s="275"/>
      <c r="B133" s="4" t="s">
        <v>19</v>
      </c>
      <c r="C133" s="273">
        <v>2</v>
      </c>
      <c r="D133" s="7">
        <v>40000</v>
      </c>
      <c r="E133" s="7">
        <f t="shared" si="15"/>
        <v>80000</v>
      </c>
      <c r="F133" s="276"/>
    </row>
    <row r="134" s="236" customFormat="1" spans="1:6">
      <c r="A134" s="277"/>
      <c r="B134" s="4" t="s">
        <v>14</v>
      </c>
      <c r="C134" s="273">
        <v>3</v>
      </c>
      <c r="D134" s="7">
        <v>24000</v>
      </c>
      <c r="E134" s="7">
        <f t="shared" si="15"/>
        <v>72000</v>
      </c>
      <c r="F134" s="257"/>
    </row>
    <row r="135" s="236" customFormat="1" spans="1:6">
      <c r="A135" s="271">
        <v>45979</v>
      </c>
      <c r="B135" s="4" t="s">
        <v>7</v>
      </c>
      <c r="C135" s="273">
        <v>2.17</v>
      </c>
      <c r="D135" s="7">
        <v>75000</v>
      </c>
      <c r="E135" s="7">
        <v>163000</v>
      </c>
      <c r="F135" s="274">
        <f>SUM(E135:E142)</f>
        <v>464000</v>
      </c>
    </row>
    <row r="136" s="236" customFormat="1" spans="1:6">
      <c r="A136" s="275"/>
      <c r="B136" s="4" t="s">
        <v>6</v>
      </c>
      <c r="C136" s="273">
        <v>2</v>
      </c>
      <c r="D136" s="7">
        <v>20000</v>
      </c>
      <c r="E136" s="7">
        <f t="shared" ref="E136:E139" si="16">SUM(C136*D136)</f>
        <v>40000</v>
      </c>
      <c r="F136" s="276"/>
    </row>
    <row r="137" s="236" customFormat="1" spans="1:6">
      <c r="A137" s="275"/>
      <c r="B137" s="4" t="s">
        <v>8</v>
      </c>
      <c r="C137" s="273">
        <v>0.5</v>
      </c>
      <c r="D137" s="7">
        <v>30000</v>
      </c>
      <c r="E137" s="7">
        <f t="shared" si="16"/>
        <v>15000</v>
      </c>
      <c r="F137" s="276"/>
    </row>
    <row r="138" s="236" customFormat="1" spans="1:6">
      <c r="A138" s="275"/>
      <c r="B138" s="4" t="s">
        <v>13</v>
      </c>
      <c r="C138" s="273">
        <v>1</v>
      </c>
      <c r="D138" s="7">
        <v>100000</v>
      </c>
      <c r="E138" s="7">
        <f t="shared" si="16"/>
        <v>100000</v>
      </c>
      <c r="F138" s="276"/>
    </row>
    <row r="139" s="236" customFormat="1" spans="1:6">
      <c r="A139" s="275"/>
      <c r="B139" s="4" t="s">
        <v>37</v>
      </c>
      <c r="C139" s="273">
        <v>6</v>
      </c>
      <c r="D139" s="7">
        <v>10000</v>
      </c>
      <c r="E139" s="7">
        <f t="shared" si="16"/>
        <v>60000</v>
      </c>
      <c r="F139" s="276"/>
    </row>
    <row r="140" s="236" customFormat="1" spans="1:6">
      <c r="A140" s="275"/>
      <c r="B140" s="4" t="s">
        <v>20</v>
      </c>
      <c r="C140" s="273">
        <v>0.5</v>
      </c>
      <c r="D140" s="7">
        <v>35000</v>
      </c>
      <c r="E140" s="7">
        <v>18000</v>
      </c>
      <c r="F140" s="276"/>
    </row>
    <row r="141" s="236" customFormat="1" spans="1:6">
      <c r="A141" s="275"/>
      <c r="B141" s="4" t="s">
        <v>27</v>
      </c>
      <c r="C141" s="273">
        <v>0.3</v>
      </c>
      <c r="D141" s="7">
        <v>60000</v>
      </c>
      <c r="E141" s="7">
        <f t="shared" ref="E141:E149" si="17">SUM(C141*D141)</f>
        <v>18000</v>
      </c>
      <c r="F141" s="276"/>
    </row>
    <row r="142" s="236" customFormat="1" spans="1:6">
      <c r="A142" s="277"/>
      <c r="B142" s="4" t="s">
        <v>35</v>
      </c>
      <c r="C142" s="273">
        <v>2</v>
      </c>
      <c r="D142" s="7">
        <v>25000</v>
      </c>
      <c r="E142" s="7">
        <f t="shared" si="17"/>
        <v>50000</v>
      </c>
      <c r="F142" s="257"/>
    </row>
    <row r="143" s="236" customFormat="1" spans="1:6">
      <c r="A143" s="271">
        <v>45980</v>
      </c>
      <c r="B143" s="4" t="s">
        <v>21</v>
      </c>
      <c r="C143" s="273">
        <v>3.99</v>
      </c>
      <c r="D143" s="7">
        <v>15000</v>
      </c>
      <c r="E143" s="7">
        <v>60000</v>
      </c>
      <c r="F143" s="274">
        <f>SUM(E143:E149)</f>
        <v>600000</v>
      </c>
    </row>
    <row r="144" s="236" customFormat="1" spans="1:6">
      <c r="A144" s="275"/>
      <c r="B144" s="4" t="s">
        <v>37</v>
      </c>
      <c r="C144" s="273">
        <v>10</v>
      </c>
      <c r="D144" s="7">
        <v>10000</v>
      </c>
      <c r="E144" s="7">
        <f t="shared" si="17"/>
        <v>100000</v>
      </c>
      <c r="F144" s="276"/>
    </row>
    <row r="145" s="236" customFormat="1" spans="1:6">
      <c r="A145" s="275"/>
      <c r="B145" s="4" t="s">
        <v>30</v>
      </c>
      <c r="C145" s="273">
        <v>1</v>
      </c>
      <c r="D145" s="7">
        <v>30000</v>
      </c>
      <c r="E145" s="7">
        <f t="shared" si="17"/>
        <v>30000</v>
      </c>
      <c r="F145" s="276"/>
    </row>
    <row r="146" s="236" customFormat="1" spans="1:6">
      <c r="A146" s="275"/>
      <c r="B146" s="4" t="s">
        <v>25</v>
      </c>
      <c r="C146" s="273">
        <v>2</v>
      </c>
      <c r="D146" s="7">
        <v>48000</v>
      </c>
      <c r="E146" s="7">
        <f t="shared" si="17"/>
        <v>96000</v>
      </c>
      <c r="F146" s="276"/>
    </row>
    <row r="147" s="236" customFormat="1" spans="1:6">
      <c r="A147" s="275"/>
      <c r="B147" s="4" t="s">
        <v>14</v>
      </c>
      <c r="C147" s="273">
        <v>4</v>
      </c>
      <c r="D147" s="7">
        <v>24000</v>
      </c>
      <c r="E147" s="7">
        <f t="shared" si="17"/>
        <v>96000</v>
      </c>
      <c r="F147" s="276"/>
    </row>
    <row r="148" s="236" customFormat="1" spans="1:6">
      <c r="A148" s="275"/>
      <c r="B148" s="4" t="s">
        <v>19</v>
      </c>
      <c r="C148" s="273">
        <v>3</v>
      </c>
      <c r="D148" s="7">
        <v>40000</v>
      </c>
      <c r="E148" s="7">
        <f t="shared" si="17"/>
        <v>120000</v>
      </c>
      <c r="F148" s="276"/>
    </row>
    <row r="149" s="236" customFormat="1" spans="1:6">
      <c r="A149" s="277"/>
      <c r="B149" s="4" t="s">
        <v>28</v>
      </c>
      <c r="C149" s="273">
        <v>2</v>
      </c>
      <c r="D149" s="7">
        <v>49000</v>
      </c>
      <c r="E149" s="7">
        <f t="shared" si="17"/>
        <v>98000</v>
      </c>
      <c r="F149" s="257"/>
    </row>
    <row r="150" s="236" customFormat="1" spans="1:6">
      <c r="A150" s="271">
        <v>45981</v>
      </c>
      <c r="B150" s="4" t="s">
        <v>21</v>
      </c>
      <c r="C150" s="273">
        <v>4.655</v>
      </c>
      <c r="D150" s="7">
        <v>15000</v>
      </c>
      <c r="E150" s="7">
        <v>70000</v>
      </c>
      <c r="F150" s="274">
        <f>SUM(E150:E159)</f>
        <v>652000</v>
      </c>
    </row>
    <row r="151" s="236" customFormat="1" spans="1:6">
      <c r="A151" s="275"/>
      <c r="B151" s="4" t="s">
        <v>37</v>
      </c>
      <c r="C151" s="273">
        <v>6</v>
      </c>
      <c r="D151" s="7">
        <v>10000</v>
      </c>
      <c r="E151" s="7">
        <f t="shared" ref="E151:E159" si="18">SUM(C151*D151)</f>
        <v>60000</v>
      </c>
      <c r="F151" s="276"/>
    </row>
    <row r="152" s="236" customFormat="1" spans="1:6">
      <c r="A152" s="275"/>
      <c r="B152" s="4" t="s">
        <v>13</v>
      </c>
      <c r="C152" s="273">
        <v>1</v>
      </c>
      <c r="D152" s="7">
        <v>100000</v>
      </c>
      <c r="E152" s="7">
        <f t="shared" si="18"/>
        <v>100000</v>
      </c>
      <c r="F152" s="276"/>
    </row>
    <row r="153" s="236" customFormat="1" spans="1:6">
      <c r="A153" s="275"/>
      <c r="B153" s="4" t="s">
        <v>6</v>
      </c>
      <c r="C153" s="273">
        <v>1</v>
      </c>
      <c r="D153" s="7">
        <v>20000</v>
      </c>
      <c r="E153" s="7">
        <f t="shared" si="18"/>
        <v>20000</v>
      </c>
      <c r="F153" s="276"/>
    </row>
    <row r="154" s="236" customFormat="1" spans="1:6">
      <c r="A154" s="275"/>
      <c r="B154" s="4" t="s">
        <v>7</v>
      </c>
      <c r="C154" s="273">
        <v>1</v>
      </c>
      <c r="D154" s="7">
        <v>75000</v>
      </c>
      <c r="E154" s="7">
        <f t="shared" si="18"/>
        <v>75000</v>
      </c>
      <c r="F154" s="276"/>
    </row>
    <row r="155" s="236" customFormat="1" spans="1:6">
      <c r="A155" s="275"/>
      <c r="B155" s="4" t="s">
        <v>33</v>
      </c>
      <c r="C155" s="273">
        <v>4</v>
      </c>
      <c r="D155" s="7">
        <v>20000</v>
      </c>
      <c r="E155" s="7">
        <f t="shared" si="18"/>
        <v>80000</v>
      </c>
      <c r="F155" s="276"/>
    </row>
    <row r="156" s="236" customFormat="1" spans="1:6">
      <c r="A156" s="275"/>
      <c r="B156" s="4" t="s">
        <v>36</v>
      </c>
      <c r="C156" s="273">
        <v>6</v>
      </c>
      <c r="D156" s="7">
        <v>20000</v>
      </c>
      <c r="E156" s="7">
        <f t="shared" si="18"/>
        <v>120000</v>
      </c>
      <c r="F156" s="276"/>
    </row>
    <row r="157" s="236" customFormat="1" spans="1:6">
      <c r="A157" s="275"/>
      <c r="B157" s="4" t="s">
        <v>38</v>
      </c>
      <c r="C157" s="273">
        <v>1</v>
      </c>
      <c r="D157" s="7">
        <v>95000</v>
      </c>
      <c r="E157" s="7">
        <f t="shared" si="18"/>
        <v>95000</v>
      </c>
      <c r="F157" s="276"/>
    </row>
    <row r="158" s="236" customFormat="1" spans="1:6">
      <c r="A158" s="275"/>
      <c r="B158" s="4" t="s">
        <v>30</v>
      </c>
      <c r="C158" s="273">
        <v>1</v>
      </c>
      <c r="D158" s="7">
        <v>30000</v>
      </c>
      <c r="E158" s="7">
        <f t="shared" si="18"/>
        <v>30000</v>
      </c>
      <c r="F158" s="276"/>
    </row>
    <row r="159" s="236" customFormat="1" spans="1:6">
      <c r="A159" s="277"/>
      <c r="B159" s="4" t="s">
        <v>39</v>
      </c>
      <c r="C159" s="273">
        <v>0.1</v>
      </c>
      <c r="D159" s="7">
        <v>20000</v>
      </c>
      <c r="E159" s="7">
        <f t="shared" si="18"/>
        <v>2000</v>
      </c>
      <c r="F159" s="257"/>
    </row>
    <row r="160" s="236" customFormat="1" spans="1:6">
      <c r="A160" s="271">
        <v>45982</v>
      </c>
      <c r="B160" s="4" t="s">
        <v>21</v>
      </c>
      <c r="C160" s="273">
        <v>7.535</v>
      </c>
      <c r="D160" s="7">
        <v>15000</v>
      </c>
      <c r="E160" s="7">
        <v>113000</v>
      </c>
      <c r="F160" s="274">
        <f>SUM(E160:E173)</f>
        <v>1083000</v>
      </c>
    </row>
    <row r="161" s="236" customFormat="1" spans="1:6">
      <c r="A161" s="275"/>
      <c r="B161" s="4" t="s">
        <v>37</v>
      </c>
      <c r="C161" s="273">
        <v>10</v>
      </c>
      <c r="D161" s="7">
        <v>10000</v>
      </c>
      <c r="E161" s="7">
        <f t="shared" ref="E161:E167" si="19">SUM(C161*D161)</f>
        <v>100000</v>
      </c>
      <c r="F161" s="276"/>
    </row>
    <row r="162" s="236" customFormat="1" spans="1:6">
      <c r="A162" s="275"/>
      <c r="B162" s="4" t="s">
        <v>7</v>
      </c>
      <c r="C162" s="273">
        <v>3</v>
      </c>
      <c r="D162" s="7">
        <v>75000</v>
      </c>
      <c r="E162" s="7">
        <f t="shared" si="19"/>
        <v>225000</v>
      </c>
      <c r="F162" s="276"/>
    </row>
    <row r="163" s="236" customFormat="1" spans="1:6">
      <c r="A163" s="275"/>
      <c r="B163" s="4" t="s">
        <v>6</v>
      </c>
      <c r="C163" s="273">
        <v>4</v>
      </c>
      <c r="D163" s="7">
        <v>20000</v>
      </c>
      <c r="E163" s="7">
        <f t="shared" si="19"/>
        <v>80000</v>
      </c>
      <c r="F163" s="276"/>
    </row>
    <row r="164" s="236" customFormat="1" spans="1:6">
      <c r="A164" s="275"/>
      <c r="B164" s="4" t="s">
        <v>24</v>
      </c>
      <c r="C164" s="273">
        <v>1</v>
      </c>
      <c r="D164" s="7">
        <v>15000</v>
      </c>
      <c r="E164" s="7">
        <f t="shared" si="19"/>
        <v>15000</v>
      </c>
      <c r="F164" s="276"/>
    </row>
    <row r="165" s="236" customFormat="1" spans="1:6">
      <c r="A165" s="275"/>
      <c r="B165" s="4" t="s">
        <v>20</v>
      </c>
      <c r="C165" s="273">
        <v>1</v>
      </c>
      <c r="D165" s="7">
        <v>35000</v>
      </c>
      <c r="E165" s="7">
        <f t="shared" si="19"/>
        <v>35000</v>
      </c>
      <c r="F165" s="276"/>
    </row>
    <row r="166" s="236" customFormat="1" spans="1:6">
      <c r="A166" s="275"/>
      <c r="B166" s="4" t="s">
        <v>40</v>
      </c>
      <c r="C166" s="273">
        <v>0.2</v>
      </c>
      <c r="D166" s="7">
        <v>50000</v>
      </c>
      <c r="E166" s="7">
        <f t="shared" si="19"/>
        <v>10000</v>
      </c>
      <c r="F166" s="276"/>
    </row>
    <row r="167" s="236" customFormat="1" spans="1:6">
      <c r="A167" s="275"/>
      <c r="B167" s="4" t="s">
        <v>13</v>
      </c>
      <c r="C167" s="273">
        <v>1</v>
      </c>
      <c r="D167" s="7">
        <v>100000</v>
      </c>
      <c r="E167" s="7">
        <f t="shared" si="19"/>
        <v>100000</v>
      </c>
      <c r="F167" s="276"/>
    </row>
    <row r="168" s="236" customFormat="1" spans="1:6">
      <c r="A168" s="275"/>
      <c r="B168" s="4" t="s">
        <v>11</v>
      </c>
      <c r="C168" s="273">
        <v>2.25</v>
      </c>
      <c r="D168" s="7">
        <v>38000</v>
      </c>
      <c r="E168" s="7">
        <v>86000</v>
      </c>
      <c r="F168" s="276"/>
    </row>
    <row r="169" s="236" customFormat="1" spans="1:6">
      <c r="A169" s="275"/>
      <c r="B169" s="4" t="s">
        <v>25</v>
      </c>
      <c r="C169" s="273">
        <v>3</v>
      </c>
      <c r="D169" s="7">
        <v>48000</v>
      </c>
      <c r="E169" s="7">
        <f t="shared" ref="E169:E173" si="20">SUM(C169*D169)</f>
        <v>144000</v>
      </c>
      <c r="F169" s="276"/>
    </row>
    <row r="170" s="236" customFormat="1" spans="1:6">
      <c r="A170" s="275"/>
      <c r="B170" s="4" t="s">
        <v>14</v>
      </c>
      <c r="C170" s="273">
        <v>4</v>
      </c>
      <c r="D170" s="7">
        <v>24000</v>
      </c>
      <c r="E170" s="7">
        <f t="shared" si="20"/>
        <v>96000</v>
      </c>
      <c r="F170" s="276"/>
    </row>
    <row r="171" s="236" customFormat="1" spans="1:6">
      <c r="A171" s="275"/>
      <c r="B171" s="4" t="s">
        <v>28</v>
      </c>
      <c r="C171" s="273">
        <v>1</v>
      </c>
      <c r="D171" s="7">
        <v>49000</v>
      </c>
      <c r="E171" s="7">
        <f t="shared" si="20"/>
        <v>49000</v>
      </c>
      <c r="F171" s="276"/>
    </row>
    <row r="172" s="236" customFormat="1" spans="1:6">
      <c r="A172" s="275"/>
      <c r="B172" s="4" t="s">
        <v>41</v>
      </c>
      <c r="C172" s="273">
        <v>0.1</v>
      </c>
      <c r="D172" s="7">
        <v>120000</v>
      </c>
      <c r="E172" s="7">
        <f t="shared" si="20"/>
        <v>12000</v>
      </c>
      <c r="F172" s="276"/>
    </row>
    <row r="173" s="236" customFormat="1" spans="1:6">
      <c r="A173" s="277"/>
      <c r="B173" s="4" t="s">
        <v>42</v>
      </c>
      <c r="C173" s="273">
        <v>0.1</v>
      </c>
      <c r="D173" s="7">
        <v>180000</v>
      </c>
      <c r="E173" s="7">
        <f t="shared" si="20"/>
        <v>18000</v>
      </c>
      <c r="F173" s="257"/>
    </row>
    <row r="174" s="236" customFormat="1" ht="15.75" spans="1:6">
      <c r="A174" s="275">
        <v>45982</v>
      </c>
      <c r="B174" s="4" t="s">
        <v>22</v>
      </c>
      <c r="C174" s="273">
        <v>1.07</v>
      </c>
      <c r="D174" s="7">
        <v>38000</v>
      </c>
      <c r="E174" s="7">
        <v>41000</v>
      </c>
      <c r="F174" s="276">
        <f>SUM(E174)</f>
        <v>41000</v>
      </c>
    </row>
    <row r="175" s="236" customFormat="1" spans="1:6">
      <c r="A175" s="271">
        <v>45983</v>
      </c>
      <c r="B175" s="4" t="s">
        <v>26</v>
      </c>
      <c r="C175" s="273">
        <v>0.3</v>
      </c>
      <c r="D175" s="7">
        <v>20000</v>
      </c>
      <c r="E175" s="7">
        <f t="shared" ref="E175:E196" si="21">SUM(C175*D175)</f>
        <v>6000</v>
      </c>
      <c r="F175" s="274">
        <f>SUM(E175:E190)</f>
        <v>974000</v>
      </c>
    </row>
    <row r="176" s="236" customFormat="1" spans="1:6">
      <c r="A176" s="275"/>
      <c r="B176" s="4" t="s">
        <v>6</v>
      </c>
      <c r="C176" s="273">
        <v>4</v>
      </c>
      <c r="D176" s="7">
        <v>20000</v>
      </c>
      <c r="E176" s="7">
        <f t="shared" si="21"/>
        <v>80000</v>
      </c>
      <c r="F176" s="276"/>
    </row>
    <row r="177" s="236" customFormat="1" spans="1:6">
      <c r="A177" s="275"/>
      <c r="B177" s="4" t="s">
        <v>7</v>
      </c>
      <c r="C177" s="273">
        <v>2.12</v>
      </c>
      <c r="D177" s="7">
        <v>75000</v>
      </c>
      <c r="E177" s="7">
        <f t="shared" si="21"/>
        <v>159000</v>
      </c>
      <c r="F177" s="276"/>
    </row>
    <row r="178" s="236" customFormat="1" spans="1:6">
      <c r="A178" s="275"/>
      <c r="B178" s="4" t="s">
        <v>22</v>
      </c>
      <c r="C178" s="273">
        <v>0.5</v>
      </c>
      <c r="D178" s="7">
        <v>38000</v>
      </c>
      <c r="E178" s="7">
        <f t="shared" si="21"/>
        <v>19000</v>
      </c>
      <c r="F178" s="276"/>
    </row>
    <row r="179" s="236" customFormat="1" spans="1:6">
      <c r="A179" s="275"/>
      <c r="B179" s="4" t="s">
        <v>10</v>
      </c>
      <c r="C179" s="273">
        <v>10</v>
      </c>
      <c r="D179" s="7">
        <v>10000</v>
      </c>
      <c r="E179" s="7">
        <f t="shared" si="21"/>
        <v>100000</v>
      </c>
      <c r="F179" s="276"/>
    </row>
    <row r="180" s="236" customFormat="1" spans="1:6">
      <c r="A180" s="275"/>
      <c r="B180" s="4" t="s">
        <v>9</v>
      </c>
      <c r="C180" s="273">
        <v>1</v>
      </c>
      <c r="D180" s="7">
        <v>20000</v>
      </c>
      <c r="E180" s="7">
        <f t="shared" si="21"/>
        <v>20000</v>
      </c>
      <c r="F180" s="276"/>
    </row>
    <row r="181" s="236" customFormat="1" spans="1:6">
      <c r="A181" s="275"/>
      <c r="B181" s="4" t="s">
        <v>31</v>
      </c>
      <c r="C181" s="273">
        <v>1</v>
      </c>
      <c r="D181" s="7">
        <v>45000</v>
      </c>
      <c r="E181" s="7">
        <f t="shared" si="21"/>
        <v>45000</v>
      </c>
      <c r="F181" s="276"/>
    </row>
    <row r="182" s="236" customFormat="1" spans="1:6">
      <c r="A182" s="275"/>
      <c r="B182" s="4" t="s">
        <v>12</v>
      </c>
      <c r="C182" s="273">
        <v>2</v>
      </c>
      <c r="D182" s="7">
        <v>48000</v>
      </c>
      <c r="E182" s="7">
        <f t="shared" si="21"/>
        <v>96000</v>
      </c>
      <c r="F182" s="276"/>
    </row>
    <row r="183" s="236" customFormat="1" spans="1:6">
      <c r="A183" s="275"/>
      <c r="B183" s="4" t="s">
        <v>8</v>
      </c>
      <c r="C183" s="273">
        <v>0.3</v>
      </c>
      <c r="D183" s="7">
        <v>30000</v>
      </c>
      <c r="E183" s="7">
        <f t="shared" si="21"/>
        <v>9000</v>
      </c>
      <c r="F183" s="276"/>
    </row>
    <row r="184" s="236" customFormat="1" spans="1:6">
      <c r="A184" s="275"/>
      <c r="B184" s="4" t="s">
        <v>24</v>
      </c>
      <c r="C184" s="273">
        <v>1</v>
      </c>
      <c r="D184" s="7">
        <v>12000</v>
      </c>
      <c r="E184" s="7">
        <f t="shared" si="21"/>
        <v>12000</v>
      </c>
      <c r="F184" s="276"/>
    </row>
    <row r="185" s="236" customFormat="1" spans="1:6">
      <c r="A185" s="275"/>
      <c r="B185" s="4" t="s">
        <v>27</v>
      </c>
      <c r="C185" s="273">
        <v>0.2</v>
      </c>
      <c r="D185" s="7">
        <v>80000</v>
      </c>
      <c r="E185" s="7">
        <f t="shared" si="21"/>
        <v>16000</v>
      </c>
      <c r="F185" s="276"/>
    </row>
    <row r="186" s="236" customFormat="1" spans="1:6">
      <c r="A186" s="275"/>
      <c r="B186" s="4" t="s">
        <v>30</v>
      </c>
      <c r="C186" s="273">
        <v>1</v>
      </c>
      <c r="D186" s="7">
        <v>30000</v>
      </c>
      <c r="E186" s="7">
        <f t="shared" si="21"/>
        <v>30000</v>
      </c>
      <c r="F186" s="276"/>
    </row>
    <row r="187" s="236" customFormat="1" spans="1:6">
      <c r="A187" s="275"/>
      <c r="B187" s="4" t="s">
        <v>13</v>
      </c>
      <c r="C187" s="273">
        <v>1</v>
      </c>
      <c r="D187" s="7">
        <v>100000</v>
      </c>
      <c r="E187" s="7">
        <f t="shared" si="21"/>
        <v>100000</v>
      </c>
      <c r="F187" s="276"/>
    </row>
    <row r="188" s="236" customFormat="1" spans="1:6">
      <c r="A188" s="275"/>
      <c r="B188" s="4" t="s">
        <v>14</v>
      </c>
      <c r="C188" s="273">
        <v>6</v>
      </c>
      <c r="D188" s="7">
        <v>24000</v>
      </c>
      <c r="E188" s="7">
        <f t="shared" si="21"/>
        <v>144000</v>
      </c>
      <c r="F188" s="276"/>
    </row>
    <row r="189" s="236" customFormat="1" spans="1:6">
      <c r="A189" s="275"/>
      <c r="B189" s="281" t="s">
        <v>19</v>
      </c>
      <c r="C189" s="282">
        <v>1</v>
      </c>
      <c r="D189" s="257">
        <v>40000</v>
      </c>
      <c r="E189" s="7">
        <f t="shared" si="21"/>
        <v>40000</v>
      </c>
      <c r="F189" s="276"/>
    </row>
    <row r="190" s="236" customFormat="1" spans="1:6">
      <c r="A190" s="275"/>
      <c r="B190" s="4" t="s">
        <v>28</v>
      </c>
      <c r="C190" s="273">
        <v>2</v>
      </c>
      <c r="D190" s="7">
        <v>49000</v>
      </c>
      <c r="E190" s="7">
        <f t="shared" si="21"/>
        <v>98000</v>
      </c>
      <c r="F190" s="257"/>
    </row>
    <row r="191" s="236" customFormat="1" spans="1:6">
      <c r="A191" s="271">
        <v>45984</v>
      </c>
      <c r="B191" s="4" t="s">
        <v>6</v>
      </c>
      <c r="C191" s="273">
        <v>3</v>
      </c>
      <c r="D191" s="7">
        <v>20000</v>
      </c>
      <c r="E191" s="7">
        <f t="shared" si="21"/>
        <v>60000</v>
      </c>
      <c r="F191" s="274">
        <f>SUM(E191:E198)</f>
        <v>531000</v>
      </c>
    </row>
    <row r="192" s="236" customFormat="1" spans="1:6">
      <c r="A192" s="275"/>
      <c r="B192" s="4" t="s">
        <v>37</v>
      </c>
      <c r="C192" s="273">
        <v>5</v>
      </c>
      <c r="D192" s="7">
        <v>10000</v>
      </c>
      <c r="E192" s="7">
        <f t="shared" si="21"/>
        <v>50000</v>
      </c>
      <c r="F192" s="276"/>
    </row>
    <row r="193" s="236" customFormat="1" spans="1:6">
      <c r="A193" s="275"/>
      <c r="B193" s="4" t="s">
        <v>24</v>
      </c>
      <c r="C193" s="273">
        <v>1</v>
      </c>
      <c r="D193" s="7">
        <v>15000</v>
      </c>
      <c r="E193" s="7">
        <f t="shared" si="21"/>
        <v>15000</v>
      </c>
      <c r="F193" s="276"/>
    </row>
    <row r="194" s="236" customFormat="1" spans="1:6">
      <c r="A194" s="275"/>
      <c r="B194" s="4" t="s">
        <v>14</v>
      </c>
      <c r="C194" s="273">
        <v>6</v>
      </c>
      <c r="D194" s="7">
        <v>24000</v>
      </c>
      <c r="E194" s="7">
        <f t="shared" si="21"/>
        <v>144000</v>
      </c>
      <c r="F194" s="276"/>
    </row>
    <row r="195" s="236" customFormat="1" spans="1:6">
      <c r="A195" s="275"/>
      <c r="B195" s="4" t="s">
        <v>19</v>
      </c>
      <c r="C195" s="273">
        <v>1</v>
      </c>
      <c r="D195" s="7">
        <v>40000</v>
      </c>
      <c r="E195" s="7">
        <f t="shared" si="21"/>
        <v>40000</v>
      </c>
      <c r="F195" s="276"/>
    </row>
    <row r="196" s="236" customFormat="1" spans="1:6">
      <c r="A196" s="275"/>
      <c r="B196" s="4" t="s">
        <v>28</v>
      </c>
      <c r="C196" s="273">
        <v>1</v>
      </c>
      <c r="D196" s="7">
        <v>49000</v>
      </c>
      <c r="E196" s="7">
        <f t="shared" si="21"/>
        <v>49000</v>
      </c>
      <c r="F196" s="276"/>
    </row>
    <row r="197" s="236" customFormat="1" spans="1:6">
      <c r="A197" s="275"/>
      <c r="B197" s="4" t="s">
        <v>21</v>
      </c>
      <c r="C197" s="273">
        <v>6.85</v>
      </c>
      <c r="D197" s="7">
        <v>15000</v>
      </c>
      <c r="E197" s="7">
        <v>103000</v>
      </c>
      <c r="F197" s="276"/>
    </row>
    <row r="198" s="236" customFormat="1" spans="1:6">
      <c r="A198" s="277"/>
      <c r="B198" s="4" t="s">
        <v>43</v>
      </c>
      <c r="C198" s="273">
        <v>2</v>
      </c>
      <c r="D198" s="7">
        <v>35000</v>
      </c>
      <c r="E198" s="7">
        <f t="shared" ref="E198:E209" si="22">SUM(C198*D198)</f>
        <v>70000</v>
      </c>
      <c r="F198" s="257"/>
    </row>
    <row r="199" s="236" customFormat="1" spans="1:6">
      <c r="A199" s="271">
        <v>45985</v>
      </c>
      <c r="B199" s="4" t="s">
        <v>6</v>
      </c>
      <c r="C199" s="273">
        <v>3</v>
      </c>
      <c r="D199" s="7">
        <v>20000</v>
      </c>
      <c r="E199" s="7">
        <f t="shared" si="22"/>
        <v>60000</v>
      </c>
      <c r="F199" s="274">
        <f>SUM(E199:E210)</f>
        <v>636000</v>
      </c>
    </row>
    <row r="200" s="236" customFormat="1" spans="1:6">
      <c r="A200" s="275"/>
      <c r="B200" s="4" t="s">
        <v>22</v>
      </c>
      <c r="C200" s="273">
        <v>0.5</v>
      </c>
      <c r="D200" s="7">
        <v>38000</v>
      </c>
      <c r="E200" s="7">
        <f t="shared" si="22"/>
        <v>19000</v>
      </c>
      <c r="F200" s="276"/>
    </row>
    <row r="201" s="236" customFormat="1" spans="1:6">
      <c r="A201" s="275"/>
      <c r="B201" s="4" t="s">
        <v>37</v>
      </c>
      <c r="C201" s="273">
        <v>5</v>
      </c>
      <c r="D201" s="7">
        <v>10000</v>
      </c>
      <c r="E201" s="7">
        <f t="shared" si="22"/>
        <v>50000</v>
      </c>
      <c r="F201" s="276"/>
    </row>
    <row r="202" s="236" customFormat="1" spans="1:6">
      <c r="A202" s="275"/>
      <c r="B202" s="4" t="s">
        <v>24</v>
      </c>
      <c r="C202" s="273">
        <v>1</v>
      </c>
      <c r="D202" s="7">
        <v>15000</v>
      </c>
      <c r="E202" s="7">
        <f t="shared" si="22"/>
        <v>15000</v>
      </c>
      <c r="F202" s="276"/>
    </row>
    <row r="203" s="236" customFormat="1" spans="1:6">
      <c r="A203" s="275"/>
      <c r="B203" s="4" t="s">
        <v>13</v>
      </c>
      <c r="C203" s="273">
        <v>1</v>
      </c>
      <c r="D203" s="7">
        <v>100000</v>
      </c>
      <c r="E203" s="7">
        <f t="shared" si="22"/>
        <v>100000</v>
      </c>
      <c r="F203" s="276"/>
    </row>
    <row r="204" s="236" customFormat="1" spans="1:6">
      <c r="A204" s="275"/>
      <c r="B204" s="4" t="s">
        <v>9</v>
      </c>
      <c r="C204" s="273">
        <v>0.3</v>
      </c>
      <c r="D204" s="7">
        <v>20000</v>
      </c>
      <c r="E204" s="7">
        <f t="shared" si="22"/>
        <v>6000</v>
      </c>
      <c r="F204" s="276"/>
    </row>
    <row r="205" s="236" customFormat="1" spans="1:6">
      <c r="A205" s="275"/>
      <c r="B205" s="4" t="s">
        <v>8</v>
      </c>
      <c r="C205" s="273">
        <v>0.5</v>
      </c>
      <c r="D205" s="7">
        <v>30000</v>
      </c>
      <c r="E205" s="7">
        <f t="shared" si="22"/>
        <v>15000</v>
      </c>
      <c r="F205" s="276"/>
    </row>
    <row r="206" s="236" customFormat="1" spans="1:6">
      <c r="A206" s="275"/>
      <c r="B206" s="4" t="s">
        <v>25</v>
      </c>
      <c r="C206" s="273">
        <v>1</v>
      </c>
      <c r="D206" s="7">
        <v>48000</v>
      </c>
      <c r="E206" s="7">
        <f t="shared" si="22"/>
        <v>48000</v>
      </c>
      <c r="F206" s="276"/>
    </row>
    <row r="207" s="236" customFormat="1" spans="1:6">
      <c r="A207" s="275"/>
      <c r="B207" s="4" t="s">
        <v>30</v>
      </c>
      <c r="C207" s="273">
        <v>1</v>
      </c>
      <c r="D207" s="7">
        <v>30000</v>
      </c>
      <c r="E207" s="7">
        <f t="shared" si="22"/>
        <v>30000</v>
      </c>
      <c r="F207" s="276"/>
    </row>
    <row r="208" s="236" customFormat="1" spans="1:6">
      <c r="A208" s="275"/>
      <c r="B208" s="4" t="s">
        <v>14</v>
      </c>
      <c r="C208" s="273">
        <v>6</v>
      </c>
      <c r="D208" s="7">
        <v>24000</v>
      </c>
      <c r="E208" s="7">
        <f t="shared" si="22"/>
        <v>144000</v>
      </c>
      <c r="F208" s="276"/>
    </row>
    <row r="209" s="236" customFormat="1" spans="1:6">
      <c r="A209" s="275"/>
      <c r="B209" s="4" t="s">
        <v>19</v>
      </c>
      <c r="C209" s="273">
        <v>1</v>
      </c>
      <c r="D209" s="7">
        <v>40000</v>
      </c>
      <c r="E209" s="7">
        <f t="shared" si="22"/>
        <v>40000</v>
      </c>
      <c r="F209" s="276"/>
    </row>
    <row r="210" s="236" customFormat="1" spans="1:6">
      <c r="A210" s="277"/>
      <c r="B210" s="4" t="s">
        <v>21</v>
      </c>
      <c r="C210" s="273">
        <v>7.27</v>
      </c>
      <c r="D210" s="7">
        <v>15000</v>
      </c>
      <c r="E210" s="7">
        <v>109000</v>
      </c>
      <c r="F210" s="257"/>
    </row>
    <row r="211" s="236" customFormat="1" spans="1:6">
      <c r="A211" s="271">
        <v>45986</v>
      </c>
      <c r="B211" s="4" t="s">
        <v>22</v>
      </c>
      <c r="C211" s="273">
        <v>0.5</v>
      </c>
      <c r="D211" s="7">
        <v>38000</v>
      </c>
      <c r="E211" s="7">
        <f t="shared" ref="E211:E226" si="23">SUM(C211*D211)</f>
        <v>19000</v>
      </c>
      <c r="F211" s="274">
        <f>SUM(E211:E219)</f>
        <v>422000</v>
      </c>
    </row>
    <row r="212" s="236" customFormat="1" spans="1:6">
      <c r="A212" s="275"/>
      <c r="B212" s="4" t="s">
        <v>6</v>
      </c>
      <c r="C212" s="273">
        <v>3</v>
      </c>
      <c r="D212" s="7">
        <v>20000</v>
      </c>
      <c r="E212" s="7">
        <f t="shared" si="23"/>
        <v>60000</v>
      </c>
      <c r="F212" s="276"/>
    </row>
    <row r="213" s="236" customFormat="1" spans="1:6">
      <c r="A213" s="275"/>
      <c r="B213" s="4" t="s">
        <v>7</v>
      </c>
      <c r="C213" s="273">
        <v>1</v>
      </c>
      <c r="D213" s="7">
        <v>75000</v>
      </c>
      <c r="E213" s="7">
        <f t="shared" si="23"/>
        <v>75000</v>
      </c>
      <c r="F213" s="276"/>
    </row>
    <row r="214" s="236" customFormat="1" spans="1:6">
      <c r="A214" s="275"/>
      <c r="B214" s="4" t="s">
        <v>27</v>
      </c>
      <c r="C214" s="273">
        <v>0.5</v>
      </c>
      <c r="D214" s="7">
        <v>80000</v>
      </c>
      <c r="E214" s="7">
        <f t="shared" si="23"/>
        <v>40000</v>
      </c>
      <c r="F214" s="276"/>
    </row>
    <row r="215" s="236" customFormat="1" spans="1:6">
      <c r="A215" s="275"/>
      <c r="B215" s="4" t="s">
        <v>11</v>
      </c>
      <c r="C215" s="273">
        <v>2</v>
      </c>
      <c r="D215" s="7">
        <v>38000</v>
      </c>
      <c r="E215" s="7">
        <f t="shared" si="23"/>
        <v>76000</v>
      </c>
      <c r="F215" s="276"/>
    </row>
    <row r="216" s="236" customFormat="1" spans="1:6">
      <c r="A216" s="275"/>
      <c r="B216" s="4" t="s">
        <v>28</v>
      </c>
      <c r="C216" s="273">
        <v>1</v>
      </c>
      <c r="D216" s="7">
        <v>49000</v>
      </c>
      <c r="E216" s="7">
        <f t="shared" si="23"/>
        <v>49000</v>
      </c>
      <c r="F216" s="276"/>
    </row>
    <row r="217" s="236" customFormat="1" spans="1:6">
      <c r="A217" s="275"/>
      <c r="B217" s="4" t="s">
        <v>17</v>
      </c>
      <c r="C217" s="273">
        <v>1</v>
      </c>
      <c r="D217" s="7">
        <v>35000</v>
      </c>
      <c r="E217" s="7">
        <f t="shared" si="23"/>
        <v>35000</v>
      </c>
      <c r="F217" s="276"/>
    </row>
    <row r="218" s="236" customFormat="1" spans="1:6">
      <c r="A218" s="275"/>
      <c r="B218" s="4" t="s">
        <v>33</v>
      </c>
      <c r="C218" s="273">
        <v>1</v>
      </c>
      <c r="D218" s="7">
        <v>20000</v>
      </c>
      <c r="E218" s="7">
        <f t="shared" si="23"/>
        <v>20000</v>
      </c>
      <c r="F218" s="276"/>
    </row>
    <row r="219" s="236" customFormat="1" spans="1:6">
      <c r="A219" s="277"/>
      <c r="B219" s="4" t="s">
        <v>14</v>
      </c>
      <c r="C219" s="273">
        <v>2</v>
      </c>
      <c r="D219" s="7">
        <v>24000</v>
      </c>
      <c r="E219" s="7">
        <f t="shared" si="23"/>
        <v>48000</v>
      </c>
      <c r="F219" s="257"/>
    </row>
    <row r="220" s="236" customFormat="1" spans="1:6">
      <c r="A220" s="271">
        <v>45987</v>
      </c>
      <c r="B220" s="4" t="s">
        <v>6</v>
      </c>
      <c r="C220" s="273">
        <v>3</v>
      </c>
      <c r="D220" s="7">
        <v>20000</v>
      </c>
      <c r="E220" s="7">
        <f t="shared" si="23"/>
        <v>60000</v>
      </c>
      <c r="F220" s="274">
        <f>SUM(E220:E230)</f>
        <v>957000</v>
      </c>
    </row>
    <row r="221" s="236" customFormat="1" spans="1:6">
      <c r="A221" s="275"/>
      <c r="B221" s="4" t="s">
        <v>7</v>
      </c>
      <c r="C221" s="273">
        <v>4</v>
      </c>
      <c r="D221" s="7">
        <v>75000</v>
      </c>
      <c r="E221" s="7">
        <f t="shared" si="23"/>
        <v>300000</v>
      </c>
      <c r="F221" s="276"/>
    </row>
    <row r="222" s="236" customFormat="1" spans="1:6">
      <c r="A222" s="275"/>
      <c r="B222" s="4" t="s">
        <v>22</v>
      </c>
      <c r="C222" s="273">
        <v>1</v>
      </c>
      <c r="D222" s="7">
        <v>38000</v>
      </c>
      <c r="E222" s="7">
        <f t="shared" si="23"/>
        <v>38000</v>
      </c>
      <c r="F222" s="276"/>
    </row>
    <row r="223" s="236" customFormat="1" spans="1:6">
      <c r="A223" s="275"/>
      <c r="B223" s="4" t="s">
        <v>10</v>
      </c>
      <c r="C223" s="273">
        <v>8</v>
      </c>
      <c r="D223" s="7">
        <v>10000</v>
      </c>
      <c r="E223" s="7">
        <f t="shared" si="23"/>
        <v>80000</v>
      </c>
      <c r="F223" s="276"/>
    </row>
    <row r="224" s="236" customFormat="1" spans="1:6">
      <c r="A224" s="275"/>
      <c r="B224" s="4" t="s">
        <v>9</v>
      </c>
      <c r="C224" s="273">
        <v>1</v>
      </c>
      <c r="D224" s="7">
        <v>20000</v>
      </c>
      <c r="E224" s="7">
        <f t="shared" si="23"/>
        <v>20000</v>
      </c>
      <c r="F224" s="276"/>
    </row>
    <row r="225" s="236" customFormat="1" spans="1:6">
      <c r="A225" s="275"/>
      <c r="B225" s="4" t="s">
        <v>31</v>
      </c>
      <c r="C225" s="273">
        <v>1</v>
      </c>
      <c r="D225" s="7">
        <v>45000</v>
      </c>
      <c r="E225" s="7">
        <f t="shared" si="23"/>
        <v>45000</v>
      </c>
      <c r="F225" s="276"/>
    </row>
    <row r="226" s="236" customFormat="1" spans="1:6">
      <c r="A226" s="275"/>
      <c r="B226" s="4" t="s">
        <v>25</v>
      </c>
      <c r="C226" s="273">
        <v>2</v>
      </c>
      <c r="D226" s="7">
        <v>48000</v>
      </c>
      <c r="E226" s="7">
        <f t="shared" si="23"/>
        <v>96000</v>
      </c>
      <c r="F226" s="276"/>
    </row>
    <row r="227" s="236" customFormat="1" spans="1:6">
      <c r="A227" s="275"/>
      <c r="B227" s="4" t="s">
        <v>11</v>
      </c>
      <c r="C227" s="273">
        <v>1.36</v>
      </c>
      <c r="D227" s="7">
        <v>38000</v>
      </c>
      <c r="E227" s="7">
        <v>52000</v>
      </c>
      <c r="F227" s="276"/>
    </row>
    <row r="228" s="236" customFormat="1" spans="1:6">
      <c r="A228" s="275"/>
      <c r="B228" s="4" t="s">
        <v>13</v>
      </c>
      <c r="C228" s="273">
        <v>0.5</v>
      </c>
      <c r="D228" s="7">
        <v>100000</v>
      </c>
      <c r="E228" s="7">
        <f t="shared" ref="E228:E236" si="24">SUM(C228*D228)</f>
        <v>50000</v>
      </c>
      <c r="F228" s="276"/>
    </row>
    <row r="229" s="236" customFormat="1" spans="1:6">
      <c r="A229" s="275"/>
      <c r="B229" s="4" t="s">
        <v>14</v>
      </c>
      <c r="C229" s="273">
        <v>4</v>
      </c>
      <c r="D229" s="7">
        <v>24000</v>
      </c>
      <c r="E229" s="7">
        <f t="shared" si="24"/>
        <v>96000</v>
      </c>
      <c r="F229" s="276"/>
    </row>
    <row r="230" s="236" customFormat="1" spans="1:6">
      <c r="A230" s="277"/>
      <c r="B230" s="4" t="s">
        <v>19</v>
      </c>
      <c r="C230" s="273">
        <v>3</v>
      </c>
      <c r="D230" s="7">
        <v>40000</v>
      </c>
      <c r="E230" s="7">
        <f t="shared" si="24"/>
        <v>120000</v>
      </c>
      <c r="F230" s="257"/>
    </row>
    <row r="231" s="236" customFormat="1" spans="1:6">
      <c r="A231" s="271">
        <v>45988</v>
      </c>
      <c r="B231" s="4" t="s">
        <v>6</v>
      </c>
      <c r="C231" s="273">
        <v>3</v>
      </c>
      <c r="D231" s="7">
        <v>20000</v>
      </c>
      <c r="E231" s="7">
        <f t="shared" si="24"/>
        <v>60000</v>
      </c>
      <c r="F231" s="274">
        <f>SUM(E231:E241)</f>
        <v>828000</v>
      </c>
    </row>
    <row r="232" s="236" customFormat="1" spans="1:6">
      <c r="A232" s="275"/>
      <c r="B232" s="4" t="s">
        <v>7</v>
      </c>
      <c r="C232" s="273">
        <v>4</v>
      </c>
      <c r="D232" s="7">
        <v>75000</v>
      </c>
      <c r="E232" s="7">
        <f t="shared" si="24"/>
        <v>300000</v>
      </c>
      <c r="F232" s="276"/>
    </row>
    <row r="233" s="236" customFormat="1" spans="1:6">
      <c r="A233" s="275"/>
      <c r="B233" s="4" t="s">
        <v>37</v>
      </c>
      <c r="C233" s="273">
        <v>6</v>
      </c>
      <c r="D233" s="7">
        <v>10000</v>
      </c>
      <c r="E233" s="7">
        <f t="shared" si="24"/>
        <v>60000</v>
      </c>
      <c r="F233" s="276"/>
    </row>
    <row r="234" s="236" customFormat="1" spans="1:6">
      <c r="A234" s="275"/>
      <c r="B234" s="4" t="s">
        <v>25</v>
      </c>
      <c r="C234" s="273">
        <v>1</v>
      </c>
      <c r="D234" s="7">
        <v>48000</v>
      </c>
      <c r="E234" s="7">
        <f t="shared" si="24"/>
        <v>48000</v>
      </c>
      <c r="F234" s="276"/>
    </row>
    <row r="235" s="236" customFormat="1" spans="1:6">
      <c r="A235" s="275"/>
      <c r="B235" s="4" t="s">
        <v>30</v>
      </c>
      <c r="C235" s="273">
        <v>1</v>
      </c>
      <c r="D235" s="7">
        <v>30000</v>
      </c>
      <c r="E235" s="7">
        <f t="shared" si="24"/>
        <v>30000</v>
      </c>
      <c r="F235" s="276"/>
    </row>
    <row r="236" s="236" customFormat="1" spans="1:6">
      <c r="A236" s="275"/>
      <c r="B236" s="4" t="s">
        <v>8</v>
      </c>
      <c r="C236" s="273">
        <v>0.3</v>
      </c>
      <c r="D236" s="7">
        <v>20000</v>
      </c>
      <c r="E236" s="7">
        <f t="shared" si="24"/>
        <v>6000</v>
      </c>
      <c r="F236" s="276"/>
    </row>
    <row r="237" s="236" customFormat="1" spans="1:6">
      <c r="A237" s="275"/>
      <c r="B237" s="4" t="s">
        <v>13</v>
      </c>
      <c r="C237" s="273">
        <v>0.5</v>
      </c>
      <c r="D237" s="7">
        <v>95000</v>
      </c>
      <c r="E237" s="7">
        <v>48000</v>
      </c>
      <c r="F237" s="276"/>
    </row>
    <row r="238" s="236" customFormat="1" spans="1:6">
      <c r="A238" s="275"/>
      <c r="B238" s="4" t="s">
        <v>41</v>
      </c>
      <c r="C238" s="273">
        <v>0.3</v>
      </c>
      <c r="D238" s="7">
        <v>100000</v>
      </c>
      <c r="E238" s="7">
        <f t="shared" ref="E238:E246" si="25">SUM(C238*D238)</f>
        <v>30000</v>
      </c>
      <c r="F238" s="276"/>
    </row>
    <row r="239" s="236" customFormat="1" spans="1:6">
      <c r="A239" s="275"/>
      <c r="B239" s="4" t="s">
        <v>44</v>
      </c>
      <c r="C239" s="273">
        <v>1</v>
      </c>
      <c r="D239" s="7">
        <v>90000</v>
      </c>
      <c r="E239" s="7">
        <f t="shared" si="25"/>
        <v>90000</v>
      </c>
      <c r="F239" s="276"/>
    </row>
    <row r="240" s="236" customFormat="1" spans="1:6">
      <c r="A240" s="275"/>
      <c r="B240" s="4" t="s">
        <v>45</v>
      </c>
      <c r="C240" s="273">
        <v>2</v>
      </c>
      <c r="D240" s="7">
        <v>30000</v>
      </c>
      <c r="E240" s="7">
        <f t="shared" si="25"/>
        <v>60000</v>
      </c>
      <c r="F240" s="276"/>
    </row>
    <row r="241" s="236" customFormat="1" spans="1:6">
      <c r="A241" s="277"/>
      <c r="B241" s="4" t="s">
        <v>14</v>
      </c>
      <c r="C241" s="273">
        <v>4</v>
      </c>
      <c r="D241" s="7">
        <v>24000</v>
      </c>
      <c r="E241" s="7">
        <f t="shared" si="25"/>
        <v>96000</v>
      </c>
      <c r="F241" s="257"/>
    </row>
    <row r="242" s="236" customFormat="1" spans="1:6">
      <c r="A242" s="271">
        <v>45989</v>
      </c>
      <c r="B242" s="4" t="s">
        <v>6</v>
      </c>
      <c r="C242" s="273">
        <v>4</v>
      </c>
      <c r="D242" s="7">
        <v>20000</v>
      </c>
      <c r="E242" s="7">
        <f t="shared" si="25"/>
        <v>80000</v>
      </c>
      <c r="F242" s="274">
        <f>SUM(E242:E252)</f>
        <v>906000</v>
      </c>
    </row>
    <row r="243" s="236" customFormat="1" spans="1:6">
      <c r="A243" s="275"/>
      <c r="B243" s="4" t="s">
        <v>7</v>
      </c>
      <c r="C243" s="273">
        <v>4</v>
      </c>
      <c r="D243" s="7">
        <v>75000</v>
      </c>
      <c r="E243" s="7">
        <f t="shared" si="25"/>
        <v>300000</v>
      </c>
      <c r="F243" s="276"/>
    </row>
    <row r="244" s="236" customFormat="1" spans="1:6">
      <c r="A244" s="275"/>
      <c r="B244" s="4" t="s">
        <v>37</v>
      </c>
      <c r="C244" s="273">
        <v>8</v>
      </c>
      <c r="D244" s="7">
        <v>10000</v>
      </c>
      <c r="E244" s="7">
        <f t="shared" si="25"/>
        <v>80000</v>
      </c>
      <c r="F244" s="276"/>
    </row>
    <row r="245" s="236" customFormat="1" spans="1:6">
      <c r="A245" s="275"/>
      <c r="B245" s="4" t="s">
        <v>9</v>
      </c>
      <c r="C245" s="273">
        <v>0.5</v>
      </c>
      <c r="D245" s="7">
        <v>20000</v>
      </c>
      <c r="E245" s="7">
        <f t="shared" si="25"/>
        <v>10000</v>
      </c>
      <c r="F245" s="276"/>
    </row>
    <row r="246" s="236" customFormat="1" spans="1:6">
      <c r="A246" s="275"/>
      <c r="B246" s="4" t="s">
        <v>25</v>
      </c>
      <c r="C246" s="273">
        <v>2</v>
      </c>
      <c r="D246" s="7">
        <v>48000</v>
      </c>
      <c r="E246" s="7">
        <f t="shared" si="25"/>
        <v>96000</v>
      </c>
      <c r="F246" s="276"/>
    </row>
    <row r="247" s="236" customFormat="1" spans="1:6">
      <c r="A247" s="275"/>
      <c r="B247" s="4" t="s">
        <v>11</v>
      </c>
      <c r="C247" s="273">
        <v>1.2</v>
      </c>
      <c r="D247" s="7">
        <v>38000</v>
      </c>
      <c r="E247" s="7">
        <v>46000</v>
      </c>
      <c r="F247" s="276"/>
    </row>
    <row r="248" s="236" customFormat="1" spans="1:6">
      <c r="A248" s="275"/>
      <c r="B248" s="4" t="s">
        <v>30</v>
      </c>
      <c r="C248" s="273">
        <v>1</v>
      </c>
      <c r="D248" s="7">
        <v>30000</v>
      </c>
      <c r="E248" s="7">
        <f t="shared" ref="E248:E257" si="26">SUM(C248*D248)</f>
        <v>30000</v>
      </c>
      <c r="F248" s="276"/>
    </row>
    <row r="249" s="236" customFormat="1" spans="1:6">
      <c r="A249" s="275"/>
      <c r="B249" s="4" t="s">
        <v>13</v>
      </c>
      <c r="C249" s="273">
        <v>1</v>
      </c>
      <c r="D249" s="7">
        <v>100000</v>
      </c>
      <c r="E249" s="7">
        <v>48000</v>
      </c>
      <c r="F249" s="276"/>
    </row>
    <row r="250" s="236" customFormat="1" spans="1:6">
      <c r="A250" s="275"/>
      <c r="B250" s="4" t="s">
        <v>14</v>
      </c>
      <c r="C250" s="273">
        <v>4</v>
      </c>
      <c r="D250" s="7">
        <v>24000</v>
      </c>
      <c r="E250" s="7">
        <f t="shared" si="26"/>
        <v>96000</v>
      </c>
      <c r="F250" s="276"/>
    </row>
    <row r="251" s="236" customFormat="1" spans="1:6">
      <c r="A251" s="275"/>
      <c r="B251" s="4" t="s">
        <v>19</v>
      </c>
      <c r="C251" s="273">
        <v>1</v>
      </c>
      <c r="D251" s="7">
        <v>40000</v>
      </c>
      <c r="E251" s="7">
        <f t="shared" si="26"/>
        <v>40000</v>
      </c>
      <c r="F251" s="276"/>
    </row>
    <row r="252" s="236" customFormat="1" spans="1:6">
      <c r="A252" s="277"/>
      <c r="B252" s="4" t="s">
        <v>33</v>
      </c>
      <c r="C252" s="273">
        <v>4</v>
      </c>
      <c r="D252" s="7">
        <v>20000</v>
      </c>
      <c r="E252" s="7">
        <f t="shared" si="26"/>
        <v>80000</v>
      </c>
      <c r="F252" s="257"/>
    </row>
    <row r="253" s="236" customFormat="1" spans="1:6">
      <c r="A253" s="271">
        <v>45990</v>
      </c>
      <c r="B253" s="4" t="s">
        <v>6</v>
      </c>
      <c r="C253" s="273">
        <v>2</v>
      </c>
      <c r="D253" s="7">
        <v>20000</v>
      </c>
      <c r="E253" s="7">
        <f t="shared" si="26"/>
        <v>40000</v>
      </c>
      <c r="F253" s="274">
        <f>SUM(E253:E262)</f>
        <v>610000</v>
      </c>
    </row>
    <row r="254" s="236" customFormat="1" spans="1:6">
      <c r="A254" s="275"/>
      <c r="B254" s="4" t="s">
        <v>7</v>
      </c>
      <c r="C254" s="273">
        <v>1</v>
      </c>
      <c r="D254" s="7">
        <v>70000</v>
      </c>
      <c r="E254" s="7">
        <f t="shared" si="26"/>
        <v>70000</v>
      </c>
      <c r="F254" s="276"/>
    </row>
    <row r="255" s="236" customFormat="1" spans="1:6">
      <c r="A255" s="275"/>
      <c r="B255" s="4" t="s">
        <v>37</v>
      </c>
      <c r="C255" s="273">
        <v>6</v>
      </c>
      <c r="D255" s="7">
        <v>10000</v>
      </c>
      <c r="E255" s="7">
        <f t="shared" si="26"/>
        <v>60000</v>
      </c>
      <c r="F255" s="276"/>
    </row>
    <row r="256" s="236" customFormat="1" spans="1:6">
      <c r="A256" s="275"/>
      <c r="B256" s="4" t="s">
        <v>9</v>
      </c>
      <c r="C256" s="273">
        <v>0.3</v>
      </c>
      <c r="D256" s="7">
        <v>20000</v>
      </c>
      <c r="E256" s="7">
        <f t="shared" si="26"/>
        <v>6000</v>
      </c>
      <c r="F256" s="276"/>
    </row>
    <row r="257" s="236" customFormat="1" spans="1:6">
      <c r="A257" s="275"/>
      <c r="B257" s="4" t="s">
        <v>25</v>
      </c>
      <c r="C257" s="273">
        <v>1</v>
      </c>
      <c r="D257" s="7">
        <v>48000</v>
      </c>
      <c r="E257" s="7">
        <f t="shared" si="26"/>
        <v>48000</v>
      </c>
      <c r="F257" s="276"/>
    </row>
    <row r="258" s="236" customFormat="1" spans="1:6">
      <c r="A258" s="275"/>
      <c r="B258" s="4" t="s">
        <v>13</v>
      </c>
      <c r="C258" s="273">
        <v>1</v>
      </c>
      <c r="D258" s="7">
        <v>100000</v>
      </c>
      <c r="E258" s="7">
        <f>C258*D258</f>
        <v>100000</v>
      </c>
      <c r="F258" s="276"/>
    </row>
    <row r="259" s="236" customFormat="1" spans="1:6">
      <c r="A259" s="275"/>
      <c r="B259" s="4" t="s">
        <v>14</v>
      </c>
      <c r="C259" s="273">
        <v>2</v>
      </c>
      <c r="D259" s="7">
        <v>24000</v>
      </c>
      <c r="E259" s="7">
        <f t="shared" ref="E259:E268" si="27">SUM(C259*D259)</f>
        <v>48000</v>
      </c>
      <c r="F259" s="276"/>
    </row>
    <row r="260" s="236" customFormat="1" spans="1:6">
      <c r="A260" s="275"/>
      <c r="B260" s="4" t="s">
        <v>19</v>
      </c>
      <c r="C260" s="273">
        <v>1</v>
      </c>
      <c r="D260" s="7">
        <v>40000</v>
      </c>
      <c r="E260" s="7">
        <f t="shared" si="27"/>
        <v>40000</v>
      </c>
      <c r="F260" s="276"/>
    </row>
    <row r="261" s="236" customFormat="1" spans="1:6">
      <c r="A261" s="275"/>
      <c r="B261" s="4" t="s">
        <v>28</v>
      </c>
      <c r="C261" s="273">
        <v>2</v>
      </c>
      <c r="D261" s="7">
        <v>49000</v>
      </c>
      <c r="E261" s="7">
        <f t="shared" si="27"/>
        <v>98000</v>
      </c>
      <c r="F261" s="276"/>
    </row>
    <row r="262" s="236" customFormat="1" spans="1:6">
      <c r="A262" s="277"/>
      <c r="B262" s="4" t="s">
        <v>36</v>
      </c>
      <c r="C262" s="273">
        <v>5</v>
      </c>
      <c r="D262" s="7">
        <v>20000</v>
      </c>
      <c r="E262" s="7">
        <f t="shared" si="27"/>
        <v>100000</v>
      </c>
      <c r="F262" s="257"/>
    </row>
    <row r="263" s="236" customFormat="1" ht="15.75" spans="1:6">
      <c r="A263" s="280">
        <v>45990</v>
      </c>
      <c r="B263" s="4" t="s">
        <v>24</v>
      </c>
      <c r="C263" s="273">
        <v>2</v>
      </c>
      <c r="D263" s="7">
        <v>15000</v>
      </c>
      <c r="E263" s="7">
        <f t="shared" si="27"/>
        <v>30000</v>
      </c>
      <c r="F263" s="8">
        <f>SUM(E263)</f>
        <v>30000</v>
      </c>
    </row>
    <row r="264" s="236" customFormat="1" spans="1:6">
      <c r="A264" s="271">
        <v>45991</v>
      </c>
      <c r="B264" s="4" t="s">
        <v>6</v>
      </c>
      <c r="C264" s="273">
        <v>3</v>
      </c>
      <c r="D264" s="7">
        <v>20000</v>
      </c>
      <c r="E264" s="7">
        <f t="shared" si="27"/>
        <v>60000</v>
      </c>
      <c r="F264" s="274">
        <f>SUM(E264:E274)</f>
        <v>906000</v>
      </c>
    </row>
    <row r="265" s="236" customFormat="1" spans="1:6">
      <c r="A265" s="275"/>
      <c r="B265" s="4" t="s">
        <v>7</v>
      </c>
      <c r="C265" s="273">
        <v>4</v>
      </c>
      <c r="D265" s="7">
        <v>75000</v>
      </c>
      <c r="E265" s="7">
        <f t="shared" si="27"/>
        <v>300000</v>
      </c>
      <c r="F265" s="276"/>
    </row>
    <row r="266" s="236" customFormat="1" spans="1:6">
      <c r="A266" s="275"/>
      <c r="B266" s="4" t="s">
        <v>37</v>
      </c>
      <c r="C266" s="273">
        <v>8</v>
      </c>
      <c r="D266" s="7">
        <v>10000</v>
      </c>
      <c r="E266" s="7">
        <f t="shared" si="27"/>
        <v>80000</v>
      </c>
      <c r="F266" s="276"/>
    </row>
    <row r="267" s="236" customFormat="1" spans="1:6">
      <c r="A267" s="275"/>
      <c r="B267" s="4" t="s">
        <v>9</v>
      </c>
      <c r="C267" s="273">
        <v>0.3</v>
      </c>
      <c r="D267" s="7">
        <v>20000</v>
      </c>
      <c r="E267" s="7">
        <f t="shared" si="27"/>
        <v>6000</v>
      </c>
      <c r="F267" s="276"/>
    </row>
    <row r="268" s="236" customFormat="1" spans="1:6">
      <c r="A268" s="275"/>
      <c r="B268" s="4" t="s">
        <v>25</v>
      </c>
      <c r="C268" s="273">
        <v>1</v>
      </c>
      <c r="D268" s="7">
        <v>48000</v>
      </c>
      <c r="E268" s="7">
        <f t="shared" si="27"/>
        <v>48000</v>
      </c>
      <c r="F268" s="276"/>
    </row>
    <row r="269" s="236" customFormat="1" spans="1:6">
      <c r="A269" s="275"/>
      <c r="B269" s="4" t="s">
        <v>13</v>
      </c>
      <c r="C269" s="273">
        <v>1</v>
      </c>
      <c r="D269" s="7">
        <v>100000</v>
      </c>
      <c r="E269" s="7">
        <f>C269*D269</f>
        <v>100000</v>
      </c>
      <c r="F269" s="276"/>
    </row>
    <row r="270" s="236" customFormat="1" spans="1:6">
      <c r="A270" s="275"/>
      <c r="B270" s="4" t="s">
        <v>14</v>
      </c>
      <c r="C270" s="273">
        <v>5</v>
      </c>
      <c r="D270" s="7">
        <v>24000</v>
      </c>
      <c r="E270" s="7">
        <f t="shared" ref="E270:E274" si="28">SUM(C270*D270)</f>
        <v>120000</v>
      </c>
      <c r="F270" s="276"/>
    </row>
    <row r="271" s="236" customFormat="1" spans="1:6">
      <c r="A271" s="275"/>
      <c r="B271" s="4" t="s">
        <v>19</v>
      </c>
      <c r="C271" s="273">
        <v>1</v>
      </c>
      <c r="D271" s="7">
        <v>40000</v>
      </c>
      <c r="E271" s="7">
        <f t="shared" si="28"/>
        <v>40000</v>
      </c>
      <c r="F271" s="276"/>
    </row>
    <row r="272" s="236" customFormat="1" spans="1:6">
      <c r="A272" s="275"/>
      <c r="B272" s="4" t="s">
        <v>28</v>
      </c>
      <c r="C272" s="273">
        <v>2</v>
      </c>
      <c r="D272" s="7">
        <v>49000</v>
      </c>
      <c r="E272" s="7">
        <f t="shared" si="28"/>
        <v>98000</v>
      </c>
      <c r="F272" s="276"/>
    </row>
    <row r="273" s="236" customFormat="1" spans="1:6">
      <c r="A273" s="275"/>
      <c r="B273" s="4" t="s">
        <v>27</v>
      </c>
      <c r="C273" s="273">
        <v>0.3</v>
      </c>
      <c r="D273" s="7">
        <v>80000</v>
      </c>
      <c r="E273" s="7">
        <f t="shared" si="28"/>
        <v>24000</v>
      </c>
      <c r="F273" s="276"/>
    </row>
    <row r="274" s="236" customFormat="1" spans="1:6">
      <c r="A274" s="277"/>
      <c r="B274" s="4" t="s">
        <v>8</v>
      </c>
      <c r="C274" s="273">
        <v>1</v>
      </c>
      <c r="D274" s="7">
        <v>30000</v>
      </c>
      <c r="E274" s="7">
        <f t="shared" si="28"/>
        <v>30000</v>
      </c>
      <c r="F274" s="257"/>
    </row>
    <row r="275" s="236" customFormat="1" spans="1:6">
      <c r="A275" s="283"/>
      <c r="B275"/>
      <c r="C275" s="171"/>
      <c r="D275"/>
      <c r="E275"/>
      <c r="F275" s="8">
        <f>SUM(F2:F274)</f>
        <v>19433000</v>
      </c>
    </row>
    <row r="276" s="236" customFormat="1" spans="1:3">
      <c r="A276" s="238"/>
      <c r="C276" s="237"/>
    </row>
    <row r="277" s="236" customFormat="1" spans="1:3">
      <c r="A277" s="238"/>
      <c r="C277" s="237"/>
    </row>
    <row r="278" s="236" customFormat="1" spans="1:3">
      <c r="A278" s="238"/>
      <c r="C278" s="237"/>
    </row>
    <row r="279" s="236" customFormat="1" spans="1:3">
      <c r="A279" s="238"/>
      <c r="C279" s="237"/>
    </row>
    <row r="280" s="236" customFormat="1" spans="1:3">
      <c r="A280" s="238"/>
      <c r="C280" s="237"/>
    </row>
    <row r="281" s="236" customFormat="1" spans="1:3">
      <c r="A281" s="238"/>
      <c r="C281" s="237"/>
    </row>
    <row r="282" s="236" customFormat="1" spans="1:3">
      <c r="A282" s="238"/>
      <c r="C282" s="237"/>
    </row>
    <row r="283" s="236" customFormat="1" spans="1:3">
      <c r="A283" s="238"/>
      <c r="C283" s="237"/>
    </row>
    <row r="284" s="236" customFormat="1" spans="1:3">
      <c r="A284" s="238"/>
      <c r="C284" s="237"/>
    </row>
    <row r="285" s="236" customFormat="1" spans="1:3">
      <c r="A285" s="238"/>
      <c r="C285" s="237"/>
    </row>
    <row r="286" s="236" customFormat="1" spans="1:3">
      <c r="A286" s="238"/>
      <c r="C286" s="237"/>
    </row>
    <row r="287" s="236" customFormat="1" spans="1:3">
      <c r="A287" s="238"/>
      <c r="C287" s="237"/>
    </row>
    <row r="288" s="236" customFormat="1" spans="1:3">
      <c r="A288" s="238"/>
      <c r="C288" s="237"/>
    </row>
    <row r="289" s="236" customFormat="1" spans="1:3">
      <c r="A289" s="238"/>
      <c r="C289" s="237"/>
    </row>
    <row r="290" s="236" customFormat="1" spans="1:3">
      <c r="A290" s="238"/>
      <c r="C290" s="237"/>
    </row>
    <row r="291" s="236" customFormat="1" spans="1:3">
      <c r="A291" s="238"/>
      <c r="C291" s="237"/>
    </row>
    <row r="292" s="236" customFormat="1" spans="1:3">
      <c r="A292" s="238"/>
      <c r="C292" s="237"/>
    </row>
    <row r="293" s="236" customFormat="1" spans="1:3">
      <c r="A293" s="238"/>
      <c r="C293" s="237"/>
    </row>
    <row r="294" s="236" customFormat="1" spans="1:3">
      <c r="A294" s="238"/>
      <c r="C294" s="237"/>
    </row>
    <row r="295" s="236" customFormat="1" spans="1:3">
      <c r="A295" s="238"/>
      <c r="C295" s="237"/>
    </row>
    <row r="296" s="236" customFormat="1" spans="1:3">
      <c r="A296" s="238"/>
      <c r="C296" s="237"/>
    </row>
    <row r="297" s="236" customFormat="1" spans="1:3">
      <c r="A297" s="238"/>
      <c r="C297" s="237"/>
    </row>
    <row r="298" s="236" customFormat="1" spans="1:3">
      <c r="A298" s="238"/>
      <c r="C298" s="237"/>
    </row>
    <row r="299" s="236" customFormat="1" spans="1:3">
      <c r="A299" s="238"/>
      <c r="C299" s="237"/>
    </row>
    <row r="300" s="236" customFormat="1" spans="1:3">
      <c r="A300" s="238"/>
      <c r="C300" s="237"/>
    </row>
    <row r="301" s="236" customFormat="1" spans="1:3">
      <c r="A301" s="238"/>
      <c r="C301" s="237"/>
    </row>
    <row r="302" s="236" customFormat="1" spans="1:3">
      <c r="A302" s="238"/>
      <c r="C302" s="237"/>
    </row>
    <row r="303" s="236" customFormat="1" spans="1:3">
      <c r="A303" s="238"/>
      <c r="C303" s="237"/>
    </row>
    <row r="304" s="236" customFormat="1" spans="1:3">
      <c r="A304" s="238"/>
      <c r="C304" s="237"/>
    </row>
    <row r="305" s="236" customFormat="1" spans="1:3">
      <c r="A305" s="238"/>
      <c r="C305" s="237"/>
    </row>
    <row r="306" s="236" customFormat="1" spans="1:3">
      <c r="A306" s="238"/>
      <c r="C306" s="237"/>
    </row>
    <row r="307" s="236" customFormat="1" spans="1:3">
      <c r="A307" s="238"/>
      <c r="C307" s="237"/>
    </row>
    <row r="308" s="236" customFormat="1" spans="1:3">
      <c r="A308" s="238"/>
      <c r="C308" s="237"/>
    </row>
    <row r="309" s="236" customFormat="1" spans="1:3">
      <c r="A309" s="238"/>
      <c r="C309" s="237"/>
    </row>
    <row r="310" s="236" customFormat="1" spans="1:3">
      <c r="A310" s="238"/>
      <c r="C310" s="237"/>
    </row>
    <row r="311" s="236" customFormat="1" spans="1:3">
      <c r="A311" s="238"/>
      <c r="C311" s="237"/>
    </row>
    <row r="312" s="236" customFormat="1" spans="1:3">
      <c r="A312" s="238"/>
      <c r="C312" s="237"/>
    </row>
    <row r="313" s="236" customFormat="1" spans="1:3">
      <c r="A313" s="238"/>
      <c r="C313" s="237"/>
    </row>
    <row r="314" s="236" customFormat="1" spans="1:3">
      <c r="A314" s="238"/>
      <c r="C314" s="237"/>
    </row>
    <row r="315" s="236" customFormat="1" spans="1:3">
      <c r="A315" s="238"/>
      <c r="C315" s="237"/>
    </row>
    <row r="316" s="236" customFormat="1" spans="1:3">
      <c r="A316" s="238"/>
      <c r="C316" s="237"/>
    </row>
    <row r="317" s="236" customFormat="1" spans="1:3">
      <c r="A317" s="238"/>
      <c r="C317" s="237"/>
    </row>
    <row r="318" s="236" customFormat="1" spans="1:3">
      <c r="A318" s="238"/>
      <c r="C318" s="237"/>
    </row>
    <row r="319" s="236" customFormat="1" spans="1:3">
      <c r="A319" s="238"/>
      <c r="C319" s="237"/>
    </row>
    <row r="320" s="236" customFormat="1" spans="1:3">
      <c r="A320" s="238"/>
      <c r="C320" s="237"/>
    </row>
    <row r="321" s="236" customFormat="1" spans="1:3">
      <c r="A321" s="238"/>
      <c r="C321" s="237"/>
    </row>
    <row r="322" s="236" customFormat="1" spans="1:3">
      <c r="A322" s="238"/>
      <c r="C322" s="237"/>
    </row>
    <row r="323" s="236" customFormat="1" spans="1:3">
      <c r="A323" s="238"/>
      <c r="C323" s="237"/>
    </row>
    <row r="324" s="236" customFormat="1" spans="1:3">
      <c r="A324" s="238"/>
      <c r="C324" s="237"/>
    </row>
    <row r="325" s="236" customFormat="1" spans="1:3">
      <c r="A325" s="238"/>
      <c r="C325" s="237"/>
    </row>
    <row r="326" s="236" customFormat="1" spans="1:3">
      <c r="A326" s="238"/>
      <c r="C326" s="237"/>
    </row>
    <row r="327" s="236" customFormat="1" spans="1:3">
      <c r="A327" s="238"/>
      <c r="C327" s="237"/>
    </row>
    <row r="328" s="236" customFormat="1" spans="1:3">
      <c r="A328" s="238"/>
      <c r="C328" s="237"/>
    </row>
    <row r="329" s="236" customFormat="1" spans="1:3">
      <c r="A329" s="238"/>
      <c r="C329" s="237"/>
    </row>
    <row r="330" s="236" customFormat="1" spans="1:3">
      <c r="A330" s="238"/>
      <c r="C330" s="237"/>
    </row>
    <row r="331" s="236" customFormat="1" spans="1:3">
      <c r="A331" s="238"/>
      <c r="C331" s="237"/>
    </row>
    <row r="332" s="236" customFormat="1" spans="1:3">
      <c r="A332" s="238"/>
      <c r="C332" s="237"/>
    </row>
    <row r="333" s="236" customFormat="1" spans="1:3">
      <c r="A333" s="238"/>
      <c r="C333" s="237"/>
    </row>
    <row r="334" s="236" customFormat="1" spans="1:3">
      <c r="A334" s="238"/>
      <c r="C334" s="237"/>
    </row>
    <row r="335" s="236" customFormat="1" spans="1:3">
      <c r="A335" s="238"/>
      <c r="C335" s="237"/>
    </row>
    <row r="336" s="236" customFormat="1" spans="1:3">
      <c r="A336" s="238"/>
      <c r="C336" s="237"/>
    </row>
    <row r="337" s="236" customFormat="1" spans="1:3">
      <c r="A337" s="238"/>
      <c r="C337" s="237"/>
    </row>
    <row r="338" s="236" customFormat="1" spans="1:3">
      <c r="A338" s="238"/>
      <c r="C338" s="237"/>
    </row>
    <row r="339" s="236" customFormat="1" spans="1:3">
      <c r="A339" s="238"/>
      <c r="C339" s="237"/>
    </row>
    <row r="340" s="236" customFormat="1" spans="1:3">
      <c r="A340" s="238"/>
      <c r="C340" s="237"/>
    </row>
    <row r="341" s="236" customFormat="1" spans="1:3">
      <c r="A341" s="238"/>
      <c r="C341" s="237"/>
    </row>
    <row r="342" s="236" customFormat="1" spans="1:3">
      <c r="A342" s="238"/>
      <c r="C342" s="237"/>
    </row>
    <row r="343" s="236" customFormat="1" spans="1:3">
      <c r="A343" s="238"/>
      <c r="C343" s="237"/>
    </row>
    <row r="344" s="236" customFormat="1" spans="1:3">
      <c r="A344" s="238"/>
      <c r="C344" s="237"/>
    </row>
    <row r="345" s="236" customFormat="1" spans="1:3">
      <c r="A345" s="238"/>
      <c r="C345" s="237"/>
    </row>
    <row r="346" s="236" customFormat="1" spans="1:3">
      <c r="A346" s="238"/>
      <c r="C346" s="237"/>
    </row>
    <row r="347" s="236" customFormat="1" spans="1:3">
      <c r="A347" s="238"/>
      <c r="C347" s="237"/>
    </row>
    <row r="348" s="236" customFormat="1" spans="1:3">
      <c r="A348" s="238"/>
      <c r="C348" s="237"/>
    </row>
    <row r="349" s="236" customFormat="1" spans="1:3">
      <c r="A349" s="238"/>
      <c r="C349" s="237"/>
    </row>
    <row r="350" s="236" customFormat="1" spans="1:3">
      <c r="A350" s="238"/>
      <c r="C350" s="237"/>
    </row>
    <row r="351" s="236" customFormat="1" spans="1:3">
      <c r="A351" s="238"/>
      <c r="C351" s="237"/>
    </row>
    <row r="352" s="236" customFormat="1" spans="1:3">
      <c r="A352" s="238"/>
      <c r="C352" s="237"/>
    </row>
    <row r="353" s="236" customFormat="1" spans="1:3">
      <c r="A353" s="238"/>
      <c r="C353" s="237"/>
    </row>
    <row r="354" s="236" customFormat="1" spans="1:3">
      <c r="A354" s="238"/>
      <c r="C354" s="237"/>
    </row>
    <row r="355" s="236" customFormat="1" spans="1:3">
      <c r="A355" s="238"/>
      <c r="C355" s="237"/>
    </row>
    <row r="356" s="236" customFormat="1" spans="1:3">
      <c r="A356" s="238"/>
      <c r="C356" s="237"/>
    </row>
    <row r="357" s="236" customFormat="1" spans="1:3">
      <c r="A357" s="238"/>
      <c r="C357" s="237"/>
    </row>
    <row r="358" s="236" customFormat="1" spans="1:3">
      <c r="A358" s="238"/>
      <c r="C358" s="237"/>
    </row>
    <row r="359" s="236" customFormat="1" spans="1:3">
      <c r="A359" s="238"/>
      <c r="C359" s="237"/>
    </row>
    <row r="360" s="236" customFormat="1" spans="1:3">
      <c r="A360" s="238"/>
      <c r="C360" s="237"/>
    </row>
    <row r="361" s="236" customFormat="1" spans="1:3">
      <c r="A361" s="238"/>
      <c r="C361" s="237"/>
    </row>
    <row r="362" s="236" customFormat="1" spans="1:3">
      <c r="A362" s="238"/>
      <c r="C362" s="237"/>
    </row>
    <row r="363" s="236" customFormat="1" spans="1:3">
      <c r="A363" s="238"/>
      <c r="C363" s="237"/>
    </row>
    <row r="364" s="236" customFormat="1" spans="1:3">
      <c r="A364" s="238"/>
      <c r="C364" s="237"/>
    </row>
    <row r="365" s="236" customFormat="1" spans="1:3">
      <c r="A365" s="238"/>
      <c r="C365" s="237"/>
    </row>
    <row r="366" s="236" customFormat="1" spans="1:3">
      <c r="A366" s="238"/>
      <c r="C366" s="237"/>
    </row>
    <row r="367" s="236" customFormat="1" spans="1:3">
      <c r="A367" s="238"/>
      <c r="C367" s="237"/>
    </row>
    <row r="368" s="236" customFormat="1" spans="1:3">
      <c r="A368" s="238"/>
      <c r="C368" s="237"/>
    </row>
    <row r="369" s="236" customFormat="1" spans="1:3">
      <c r="A369" s="238"/>
      <c r="C369" s="237"/>
    </row>
    <row r="370" s="236" customFormat="1" spans="1:3">
      <c r="A370" s="238"/>
      <c r="C370" s="237"/>
    </row>
    <row r="371" s="236" customFormat="1" spans="1:3">
      <c r="A371" s="238"/>
      <c r="C371" s="237"/>
    </row>
    <row r="372" s="236" customFormat="1" spans="1:3">
      <c r="A372" s="238"/>
      <c r="C372" s="237"/>
    </row>
    <row r="373" s="236" customFormat="1" spans="1:3">
      <c r="A373" s="238"/>
      <c r="C373" s="237"/>
    </row>
    <row r="374" s="236" customFormat="1" spans="1:3">
      <c r="A374" s="238"/>
      <c r="C374" s="237"/>
    </row>
    <row r="375" s="236" customFormat="1" spans="1:3">
      <c r="A375" s="238"/>
      <c r="C375" s="237"/>
    </row>
    <row r="376" s="236" customFormat="1" spans="1:3">
      <c r="A376" s="238"/>
      <c r="C376" s="237"/>
    </row>
    <row r="377" s="236" customFormat="1" spans="1:3">
      <c r="A377" s="238"/>
      <c r="C377" s="237"/>
    </row>
    <row r="378" s="236" customFormat="1" spans="1:7">
      <c r="A378" s="238"/>
      <c r="C378" s="237"/>
      <c r="G378" s="258"/>
    </row>
  </sheetData>
  <mergeCells count="52">
    <mergeCell ref="A2:A12"/>
    <mergeCell ref="A13:A19"/>
    <mergeCell ref="A20:A35"/>
    <mergeCell ref="A36:A41"/>
    <mergeCell ref="A42:A47"/>
    <mergeCell ref="A48:A56"/>
    <mergeCell ref="A57:A71"/>
    <mergeCell ref="A72:A83"/>
    <mergeCell ref="A84:A90"/>
    <mergeCell ref="A91:A105"/>
    <mergeCell ref="A106:A121"/>
    <mergeCell ref="A123:A127"/>
    <mergeCell ref="A128:A134"/>
    <mergeCell ref="A135:A142"/>
    <mergeCell ref="A143:A149"/>
    <mergeCell ref="A150:A159"/>
    <mergeCell ref="A160:A173"/>
    <mergeCell ref="A175:A190"/>
    <mergeCell ref="A191:A198"/>
    <mergeCell ref="A199:A210"/>
    <mergeCell ref="A211:A219"/>
    <mergeCell ref="A220:A230"/>
    <mergeCell ref="A231:A241"/>
    <mergeCell ref="A242:A252"/>
    <mergeCell ref="A253:A262"/>
    <mergeCell ref="A264:A274"/>
    <mergeCell ref="F2:F12"/>
    <mergeCell ref="F13:F19"/>
    <mergeCell ref="F20:F35"/>
    <mergeCell ref="F36:F41"/>
    <mergeCell ref="F42:F47"/>
    <mergeCell ref="F48:F56"/>
    <mergeCell ref="F57:F71"/>
    <mergeCell ref="F72:F83"/>
    <mergeCell ref="F84:F90"/>
    <mergeCell ref="F91:F105"/>
    <mergeCell ref="F106:F121"/>
    <mergeCell ref="F123:F127"/>
    <mergeCell ref="F128:F134"/>
    <mergeCell ref="F135:F142"/>
    <mergeCell ref="F143:F149"/>
    <mergeCell ref="F150:F159"/>
    <mergeCell ref="F160:F173"/>
    <mergeCell ref="F175:F190"/>
    <mergeCell ref="F191:F198"/>
    <mergeCell ref="F199:F210"/>
    <mergeCell ref="F211:F219"/>
    <mergeCell ref="F220:F230"/>
    <mergeCell ref="F231:F241"/>
    <mergeCell ref="F242:F252"/>
    <mergeCell ref="F253:F262"/>
    <mergeCell ref="F264:F27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tabSelected="1" workbookViewId="0">
      <pane ySplit="1" topLeftCell="A2" activePane="bottomLeft" state="frozen"/>
      <selection/>
      <selection pane="bottomLeft" activeCell="I1" sqref="I1"/>
    </sheetView>
  </sheetViews>
  <sheetFormatPr defaultColWidth="9.14285714285714" defaultRowHeight="15"/>
  <cols>
    <col min="1" max="1" width="8.85714285714286" style="237" customWidth="1"/>
    <col min="2" max="2" width="12.7142857142857" style="238" customWidth="1"/>
    <col min="3" max="3" width="45.8571428571429" style="239" customWidth="1"/>
    <col min="4" max="4" width="6.8952380952381" style="240" customWidth="1"/>
    <col min="5" max="5" width="13.1428571428571" style="241" customWidth="1"/>
    <col min="6" max="6" width="13.1428571428571" style="236" customWidth="1"/>
    <col min="7" max="7" width="21.5047619047619" style="237" customWidth="1"/>
    <col min="8" max="8" width="13.1428571428571" style="236"/>
    <col min="9" max="9" width="29.2857142857143" style="236" customWidth="1"/>
    <col min="10" max="10" width="12.8571428571429" style="236"/>
    <col min="11" max="11" width="18.0285714285714" style="236" customWidth="1"/>
    <col min="12" max="12" width="11.4285714285714" style="236"/>
    <col min="13" max="15" width="10.2857142857143" style="236"/>
    <col min="16" max="16384" width="9.14285714285714" style="236"/>
  </cols>
  <sheetData>
    <row r="1" s="236" customFormat="1" ht="21" customHeight="1" spans="1:7">
      <c r="A1" s="242" t="s">
        <v>46</v>
      </c>
      <c r="B1" s="243" t="s">
        <v>0</v>
      </c>
      <c r="C1" s="244" t="s">
        <v>1</v>
      </c>
      <c r="D1" s="245" t="s">
        <v>2</v>
      </c>
      <c r="E1" s="246" t="s">
        <v>3</v>
      </c>
      <c r="F1" s="244" t="s">
        <v>47</v>
      </c>
      <c r="G1" s="244" t="s">
        <v>48</v>
      </c>
    </row>
    <row r="2" s="236" customFormat="1" ht="19" customHeight="1" spans="1:7">
      <c r="A2" s="33">
        <v>71905</v>
      </c>
      <c r="B2" s="32">
        <v>45962</v>
      </c>
      <c r="C2" s="247" t="s">
        <v>49</v>
      </c>
      <c r="D2" s="111">
        <v>4</v>
      </c>
      <c r="E2" s="7">
        <v>8000</v>
      </c>
      <c r="F2" s="248">
        <f>SUM(D2*E2)</f>
        <v>32000</v>
      </c>
      <c r="G2" s="249">
        <f>SUM(F2:F3)</f>
        <v>52000</v>
      </c>
    </row>
    <row r="3" s="236" customFormat="1" ht="19" customHeight="1" spans="1:7">
      <c r="A3" s="250"/>
      <c r="B3" s="251"/>
      <c r="C3" s="247" t="s">
        <v>50</v>
      </c>
      <c r="D3" s="111">
        <v>1</v>
      </c>
      <c r="E3" s="7">
        <v>20000</v>
      </c>
      <c r="F3" s="248">
        <f>SUM(D3*E3)</f>
        <v>20000</v>
      </c>
      <c r="G3" s="252"/>
    </row>
    <row r="4" s="236" customFormat="1" ht="19" customHeight="1" spans="1:7">
      <c r="A4" s="45">
        <v>71971</v>
      </c>
      <c r="B4" s="21">
        <v>45963</v>
      </c>
      <c r="C4" s="247" t="s">
        <v>50</v>
      </c>
      <c r="D4" s="111">
        <v>1</v>
      </c>
      <c r="E4" s="7">
        <v>20000</v>
      </c>
      <c r="F4" s="248">
        <f t="shared" ref="F4:F9" si="0">SUM(D4*E4)</f>
        <v>20000</v>
      </c>
      <c r="G4" s="56">
        <f>SUM(F4:F6)</f>
        <v>528000</v>
      </c>
    </row>
    <row r="5" s="236" customFormat="1" ht="19" customHeight="1" spans="1:7">
      <c r="A5" s="45"/>
      <c r="B5" s="21"/>
      <c r="C5" s="247" t="s">
        <v>49</v>
      </c>
      <c r="D5" s="111">
        <v>6</v>
      </c>
      <c r="E5" s="7">
        <v>8000</v>
      </c>
      <c r="F5" s="248">
        <f t="shared" si="0"/>
        <v>48000</v>
      </c>
      <c r="G5" s="56"/>
    </row>
    <row r="6" s="236" customFormat="1" ht="19" customHeight="1" spans="1:7">
      <c r="A6" s="45"/>
      <c r="B6" s="21"/>
      <c r="C6" s="247" t="s">
        <v>51</v>
      </c>
      <c r="D6" s="111">
        <v>4</v>
      </c>
      <c r="E6" s="7">
        <v>115000</v>
      </c>
      <c r="F6" s="248">
        <f t="shared" si="0"/>
        <v>460000</v>
      </c>
      <c r="G6" s="56"/>
    </row>
    <row r="7" s="236" customFormat="1" ht="18" customHeight="1" spans="1:7">
      <c r="A7" s="45">
        <v>72030</v>
      </c>
      <c r="B7" s="21">
        <v>45964</v>
      </c>
      <c r="C7" s="247" t="s">
        <v>50</v>
      </c>
      <c r="D7" s="111">
        <v>2</v>
      </c>
      <c r="E7" s="7">
        <v>20000</v>
      </c>
      <c r="F7" s="248">
        <f t="shared" si="0"/>
        <v>40000</v>
      </c>
      <c r="G7" s="56">
        <f>SUM(F7:F9)</f>
        <v>132000</v>
      </c>
    </row>
    <row r="8" s="236" customFormat="1" ht="18" customHeight="1" spans="1:7">
      <c r="A8" s="45"/>
      <c r="B8" s="21"/>
      <c r="C8" s="247" t="s">
        <v>52</v>
      </c>
      <c r="D8" s="111">
        <v>2</v>
      </c>
      <c r="E8" s="7">
        <v>22000</v>
      </c>
      <c r="F8" s="248">
        <f t="shared" si="0"/>
        <v>44000</v>
      </c>
      <c r="G8" s="56"/>
    </row>
    <row r="9" s="236" customFormat="1" ht="19" customHeight="1" spans="1:7">
      <c r="A9" s="45"/>
      <c r="B9" s="21"/>
      <c r="C9" s="247" t="s">
        <v>49</v>
      </c>
      <c r="D9" s="111">
        <v>6</v>
      </c>
      <c r="E9" s="7">
        <v>8000</v>
      </c>
      <c r="F9" s="248">
        <f t="shared" si="0"/>
        <v>48000</v>
      </c>
      <c r="G9" s="56"/>
    </row>
    <row r="10" s="236" customFormat="1" ht="19" customHeight="1" spans="1:7">
      <c r="A10" s="45">
        <v>72121</v>
      </c>
      <c r="B10" s="21">
        <v>45965</v>
      </c>
      <c r="C10" s="247" t="s">
        <v>49</v>
      </c>
      <c r="D10" s="111">
        <v>4</v>
      </c>
      <c r="E10" s="7">
        <v>8000</v>
      </c>
      <c r="F10" s="248">
        <f t="shared" ref="F10:F22" si="1">SUM(D10*E10)</f>
        <v>32000</v>
      </c>
      <c r="G10" s="56">
        <f>SUM(F10:F15)</f>
        <v>784000</v>
      </c>
    </row>
    <row r="11" s="236" customFormat="1" ht="19" customHeight="1" spans="1:7">
      <c r="A11" s="45"/>
      <c r="B11" s="21"/>
      <c r="C11" s="247" t="s">
        <v>52</v>
      </c>
      <c r="D11" s="111">
        <v>1</v>
      </c>
      <c r="E11" s="7">
        <v>22000</v>
      </c>
      <c r="F11" s="248">
        <f t="shared" si="1"/>
        <v>22000</v>
      </c>
      <c r="G11" s="56"/>
    </row>
    <row r="12" s="236" customFormat="1" ht="19" customHeight="1" spans="1:7">
      <c r="A12" s="45"/>
      <c r="B12" s="21"/>
      <c r="C12" s="253" t="s">
        <v>53</v>
      </c>
      <c r="D12" s="111">
        <v>1</v>
      </c>
      <c r="E12" s="7">
        <v>135000</v>
      </c>
      <c r="F12" s="248">
        <f t="shared" si="1"/>
        <v>135000</v>
      </c>
      <c r="G12" s="56"/>
    </row>
    <row r="13" s="236" customFormat="1" ht="19" customHeight="1" spans="1:7">
      <c r="A13" s="45"/>
      <c r="B13" s="21"/>
      <c r="C13" s="247" t="s">
        <v>54</v>
      </c>
      <c r="D13" s="111">
        <v>2</v>
      </c>
      <c r="E13" s="7">
        <v>120000</v>
      </c>
      <c r="F13" s="248">
        <f t="shared" si="1"/>
        <v>240000</v>
      </c>
      <c r="G13" s="56"/>
    </row>
    <row r="14" s="236" customFormat="1" ht="19" customHeight="1" spans="1:7">
      <c r="A14" s="45"/>
      <c r="B14" s="21"/>
      <c r="C14" s="247" t="s">
        <v>51</v>
      </c>
      <c r="D14" s="111">
        <v>2</v>
      </c>
      <c r="E14" s="7">
        <v>115000</v>
      </c>
      <c r="F14" s="248">
        <f t="shared" si="1"/>
        <v>230000</v>
      </c>
      <c r="G14" s="56"/>
    </row>
    <row r="15" s="236" customFormat="1" ht="19" customHeight="1" spans="1:7">
      <c r="A15" s="45"/>
      <c r="B15" s="21"/>
      <c r="C15" s="253" t="s">
        <v>55</v>
      </c>
      <c r="D15" s="111">
        <v>1</v>
      </c>
      <c r="E15" s="7">
        <v>125000</v>
      </c>
      <c r="F15" s="248">
        <f t="shared" si="1"/>
        <v>125000</v>
      </c>
      <c r="G15" s="56"/>
    </row>
    <row r="16" s="236" customFormat="1" ht="19" customHeight="1" spans="1:7">
      <c r="A16" s="200">
        <v>72185</v>
      </c>
      <c r="B16" s="32">
        <v>45966</v>
      </c>
      <c r="C16" s="253" t="s">
        <v>49</v>
      </c>
      <c r="D16" s="111">
        <v>4</v>
      </c>
      <c r="E16" s="7">
        <v>8000</v>
      </c>
      <c r="F16" s="248">
        <f t="shared" si="1"/>
        <v>32000</v>
      </c>
      <c r="G16" s="249">
        <f>SUM(F16:F18)</f>
        <v>74000</v>
      </c>
    </row>
    <row r="17" s="236" customFormat="1" ht="19" customHeight="1" spans="1:7">
      <c r="A17" s="202"/>
      <c r="B17" s="38"/>
      <c r="C17" s="253" t="s">
        <v>52</v>
      </c>
      <c r="D17" s="111">
        <v>1</v>
      </c>
      <c r="E17" s="7">
        <v>22000</v>
      </c>
      <c r="F17" s="248">
        <f t="shared" si="1"/>
        <v>22000</v>
      </c>
      <c r="G17" s="254"/>
    </row>
    <row r="18" s="236" customFormat="1" ht="19" customHeight="1" spans="1:7">
      <c r="A18" s="255"/>
      <c r="B18" s="251"/>
      <c r="C18" s="253" t="s">
        <v>50</v>
      </c>
      <c r="D18" s="111">
        <v>1</v>
      </c>
      <c r="E18" s="7">
        <v>20000</v>
      </c>
      <c r="F18" s="248">
        <f t="shared" si="1"/>
        <v>20000</v>
      </c>
      <c r="G18" s="252"/>
    </row>
    <row r="19" s="236" customFormat="1" ht="19" customHeight="1" spans="1:7">
      <c r="A19" s="45">
        <v>72264</v>
      </c>
      <c r="B19" s="21">
        <v>45967</v>
      </c>
      <c r="C19" s="247" t="s">
        <v>50</v>
      </c>
      <c r="D19" s="111">
        <v>1</v>
      </c>
      <c r="E19" s="7">
        <v>20000</v>
      </c>
      <c r="F19" s="248">
        <f t="shared" si="1"/>
        <v>20000</v>
      </c>
      <c r="G19" s="56">
        <f>SUM(F19:F20)</f>
        <v>42000</v>
      </c>
    </row>
    <row r="20" s="236" customFormat="1" ht="19" customHeight="1" spans="1:7">
      <c r="A20" s="45"/>
      <c r="B20" s="21"/>
      <c r="C20" s="247" t="s">
        <v>52</v>
      </c>
      <c r="D20" s="111">
        <v>1</v>
      </c>
      <c r="E20" s="7">
        <v>22000</v>
      </c>
      <c r="F20" s="248">
        <f t="shared" si="1"/>
        <v>22000</v>
      </c>
      <c r="G20" s="56"/>
    </row>
    <row r="21" s="236" customFormat="1" ht="19" customHeight="1" spans="1:7">
      <c r="A21" s="200">
        <v>72318</v>
      </c>
      <c r="B21" s="32">
        <v>45968</v>
      </c>
      <c r="C21" s="247" t="s">
        <v>52</v>
      </c>
      <c r="D21" s="111">
        <v>1</v>
      </c>
      <c r="E21" s="7">
        <v>22000</v>
      </c>
      <c r="F21" s="248">
        <f t="shared" ref="F21:F45" si="2">SUM(D21*E21)</f>
        <v>22000</v>
      </c>
      <c r="G21" s="249">
        <f>SUM(F21:F25)</f>
        <v>810000</v>
      </c>
    </row>
    <row r="22" s="236" customFormat="1" ht="19" customHeight="1" spans="1:7">
      <c r="A22" s="202"/>
      <c r="B22" s="38"/>
      <c r="C22" s="247" t="s">
        <v>49</v>
      </c>
      <c r="D22" s="111">
        <v>6</v>
      </c>
      <c r="E22" s="7">
        <v>8000</v>
      </c>
      <c r="F22" s="248">
        <f t="shared" si="2"/>
        <v>48000</v>
      </c>
      <c r="G22" s="254"/>
    </row>
    <row r="23" s="236" customFormat="1" ht="19" customHeight="1" spans="1:7">
      <c r="A23" s="202"/>
      <c r="B23" s="38"/>
      <c r="C23" s="253" t="s">
        <v>56</v>
      </c>
      <c r="D23" s="111">
        <v>1</v>
      </c>
      <c r="E23" s="7">
        <v>135000</v>
      </c>
      <c r="F23" s="248">
        <f t="shared" si="2"/>
        <v>135000</v>
      </c>
      <c r="G23" s="254"/>
    </row>
    <row r="24" s="236" customFormat="1" ht="19" customHeight="1" spans="1:7">
      <c r="A24" s="202"/>
      <c r="B24" s="38"/>
      <c r="C24" s="247" t="s">
        <v>57</v>
      </c>
      <c r="D24" s="111">
        <v>1</v>
      </c>
      <c r="E24" s="7">
        <v>125000</v>
      </c>
      <c r="F24" s="248">
        <f t="shared" si="2"/>
        <v>125000</v>
      </c>
      <c r="G24" s="254"/>
    </row>
    <row r="25" s="236" customFormat="1" ht="19" customHeight="1" spans="1:7">
      <c r="A25" s="255"/>
      <c r="B25" s="251"/>
      <c r="C25" s="247" t="s">
        <v>58</v>
      </c>
      <c r="D25" s="111">
        <v>1</v>
      </c>
      <c r="E25" s="7">
        <v>480000</v>
      </c>
      <c r="F25" s="248">
        <f t="shared" si="2"/>
        <v>480000</v>
      </c>
      <c r="G25" s="252"/>
    </row>
    <row r="26" s="236" customFormat="1" ht="19" customHeight="1" spans="1:7">
      <c r="A26" s="200">
        <v>72401</v>
      </c>
      <c r="B26" s="32">
        <v>45969</v>
      </c>
      <c r="C26" s="253" t="s">
        <v>52</v>
      </c>
      <c r="D26" s="111">
        <v>1</v>
      </c>
      <c r="E26" s="7">
        <v>22000</v>
      </c>
      <c r="F26" s="248">
        <f t="shared" si="2"/>
        <v>22000</v>
      </c>
      <c r="G26" s="249">
        <f>SUM(F26:F28)</f>
        <v>195000</v>
      </c>
    </row>
    <row r="27" s="236" customFormat="1" ht="19" customHeight="1" spans="1:7">
      <c r="A27" s="202"/>
      <c r="B27" s="38"/>
      <c r="C27" s="247" t="s">
        <v>49</v>
      </c>
      <c r="D27" s="111">
        <v>6</v>
      </c>
      <c r="E27" s="7">
        <v>8000</v>
      </c>
      <c r="F27" s="248">
        <f t="shared" si="2"/>
        <v>48000</v>
      </c>
      <c r="G27" s="254"/>
    </row>
    <row r="28" s="236" customFormat="1" ht="19" customHeight="1" spans="1:7">
      <c r="A28" s="255"/>
      <c r="B28" s="251"/>
      <c r="C28" s="253" t="s">
        <v>59</v>
      </c>
      <c r="D28" s="111">
        <v>1</v>
      </c>
      <c r="E28" s="7">
        <v>125000</v>
      </c>
      <c r="F28" s="248">
        <f t="shared" si="2"/>
        <v>125000</v>
      </c>
      <c r="G28" s="252"/>
    </row>
    <row r="29" s="236" customFormat="1" ht="19" customHeight="1" spans="1:7">
      <c r="A29" s="200">
        <v>72489</v>
      </c>
      <c r="B29" s="32">
        <v>45970</v>
      </c>
      <c r="C29" s="247" t="s">
        <v>52</v>
      </c>
      <c r="D29" s="111">
        <v>2</v>
      </c>
      <c r="E29" s="7">
        <v>22000</v>
      </c>
      <c r="F29" s="248">
        <f t="shared" si="2"/>
        <v>44000</v>
      </c>
      <c r="G29" s="249">
        <f>SUM(F29:F32)</f>
        <v>1262000</v>
      </c>
    </row>
    <row r="30" s="236" customFormat="1" ht="19" customHeight="1" spans="1:7">
      <c r="A30" s="202"/>
      <c r="B30" s="38"/>
      <c r="C30" s="247" t="s">
        <v>50</v>
      </c>
      <c r="D30" s="111">
        <v>1</v>
      </c>
      <c r="E30" s="7">
        <v>20000</v>
      </c>
      <c r="F30" s="248">
        <f t="shared" si="2"/>
        <v>20000</v>
      </c>
      <c r="G30" s="254"/>
    </row>
    <row r="31" s="236" customFormat="1" ht="19" customHeight="1" spans="1:7">
      <c r="A31" s="202"/>
      <c r="B31" s="38"/>
      <c r="C31" s="247" t="s">
        <v>49</v>
      </c>
      <c r="D31" s="111">
        <v>6</v>
      </c>
      <c r="E31" s="7">
        <v>8000</v>
      </c>
      <c r="F31" s="248">
        <f t="shared" si="2"/>
        <v>48000</v>
      </c>
      <c r="G31" s="254"/>
    </row>
    <row r="32" s="236" customFormat="1" ht="19" customHeight="1" spans="1:7">
      <c r="A32" s="255"/>
      <c r="B32" s="251"/>
      <c r="C32" s="247" t="s">
        <v>51</v>
      </c>
      <c r="D32" s="111">
        <v>10</v>
      </c>
      <c r="E32" s="7">
        <v>115000</v>
      </c>
      <c r="F32" s="248">
        <f t="shared" si="2"/>
        <v>1150000</v>
      </c>
      <c r="G32" s="252"/>
    </row>
    <row r="33" s="236" customFormat="1" ht="19" customHeight="1" spans="1:7">
      <c r="A33" s="200">
        <v>72524</v>
      </c>
      <c r="B33" s="32">
        <v>45971</v>
      </c>
      <c r="C33" s="247" t="s">
        <v>52</v>
      </c>
      <c r="D33" s="111">
        <v>2</v>
      </c>
      <c r="E33" s="7">
        <v>22000</v>
      </c>
      <c r="F33" s="248">
        <f t="shared" si="2"/>
        <v>44000</v>
      </c>
      <c r="G33" s="249">
        <f>SUM(F33:F37)</f>
        <v>576000</v>
      </c>
    </row>
    <row r="34" s="236" customFormat="1" ht="19" customHeight="1" spans="1:7">
      <c r="A34" s="202"/>
      <c r="B34" s="38"/>
      <c r="C34" s="247" t="s">
        <v>49</v>
      </c>
      <c r="D34" s="111">
        <v>4</v>
      </c>
      <c r="E34" s="7">
        <v>8000</v>
      </c>
      <c r="F34" s="248">
        <f t="shared" si="2"/>
        <v>32000</v>
      </c>
      <c r="G34" s="254"/>
    </row>
    <row r="35" s="236" customFormat="1" ht="19" customHeight="1" spans="1:7">
      <c r="A35" s="202"/>
      <c r="B35" s="38"/>
      <c r="C35" s="247" t="s">
        <v>51</v>
      </c>
      <c r="D35" s="111">
        <v>2</v>
      </c>
      <c r="E35" s="7">
        <v>115000</v>
      </c>
      <c r="F35" s="248">
        <f t="shared" si="2"/>
        <v>230000</v>
      </c>
      <c r="G35" s="254"/>
    </row>
    <row r="36" s="236" customFormat="1" ht="19" customHeight="1" spans="1:7">
      <c r="A36" s="202"/>
      <c r="B36" s="38"/>
      <c r="C36" s="247" t="s">
        <v>60</v>
      </c>
      <c r="D36" s="111">
        <v>1</v>
      </c>
      <c r="E36" s="7">
        <v>135000</v>
      </c>
      <c r="F36" s="248">
        <f t="shared" si="2"/>
        <v>135000</v>
      </c>
      <c r="G36" s="254"/>
    </row>
    <row r="37" s="236" customFormat="1" ht="19" customHeight="1" spans="1:7">
      <c r="A37" s="255"/>
      <c r="B37" s="251"/>
      <c r="C37" s="247" t="s">
        <v>53</v>
      </c>
      <c r="D37" s="111">
        <v>1</v>
      </c>
      <c r="E37" s="7">
        <v>135000</v>
      </c>
      <c r="F37" s="248">
        <f t="shared" si="2"/>
        <v>135000</v>
      </c>
      <c r="G37" s="252"/>
    </row>
    <row r="38" s="236" customFormat="1" ht="19" customHeight="1" spans="1:7">
      <c r="A38" s="200">
        <v>72595</v>
      </c>
      <c r="B38" s="32">
        <v>45972</v>
      </c>
      <c r="C38" s="247" t="s">
        <v>51</v>
      </c>
      <c r="D38" s="111">
        <v>2</v>
      </c>
      <c r="E38" s="7">
        <v>115000</v>
      </c>
      <c r="F38" s="248">
        <f t="shared" si="2"/>
        <v>230000</v>
      </c>
      <c r="G38" s="249">
        <f>SUM(F38:F41)</f>
        <v>288000</v>
      </c>
    </row>
    <row r="39" s="236" customFormat="1" ht="19" customHeight="1" spans="1:7">
      <c r="A39" s="202"/>
      <c r="B39" s="38"/>
      <c r="C39" s="247" t="s">
        <v>50</v>
      </c>
      <c r="D39" s="111">
        <v>1</v>
      </c>
      <c r="E39" s="7">
        <v>20000</v>
      </c>
      <c r="F39" s="248">
        <f t="shared" si="2"/>
        <v>20000</v>
      </c>
      <c r="G39" s="254"/>
    </row>
    <row r="40" s="236" customFormat="1" ht="19" customHeight="1" spans="1:7">
      <c r="A40" s="202"/>
      <c r="B40" s="38"/>
      <c r="C40" s="247" t="s">
        <v>52</v>
      </c>
      <c r="D40" s="111">
        <v>1</v>
      </c>
      <c r="E40" s="7">
        <v>22000</v>
      </c>
      <c r="F40" s="248">
        <f t="shared" si="2"/>
        <v>22000</v>
      </c>
      <c r="G40" s="254"/>
    </row>
    <row r="41" s="236" customFormat="1" ht="19" customHeight="1" spans="1:7">
      <c r="A41" s="255"/>
      <c r="B41" s="251"/>
      <c r="C41" s="247" t="s">
        <v>49</v>
      </c>
      <c r="D41" s="111">
        <v>2</v>
      </c>
      <c r="E41" s="7">
        <v>8000</v>
      </c>
      <c r="F41" s="248">
        <f t="shared" si="2"/>
        <v>16000</v>
      </c>
      <c r="G41" s="252"/>
    </row>
    <row r="42" s="236" customFormat="1" ht="19" customHeight="1" spans="1:7">
      <c r="A42" s="45">
        <v>72653</v>
      </c>
      <c r="B42" s="21">
        <v>45973</v>
      </c>
      <c r="C42" s="247" t="s">
        <v>49</v>
      </c>
      <c r="D42" s="111">
        <v>4</v>
      </c>
      <c r="E42" s="7">
        <v>8000</v>
      </c>
      <c r="F42" s="248">
        <f t="shared" si="2"/>
        <v>32000</v>
      </c>
      <c r="G42" s="56">
        <f>SUM(F42:F43)</f>
        <v>52000</v>
      </c>
    </row>
    <row r="43" s="236" customFormat="1" ht="19" customHeight="1" spans="1:7">
      <c r="A43" s="45"/>
      <c r="B43" s="21"/>
      <c r="C43" s="247" t="s">
        <v>50</v>
      </c>
      <c r="D43" s="111">
        <v>1</v>
      </c>
      <c r="E43" s="7">
        <v>20000</v>
      </c>
      <c r="F43" s="248">
        <f t="shared" si="2"/>
        <v>20000</v>
      </c>
      <c r="G43" s="56"/>
    </row>
    <row r="44" s="236" customFormat="1" ht="19" customHeight="1" spans="1:7">
      <c r="A44" s="200">
        <v>72724</v>
      </c>
      <c r="B44" s="32">
        <v>45974</v>
      </c>
      <c r="C44" s="247" t="s">
        <v>49</v>
      </c>
      <c r="D44" s="111">
        <v>4</v>
      </c>
      <c r="E44" s="7">
        <v>8000</v>
      </c>
      <c r="F44" s="248">
        <f t="shared" si="2"/>
        <v>32000</v>
      </c>
      <c r="G44" s="249">
        <f>SUM(F44:F45)</f>
        <v>52000</v>
      </c>
    </row>
    <row r="45" s="236" customFormat="1" ht="19" customHeight="1" spans="1:7">
      <c r="A45" s="255"/>
      <c r="B45" s="251"/>
      <c r="C45" s="247" t="s">
        <v>50</v>
      </c>
      <c r="D45" s="111">
        <v>1</v>
      </c>
      <c r="E45" s="7">
        <v>20000</v>
      </c>
      <c r="F45" s="248">
        <f t="shared" si="2"/>
        <v>20000</v>
      </c>
      <c r="G45" s="252"/>
    </row>
    <row r="46" s="236" customFormat="1" ht="19" customHeight="1" spans="1:7">
      <c r="A46" s="200">
        <v>72868</v>
      </c>
      <c r="B46" s="32">
        <v>45976</v>
      </c>
      <c r="C46" s="247" t="s">
        <v>52</v>
      </c>
      <c r="D46" s="111">
        <v>2</v>
      </c>
      <c r="E46" s="7">
        <v>22000</v>
      </c>
      <c r="F46" s="248">
        <f t="shared" ref="F46:F72" si="3">SUM(D46*E46)</f>
        <v>44000</v>
      </c>
      <c r="G46" s="249">
        <f>SUM(F46:F54)</f>
        <v>1103000</v>
      </c>
    </row>
    <row r="47" s="236" customFormat="1" ht="19" customHeight="1" spans="1:7">
      <c r="A47" s="202"/>
      <c r="B47" s="38"/>
      <c r="C47" s="247" t="s">
        <v>50</v>
      </c>
      <c r="D47" s="111">
        <v>1</v>
      </c>
      <c r="E47" s="7">
        <v>20000</v>
      </c>
      <c r="F47" s="248">
        <f t="shared" si="3"/>
        <v>20000</v>
      </c>
      <c r="G47" s="254"/>
    </row>
    <row r="48" s="236" customFormat="1" ht="19" customHeight="1" spans="1:7">
      <c r="A48" s="202"/>
      <c r="B48" s="38"/>
      <c r="C48" s="247" t="s">
        <v>49</v>
      </c>
      <c r="D48" s="111">
        <v>6</v>
      </c>
      <c r="E48" s="7">
        <v>8000</v>
      </c>
      <c r="F48" s="248">
        <f t="shared" si="3"/>
        <v>48000</v>
      </c>
      <c r="G48" s="254"/>
    </row>
    <row r="49" s="236" customFormat="1" ht="19" customHeight="1" spans="1:7">
      <c r="A49" s="202"/>
      <c r="B49" s="38"/>
      <c r="C49" s="247" t="s">
        <v>54</v>
      </c>
      <c r="D49" s="111">
        <v>1</v>
      </c>
      <c r="E49" s="7">
        <v>120000</v>
      </c>
      <c r="F49" s="248">
        <f t="shared" si="3"/>
        <v>120000</v>
      </c>
      <c r="G49" s="254"/>
    </row>
    <row r="50" s="236" customFormat="1" ht="19" customHeight="1" spans="1:7">
      <c r="A50" s="202"/>
      <c r="B50" s="38"/>
      <c r="C50" s="247" t="s">
        <v>55</v>
      </c>
      <c r="D50" s="111">
        <v>1</v>
      </c>
      <c r="E50" s="7">
        <v>125000</v>
      </c>
      <c r="F50" s="248">
        <f t="shared" si="3"/>
        <v>125000</v>
      </c>
      <c r="G50" s="254"/>
    </row>
    <row r="51" s="236" customFormat="1" ht="19" customHeight="1" spans="1:7">
      <c r="A51" s="202"/>
      <c r="B51" s="38"/>
      <c r="C51" s="247" t="s">
        <v>56</v>
      </c>
      <c r="D51" s="111">
        <v>1</v>
      </c>
      <c r="E51" s="7">
        <v>135000</v>
      </c>
      <c r="F51" s="248">
        <f t="shared" si="3"/>
        <v>135000</v>
      </c>
      <c r="G51" s="254"/>
    </row>
    <row r="52" s="236" customFormat="1" ht="19" customHeight="1" spans="1:7">
      <c r="A52" s="202"/>
      <c r="B52" s="38"/>
      <c r="C52" s="247" t="s">
        <v>61</v>
      </c>
      <c r="D52" s="111">
        <v>1</v>
      </c>
      <c r="E52" s="7">
        <v>125000</v>
      </c>
      <c r="F52" s="248">
        <f t="shared" si="3"/>
        <v>125000</v>
      </c>
      <c r="G52" s="254"/>
    </row>
    <row r="53" s="236" customFormat="1" ht="19" customHeight="1" spans="1:7">
      <c r="A53" s="202"/>
      <c r="B53" s="38"/>
      <c r="C53" s="247" t="s">
        <v>58</v>
      </c>
      <c r="D53" s="111">
        <v>1</v>
      </c>
      <c r="E53" s="7">
        <v>480000</v>
      </c>
      <c r="F53" s="248">
        <f t="shared" si="3"/>
        <v>480000</v>
      </c>
      <c r="G53" s="254"/>
    </row>
    <row r="54" s="236" customFormat="1" ht="19" customHeight="1" spans="1:7">
      <c r="A54" s="255"/>
      <c r="B54" s="251"/>
      <c r="C54" s="247" t="s">
        <v>62</v>
      </c>
      <c r="D54" s="111">
        <v>4</v>
      </c>
      <c r="E54" s="7">
        <v>1500</v>
      </c>
      <c r="F54" s="248">
        <f t="shared" si="3"/>
        <v>6000</v>
      </c>
      <c r="G54" s="252"/>
    </row>
    <row r="55" s="236" customFormat="1" ht="19" customHeight="1" spans="1:7">
      <c r="A55" s="45">
        <v>72935</v>
      </c>
      <c r="B55" s="21">
        <v>45977</v>
      </c>
      <c r="C55" s="247" t="s">
        <v>50</v>
      </c>
      <c r="D55" s="111">
        <v>2</v>
      </c>
      <c r="E55" s="7">
        <v>20000</v>
      </c>
      <c r="F55" s="248">
        <f t="shared" si="3"/>
        <v>40000</v>
      </c>
      <c r="G55" s="249">
        <f>SUM(F55:F58)</f>
        <v>332000</v>
      </c>
    </row>
    <row r="56" s="236" customFormat="1" ht="19" customHeight="1" spans="1:7">
      <c r="A56" s="45"/>
      <c r="B56" s="21"/>
      <c r="C56" s="256" t="s">
        <v>52</v>
      </c>
      <c r="D56" s="250">
        <v>1</v>
      </c>
      <c r="E56" s="257">
        <v>22000</v>
      </c>
      <c r="F56" s="248">
        <f t="shared" si="3"/>
        <v>22000</v>
      </c>
      <c r="G56" s="254"/>
    </row>
    <row r="57" s="236" customFormat="1" ht="19" customHeight="1" spans="1:7">
      <c r="A57" s="45"/>
      <c r="B57" s="21"/>
      <c r="C57" s="247" t="s">
        <v>49</v>
      </c>
      <c r="D57" s="111">
        <v>5</v>
      </c>
      <c r="E57" s="7">
        <v>8000</v>
      </c>
      <c r="F57" s="248">
        <f t="shared" si="3"/>
        <v>40000</v>
      </c>
      <c r="G57" s="254"/>
    </row>
    <row r="58" s="236" customFormat="1" spans="1:7">
      <c r="A58" s="45"/>
      <c r="B58" s="21"/>
      <c r="C58" s="247" t="s">
        <v>51</v>
      </c>
      <c r="D58" s="111">
        <v>2</v>
      </c>
      <c r="E58" s="7">
        <v>115000</v>
      </c>
      <c r="F58" s="248">
        <f t="shared" si="3"/>
        <v>230000</v>
      </c>
      <c r="G58" s="254"/>
    </row>
    <row r="59" s="236" customFormat="1" spans="1:7">
      <c r="A59" s="202">
        <v>73016</v>
      </c>
      <c r="B59" s="38">
        <v>45978</v>
      </c>
      <c r="C59" s="247" t="s">
        <v>50</v>
      </c>
      <c r="D59" s="111">
        <v>1</v>
      </c>
      <c r="E59" s="7">
        <v>20000</v>
      </c>
      <c r="F59" s="248">
        <f t="shared" si="3"/>
        <v>20000</v>
      </c>
      <c r="G59" s="249">
        <f>SUM(F59:F60)</f>
        <v>52000</v>
      </c>
    </row>
    <row r="60" s="236" customFormat="1" spans="1:7">
      <c r="A60" s="255"/>
      <c r="B60" s="251"/>
      <c r="C60" s="247" t="s">
        <v>49</v>
      </c>
      <c r="D60" s="111">
        <v>4</v>
      </c>
      <c r="E60" s="7">
        <v>8000</v>
      </c>
      <c r="F60" s="248">
        <f t="shared" si="3"/>
        <v>32000</v>
      </c>
      <c r="G60" s="252"/>
    </row>
    <row r="61" s="236" customFormat="1" spans="1:7">
      <c r="A61" s="200">
        <v>73085</v>
      </c>
      <c r="B61" s="32">
        <v>45979</v>
      </c>
      <c r="C61" s="247" t="s">
        <v>50</v>
      </c>
      <c r="D61" s="111">
        <v>2</v>
      </c>
      <c r="E61" s="7">
        <v>20000</v>
      </c>
      <c r="F61" s="248">
        <f t="shared" si="3"/>
        <v>40000</v>
      </c>
      <c r="G61" s="249">
        <f>SUM(F61:F63)</f>
        <v>197000</v>
      </c>
    </row>
    <row r="62" s="236" customFormat="1" spans="1:7">
      <c r="A62" s="202"/>
      <c r="B62" s="38"/>
      <c r="C62" s="247" t="s">
        <v>61</v>
      </c>
      <c r="D62" s="111">
        <v>1</v>
      </c>
      <c r="E62" s="7">
        <v>125000</v>
      </c>
      <c r="F62" s="248">
        <f t="shared" si="3"/>
        <v>125000</v>
      </c>
      <c r="G62" s="254"/>
    </row>
    <row r="63" s="236" customFormat="1" spans="1:7">
      <c r="A63" s="255"/>
      <c r="B63" s="251"/>
      <c r="C63" s="247" t="s">
        <v>49</v>
      </c>
      <c r="D63" s="111">
        <v>4</v>
      </c>
      <c r="E63" s="7">
        <v>8000</v>
      </c>
      <c r="F63" s="248">
        <f t="shared" si="3"/>
        <v>32000</v>
      </c>
      <c r="G63" s="252"/>
    </row>
    <row r="64" s="236" customFormat="1" spans="1:7">
      <c r="A64" s="45">
        <v>73144</v>
      </c>
      <c r="B64" s="21">
        <v>45980</v>
      </c>
      <c r="C64" s="247" t="s">
        <v>52</v>
      </c>
      <c r="D64" s="111">
        <v>1</v>
      </c>
      <c r="E64" s="7">
        <v>22000</v>
      </c>
      <c r="F64" s="248">
        <f t="shared" si="3"/>
        <v>22000</v>
      </c>
      <c r="G64" s="56">
        <f>SUM(F64:F68)</f>
        <v>776000</v>
      </c>
    </row>
    <row r="65" s="236" customFormat="1" spans="1:7">
      <c r="A65" s="45"/>
      <c r="B65" s="21"/>
      <c r="C65" s="247" t="s">
        <v>49</v>
      </c>
      <c r="D65" s="111">
        <v>4</v>
      </c>
      <c r="E65" s="7">
        <v>8000</v>
      </c>
      <c r="F65" s="248">
        <f t="shared" si="3"/>
        <v>32000</v>
      </c>
      <c r="G65" s="56"/>
    </row>
    <row r="66" s="236" customFormat="1" spans="1:7">
      <c r="A66" s="45"/>
      <c r="B66" s="21"/>
      <c r="C66" s="247" t="s">
        <v>58</v>
      </c>
      <c r="D66" s="111">
        <v>1</v>
      </c>
      <c r="E66" s="7">
        <v>480000</v>
      </c>
      <c r="F66" s="248">
        <f t="shared" si="3"/>
        <v>480000</v>
      </c>
      <c r="G66" s="56"/>
    </row>
    <row r="67" s="236" customFormat="1" spans="1:7">
      <c r="A67" s="45"/>
      <c r="B67" s="21"/>
      <c r="C67" s="247" t="s">
        <v>51</v>
      </c>
      <c r="D67" s="111">
        <v>2</v>
      </c>
      <c r="E67" s="7">
        <v>115000</v>
      </c>
      <c r="F67" s="248">
        <f t="shared" si="3"/>
        <v>230000</v>
      </c>
      <c r="G67" s="56"/>
    </row>
    <row r="68" s="236" customFormat="1" spans="1:8">
      <c r="A68" s="45"/>
      <c r="B68" s="21"/>
      <c r="C68" s="247" t="s">
        <v>63</v>
      </c>
      <c r="D68" s="111">
        <v>8</v>
      </c>
      <c r="E68" s="7">
        <v>1500</v>
      </c>
      <c r="F68" s="248">
        <f t="shared" si="3"/>
        <v>12000</v>
      </c>
      <c r="G68" s="56"/>
      <c r="H68" s="258"/>
    </row>
    <row r="69" s="236" customFormat="1" ht="15.75" spans="1:14">
      <c r="A69" s="45">
        <v>732211</v>
      </c>
      <c r="B69" s="259">
        <v>45981</v>
      </c>
      <c r="C69" s="247" t="s">
        <v>51</v>
      </c>
      <c r="D69" s="111">
        <v>8</v>
      </c>
      <c r="E69" s="7">
        <v>115000</v>
      </c>
      <c r="F69" s="248">
        <f t="shared" si="3"/>
        <v>920000</v>
      </c>
      <c r="G69" s="260">
        <f>SUM(F69)</f>
        <v>920000</v>
      </c>
      <c r="H69" s="258"/>
      <c r="I69" s="264"/>
      <c r="J69" s="265"/>
      <c r="K69" s="266"/>
      <c r="L69" s="267"/>
      <c r="M69" s="267"/>
      <c r="N69" s="268"/>
    </row>
    <row r="70" s="236" customFormat="1" ht="15.75" spans="1:14">
      <c r="A70" s="200">
        <v>73259</v>
      </c>
      <c r="B70" s="32">
        <v>45982</v>
      </c>
      <c r="C70" s="247" t="s">
        <v>64</v>
      </c>
      <c r="D70" s="111">
        <v>2</v>
      </c>
      <c r="E70" s="7">
        <v>20000</v>
      </c>
      <c r="F70" s="248">
        <f t="shared" si="3"/>
        <v>40000</v>
      </c>
      <c r="G70" s="249">
        <f>SUM(F70:F72)</f>
        <v>126000</v>
      </c>
      <c r="I70" s="269"/>
      <c r="J70" s="265"/>
      <c r="K70" s="266"/>
      <c r="L70" s="267"/>
      <c r="M70" s="267"/>
      <c r="N70" s="267"/>
    </row>
    <row r="71" s="236" customFormat="1" ht="15.75" spans="1:14">
      <c r="A71" s="202"/>
      <c r="B71" s="38"/>
      <c r="C71" s="247" t="s">
        <v>65</v>
      </c>
      <c r="D71" s="111">
        <v>1</v>
      </c>
      <c r="E71" s="7">
        <v>22000</v>
      </c>
      <c r="F71" s="248">
        <f t="shared" si="3"/>
        <v>22000</v>
      </c>
      <c r="G71" s="254"/>
      <c r="I71" s="269"/>
      <c r="J71" s="265"/>
      <c r="K71" s="266"/>
      <c r="L71" s="267"/>
      <c r="M71" s="267"/>
      <c r="N71" s="267"/>
    </row>
    <row r="72" s="236" customFormat="1" ht="15.75" spans="1:14">
      <c r="A72" s="255"/>
      <c r="B72" s="251"/>
      <c r="C72" s="247" t="s">
        <v>66</v>
      </c>
      <c r="D72" s="111">
        <v>8</v>
      </c>
      <c r="E72" s="7">
        <v>8000</v>
      </c>
      <c r="F72" s="248">
        <f t="shared" si="3"/>
        <v>64000</v>
      </c>
      <c r="G72" s="252"/>
      <c r="I72" s="269"/>
      <c r="J72" s="265"/>
      <c r="K72" s="266"/>
      <c r="L72" s="267"/>
      <c r="M72" s="267"/>
      <c r="N72" s="267"/>
    </row>
    <row r="73" s="236" customFormat="1" spans="1:7">
      <c r="A73" s="200">
        <v>73343</v>
      </c>
      <c r="B73" s="32">
        <v>45983</v>
      </c>
      <c r="C73" s="261" t="s">
        <v>49</v>
      </c>
      <c r="D73" s="111">
        <v>6</v>
      </c>
      <c r="E73" s="248">
        <v>8000</v>
      </c>
      <c r="F73" s="248">
        <f t="shared" ref="F73:F84" si="4">D73*E73</f>
        <v>48000</v>
      </c>
      <c r="G73" s="249">
        <f>SUM(F73:F79)</f>
        <v>1207000</v>
      </c>
    </row>
    <row r="74" s="236" customFormat="1" spans="1:7">
      <c r="A74" s="202"/>
      <c r="B74" s="38"/>
      <c r="C74" s="261" t="s">
        <v>64</v>
      </c>
      <c r="D74" s="111">
        <v>1</v>
      </c>
      <c r="E74" s="248">
        <v>20000</v>
      </c>
      <c r="F74" s="248">
        <f t="shared" si="4"/>
        <v>20000</v>
      </c>
      <c r="G74" s="254"/>
    </row>
    <row r="75" s="236" customFormat="1" spans="1:7">
      <c r="A75" s="202"/>
      <c r="B75" s="38"/>
      <c r="C75" s="261" t="s">
        <v>65</v>
      </c>
      <c r="D75" s="111">
        <v>2</v>
      </c>
      <c r="E75" s="248">
        <v>22000</v>
      </c>
      <c r="F75" s="248">
        <f t="shared" si="4"/>
        <v>44000</v>
      </c>
      <c r="G75" s="254"/>
    </row>
    <row r="76" s="236" customFormat="1" spans="1:7">
      <c r="A76" s="202"/>
      <c r="B76" s="38"/>
      <c r="C76" s="261" t="s">
        <v>53</v>
      </c>
      <c r="D76" s="111">
        <v>1</v>
      </c>
      <c r="E76" s="248">
        <v>135000</v>
      </c>
      <c r="F76" s="248">
        <f t="shared" si="4"/>
        <v>135000</v>
      </c>
      <c r="G76" s="254"/>
    </row>
    <row r="77" s="236" customFormat="1" spans="1:7">
      <c r="A77" s="202"/>
      <c r="B77" s="38"/>
      <c r="C77" s="261" t="s">
        <v>51</v>
      </c>
      <c r="D77" s="111">
        <v>2</v>
      </c>
      <c r="E77" s="248">
        <v>115000</v>
      </c>
      <c r="F77" s="248">
        <f t="shared" si="4"/>
        <v>230000</v>
      </c>
      <c r="G77" s="254"/>
    </row>
    <row r="78" s="236" customFormat="1" spans="1:7">
      <c r="A78" s="202"/>
      <c r="B78" s="38"/>
      <c r="C78" s="261" t="s">
        <v>55</v>
      </c>
      <c r="D78" s="111">
        <v>2</v>
      </c>
      <c r="E78" s="248">
        <v>125000</v>
      </c>
      <c r="F78" s="248">
        <f t="shared" si="4"/>
        <v>250000</v>
      </c>
      <c r="G78" s="254"/>
    </row>
    <row r="79" s="236" customFormat="1" spans="1:7">
      <c r="A79" s="255"/>
      <c r="B79" s="251"/>
      <c r="C79" s="261" t="s">
        <v>58</v>
      </c>
      <c r="D79" s="111">
        <v>1</v>
      </c>
      <c r="E79" s="248">
        <v>480000</v>
      </c>
      <c r="F79" s="248">
        <f t="shared" si="4"/>
        <v>480000</v>
      </c>
      <c r="G79" s="252"/>
    </row>
    <row r="80" s="236" customFormat="1" spans="1:7">
      <c r="A80" s="200">
        <v>73426</v>
      </c>
      <c r="B80" s="32">
        <v>45984</v>
      </c>
      <c r="C80" s="261" t="s">
        <v>54</v>
      </c>
      <c r="D80" s="111">
        <v>1</v>
      </c>
      <c r="E80" s="248">
        <v>120000</v>
      </c>
      <c r="F80" s="248">
        <f t="shared" si="4"/>
        <v>120000</v>
      </c>
      <c r="G80" s="249">
        <f>SUM(F80:F84)</f>
        <v>452000</v>
      </c>
    </row>
    <row r="81" s="236" customFormat="1" spans="1:7">
      <c r="A81" s="202"/>
      <c r="B81" s="38"/>
      <c r="C81" s="261" t="s">
        <v>49</v>
      </c>
      <c r="D81" s="111">
        <v>5</v>
      </c>
      <c r="E81" s="248">
        <v>8000</v>
      </c>
      <c r="F81" s="248">
        <f t="shared" si="4"/>
        <v>40000</v>
      </c>
      <c r="G81" s="254"/>
    </row>
    <row r="82" s="236" customFormat="1" spans="1:7">
      <c r="A82" s="202"/>
      <c r="B82" s="38"/>
      <c r="C82" s="261" t="s">
        <v>64</v>
      </c>
      <c r="D82" s="111">
        <v>1</v>
      </c>
      <c r="E82" s="248">
        <v>20000</v>
      </c>
      <c r="F82" s="248">
        <f t="shared" si="4"/>
        <v>20000</v>
      </c>
      <c r="G82" s="254"/>
    </row>
    <row r="83" s="236" customFormat="1" spans="1:7">
      <c r="A83" s="202"/>
      <c r="B83" s="38"/>
      <c r="C83" s="261" t="s">
        <v>65</v>
      </c>
      <c r="D83" s="111">
        <v>1</v>
      </c>
      <c r="E83" s="248">
        <v>22000</v>
      </c>
      <c r="F83" s="248">
        <f t="shared" si="4"/>
        <v>22000</v>
      </c>
      <c r="G83" s="254"/>
    </row>
    <row r="84" s="236" customFormat="1" spans="1:7">
      <c r="A84" s="255"/>
      <c r="B84" s="251"/>
      <c r="C84" s="261" t="s">
        <v>55</v>
      </c>
      <c r="D84" s="111">
        <v>2</v>
      </c>
      <c r="E84" s="248">
        <v>125000</v>
      </c>
      <c r="F84" s="248">
        <f t="shared" si="4"/>
        <v>250000</v>
      </c>
      <c r="G84" s="252"/>
    </row>
    <row r="85" s="236" customFormat="1" spans="1:7">
      <c r="A85" s="200">
        <v>73493</v>
      </c>
      <c r="B85" s="32">
        <v>45985</v>
      </c>
      <c r="C85" s="261" t="s">
        <v>49</v>
      </c>
      <c r="D85" s="111">
        <v>5</v>
      </c>
      <c r="E85" s="248">
        <v>8000</v>
      </c>
      <c r="F85" s="248">
        <f t="shared" ref="F85:F93" si="5">D85*E85</f>
        <v>40000</v>
      </c>
      <c r="G85" s="249">
        <f>SUM(F85:F90)</f>
        <v>482000</v>
      </c>
    </row>
    <row r="86" s="236" customFormat="1" spans="1:7">
      <c r="A86" s="202"/>
      <c r="B86" s="38"/>
      <c r="C86" s="261" t="s">
        <v>64</v>
      </c>
      <c r="D86" s="111">
        <v>2</v>
      </c>
      <c r="E86" s="248">
        <v>20000</v>
      </c>
      <c r="F86" s="248">
        <f t="shared" si="5"/>
        <v>40000</v>
      </c>
      <c r="G86" s="254"/>
    </row>
    <row r="87" s="236" customFormat="1" spans="1:7">
      <c r="A87" s="202"/>
      <c r="B87" s="38"/>
      <c r="C87" s="261" t="s">
        <v>65</v>
      </c>
      <c r="D87" s="111">
        <v>1</v>
      </c>
      <c r="E87" s="248">
        <v>22000</v>
      </c>
      <c r="F87" s="248">
        <f t="shared" si="5"/>
        <v>22000</v>
      </c>
      <c r="G87" s="254"/>
    </row>
    <row r="88" s="236" customFormat="1" spans="1:7">
      <c r="A88" s="202"/>
      <c r="B88" s="38"/>
      <c r="C88" s="261" t="s">
        <v>61</v>
      </c>
      <c r="D88" s="111">
        <v>1</v>
      </c>
      <c r="E88" s="248">
        <v>125000</v>
      </c>
      <c r="F88" s="248">
        <f t="shared" si="5"/>
        <v>125000</v>
      </c>
      <c r="G88" s="254"/>
    </row>
    <row r="89" s="236" customFormat="1" spans="1:7">
      <c r="A89" s="202"/>
      <c r="B89" s="38"/>
      <c r="C89" s="261" t="s">
        <v>53</v>
      </c>
      <c r="D89" s="111">
        <v>1</v>
      </c>
      <c r="E89" s="248">
        <v>135000</v>
      </c>
      <c r="F89" s="248">
        <f t="shared" si="5"/>
        <v>135000</v>
      </c>
      <c r="G89" s="254"/>
    </row>
    <row r="90" s="236" customFormat="1" spans="1:7">
      <c r="A90" s="255"/>
      <c r="B90" s="251"/>
      <c r="C90" s="261" t="s">
        <v>54</v>
      </c>
      <c r="D90" s="111">
        <v>1</v>
      </c>
      <c r="E90" s="248">
        <v>120000</v>
      </c>
      <c r="F90" s="248">
        <f t="shared" si="5"/>
        <v>120000</v>
      </c>
      <c r="G90" s="252"/>
    </row>
    <row r="91" s="236" customFormat="1" spans="1:7">
      <c r="A91" s="200">
        <v>73556</v>
      </c>
      <c r="B91" s="32">
        <v>45986</v>
      </c>
      <c r="C91" s="261" t="s">
        <v>64</v>
      </c>
      <c r="D91" s="111">
        <v>1</v>
      </c>
      <c r="E91" s="248">
        <v>20000</v>
      </c>
      <c r="F91" s="248">
        <f t="shared" si="5"/>
        <v>20000</v>
      </c>
      <c r="G91" s="249">
        <f>SUM(F91:F93)</f>
        <v>66000</v>
      </c>
    </row>
    <row r="92" s="236" customFormat="1" spans="1:7">
      <c r="A92" s="202"/>
      <c r="B92" s="38"/>
      <c r="C92" s="261" t="s">
        <v>65</v>
      </c>
      <c r="D92" s="111">
        <v>1</v>
      </c>
      <c r="E92" s="248">
        <v>22000</v>
      </c>
      <c r="F92" s="248">
        <f t="shared" si="5"/>
        <v>22000</v>
      </c>
      <c r="G92" s="254"/>
    </row>
    <row r="93" s="236" customFormat="1" spans="1:7">
      <c r="A93" s="255"/>
      <c r="B93" s="251"/>
      <c r="C93" s="261" t="s">
        <v>49</v>
      </c>
      <c r="D93" s="111">
        <v>3</v>
      </c>
      <c r="E93" s="248">
        <v>8000</v>
      </c>
      <c r="F93" s="248">
        <f t="shared" si="5"/>
        <v>24000</v>
      </c>
      <c r="G93" s="252"/>
    </row>
    <row r="94" s="236" customFormat="1" spans="1:7">
      <c r="A94" s="200">
        <v>73621</v>
      </c>
      <c r="B94" s="32">
        <v>45987</v>
      </c>
      <c r="C94" s="261" t="s">
        <v>49</v>
      </c>
      <c r="D94" s="111">
        <v>6</v>
      </c>
      <c r="E94" s="248">
        <v>8000</v>
      </c>
      <c r="F94" s="248">
        <f t="shared" ref="F94:F114" si="6">D94*E94</f>
        <v>48000</v>
      </c>
      <c r="G94" s="249">
        <f>SUM(F94:F99)</f>
        <v>497000</v>
      </c>
    </row>
    <row r="95" s="236" customFormat="1" spans="1:7">
      <c r="A95" s="202"/>
      <c r="B95" s="38"/>
      <c r="C95" s="261" t="s">
        <v>64</v>
      </c>
      <c r="D95" s="111">
        <v>1</v>
      </c>
      <c r="E95" s="248">
        <v>20000</v>
      </c>
      <c r="F95" s="248">
        <f t="shared" si="6"/>
        <v>20000</v>
      </c>
      <c r="G95" s="254"/>
    </row>
    <row r="96" s="236" customFormat="1" spans="1:7">
      <c r="A96" s="202"/>
      <c r="B96" s="38"/>
      <c r="C96" s="261" t="s">
        <v>65</v>
      </c>
      <c r="D96" s="111">
        <v>2</v>
      </c>
      <c r="E96" s="248">
        <v>22000</v>
      </c>
      <c r="F96" s="248">
        <f t="shared" si="6"/>
        <v>44000</v>
      </c>
      <c r="G96" s="254"/>
    </row>
    <row r="97" s="236" customFormat="1" spans="1:7">
      <c r="A97" s="202"/>
      <c r="B97" s="38"/>
      <c r="C97" s="261" t="s">
        <v>60</v>
      </c>
      <c r="D97" s="111">
        <v>1</v>
      </c>
      <c r="E97" s="248">
        <v>135000</v>
      </c>
      <c r="F97" s="248">
        <f t="shared" si="6"/>
        <v>135000</v>
      </c>
      <c r="G97" s="254"/>
    </row>
    <row r="98" s="236" customFormat="1" spans="1:7">
      <c r="A98" s="202"/>
      <c r="B98" s="38"/>
      <c r="C98" s="261" t="s">
        <v>51</v>
      </c>
      <c r="D98" s="111">
        <v>1</v>
      </c>
      <c r="E98" s="248">
        <v>115000</v>
      </c>
      <c r="F98" s="248">
        <f t="shared" si="6"/>
        <v>115000</v>
      </c>
      <c r="G98" s="254"/>
    </row>
    <row r="99" s="236" customFormat="1" spans="1:7">
      <c r="A99" s="255"/>
      <c r="B99" s="251"/>
      <c r="C99" s="261" t="s">
        <v>56</v>
      </c>
      <c r="D99" s="111">
        <v>1</v>
      </c>
      <c r="E99" s="248">
        <v>135000</v>
      </c>
      <c r="F99" s="248">
        <f t="shared" si="6"/>
        <v>135000</v>
      </c>
      <c r="G99" s="252"/>
    </row>
    <row r="100" s="236" customFormat="1" spans="1:7">
      <c r="A100" s="200">
        <v>73702</v>
      </c>
      <c r="B100" s="32">
        <v>45988</v>
      </c>
      <c r="C100" s="261" t="s">
        <v>49</v>
      </c>
      <c r="D100" s="111">
        <v>5</v>
      </c>
      <c r="E100" s="248">
        <v>8000</v>
      </c>
      <c r="F100" s="248">
        <f t="shared" si="6"/>
        <v>40000</v>
      </c>
      <c r="G100" s="249">
        <f>SUM(F100:F104)</f>
        <v>342000</v>
      </c>
    </row>
    <row r="101" s="236" customFormat="1" spans="1:7">
      <c r="A101" s="202"/>
      <c r="B101" s="38"/>
      <c r="C101" s="261" t="s">
        <v>64</v>
      </c>
      <c r="D101" s="111">
        <v>1</v>
      </c>
      <c r="E101" s="248">
        <v>20000</v>
      </c>
      <c r="F101" s="248">
        <f t="shared" si="6"/>
        <v>20000</v>
      </c>
      <c r="G101" s="254"/>
    </row>
    <row r="102" s="236" customFormat="1" spans="1:7">
      <c r="A102" s="202"/>
      <c r="B102" s="38"/>
      <c r="C102" s="261" t="s">
        <v>65</v>
      </c>
      <c r="D102" s="111">
        <v>1</v>
      </c>
      <c r="E102" s="248">
        <v>22000</v>
      </c>
      <c r="F102" s="248">
        <f t="shared" si="6"/>
        <v>22000</v>
      </c>
      <c r="G102" s="254"/>
    </row>
    <row r="103" s="236" customFormat="1" spans="1:7">
      <c r="A103" s="202"/>
      <c r="B103" s="38"/>
      <c r="C103" s="261" t="s">
        <v>67</v>
      </c>
      <c r="D103" s="111">
        <v>1</v>
      </c>
      <c r="E103" s="248">
        <v>135000</v>
      </c>
      <c r="F103" s="248">
        <f t="shared" si="6"/>
        <v>135000</v>
      </c>
      <c r="G103" s="254"/>
    </row>
    <row r="104" s="236" customFormat="1" spans="1:7">
      <c r="A104" s="255"/>
      <c r="B104" s="251"/>
      <c r="C104" s="261" t="s">
        <v>57</v>
      </c>
      <c r="D104" s="111">
        <v>1</v>
      </c>
      <c r="E104" s="248">
        <v>125000</v>
      </c>
      <c r="F104" s="248">
        <f t="shared" si="6"/>
        <v>125000</v>
      </c>
      <c r="G104" s="252"/>
    </row>
    <row r="105" s="236" customFormat="1" spans="1:7">
      <c r="A105" s="200">
        <v>73786</v>
      </c>
      <c r="B105" s="32">
        <v>45989</v>
      </c>
      <c r="C105" s="261" t="s">
        <v>65</v>
      </c>
      <c r="D105" s="111">
        <v>1</v>
      </c>
      <c r="E105" s="248">
        <v>22000</v>
      </c>
      <c r="F105" s="248">
        <f t="shared" si="6"/>
        <v>22000</v>
      </c>
      <c r="G105" s="249">
        <f>SUM(F105:F110)</f>
        <v>803500</v>
      </c>
    </row>
    <row r="106" s="236" customFormat="1" spans="1:7">
      <c r="A106" s="202"/>
      <c r="B106" s="38"/>
      <c r="C106" s="261" t="s">
        <v>49</v>
      </c>
      <c r="D106" s="111">
        <v>4</v>
      </c>
      <c r="E106" s="248">
        <v>8000</v>
      </c>
      <c r="F106" s="248">
        <f t="shared" si="6"/>
        <v>32000</v>
      </c>
      <c r="G106" s="254"/>
    </row>
    <row r="107" s="236" customFormat="1" spans="1:7">
      <c r="A107" s="202"/>
      <c r="B107" s="38"/>
      <c r="C107" s="261" t="s">
        <v>64</v>
      </c>
      <c r="D107" s="111">
        <v>1</v>
      </c>
      <c r="E107" s="248">
        <v>20000</v>
      </c>
      <c r="F107" s="248">
        <f t="shared" si="6"/>
        <v>20000</v>
      </c>
      <c r="G107" s="254"/>
    </row>
    <row r="108" s="236" customFormat="1" spans="1:7">
      <c r="A108" s="202"/>
      <c r="B108" s="38"/>
      <c r="C108" s="261" t="s">
        <v>51</v>
      </c>
      <c r="D108" s="111">
        <v>2</v>
      </c>
      <c r="E108" s="248">
        <v>115000</v>
      </c>
      <c r="F108" s="248">
        <f t="shared" si="6"/>
        <v>230000</v>
      </c>
      <c r="G108" s="254"/>
    </row>
    <row r="109" s="236" customFormat="1" spans="1:7">
      <c r="A109" s="202"/>
      <c r="B109" s="38"/>
      <c r="C109" s="261" t="s">
        <v>58</v>
      </c>
      <c r="D109" s="111">
        <v>1</v>
      </c>
      <c r="E109" s="248">
        <v>480000</v>
      </c>
      <c r="F109" s="248">
        <f t="shared" si="6"/>
        <v>480000</v>
      </c>
      <c r="G109" s="254"/>
    </row>
    <row r="110" s="236" customFormat="1" spans="1:7">
      <c r="A110" s="255"/>
      <c r="B110" s="251"/>
      <c r="C110" s="261" t="s">
        <v>62</v>
      </c>
      <c r="D110" s="111">
        <v>13</v>
      </c>
      <c r="E110" s="248">
        <v>1500</v>
      </c>
      <c r="F110" s="248">
        <f t="shared" si="6"/>
        <v>19500</v>
      </c>
      <c r="G110" s="252"/>
    </row>
    <row r="111" s="236" customFormat="1" spans="1:7">
      <c r="A111" s="200">
        <v>73851</v>
      </c>
      <c r="B111" s="32">
        <v>45990</v>
      </c>
      <c r="C111" s="261" t="s">
        <v>49</v>
      </c>
      <c r="D111" s="111">
        <v>4</v>
      </c>
      <c r="E111" s="248">
        <v>8000</v>
      </c>
      <c r="F111" s="248">
        <f t="shared" si="6"/>
        <v>32000</v>
      </c>
      <c r="G111" s="249">
        <f>SUM(F111:F114)</f>
        <v>194000</v>
      </c>
    </row>
    <row r="112" s="236" customFormat="1" spans="1:7">
      <c r="A112" s="202"/>
      <c r="B112" s="38"/>
      <c r="C112" s="261" t="s">
        <v>64</v>
      </c>
      <c r="D112" s="111">
        <v>1</v>
      </c>
      <c r="E112" s="248">
        <v>20000</v>
      </c>
      <c r="F112" s="248">
        <f t="shared" si="6"/>
        <v>20000</v>
      </c>
      <c r="G112" s="254"/>
    </row>
    <row r="113" s="236" customFormat="1" spans="1:7">
      <c r="A113" s="202"/>
      <c r="B113" s="38"/>
      <c r="C113" s="261" t="s">
        <v>65</v>
      </c>
      <c r="D113" s="111">
        <v>1</v>
      </c>
      <c r="E113" s="248">
        <v>22000</v>
      </c>
      <c r="F113" s="248">
        <f t="shared" si="6"/>
        <v>22000</v>
      </c>
      <c r="G113" s="254"/>
    </row>
    <row r="114" s="236" customFormat="1" spans="1:7">
      <c r="A114" s="202"/>
      <c r="B114" s="38"/>
      <c r="C114" s="261" t="s">
        <v>54</v>
      </c>
      <c r="D114" s="111">
        <v>1</v>
      </c>
      <c r="E114" s="248">
        <v>120000</v>
      </c>
      <c r="F114" s="248">
        <f t="shared" si="6"/>
        <v>120000</v>
      </c>
      <c r="G114" s="254"/>
    </row>
    <row r="115" s="236" customFormat="1" spans="1:7">
      <c r="A115" s="200">
        <v>73913</v>
      </c>
      <c r="B115" s="32">
        <v>45991</v>
      </c>
      <c r="C115" s="261" t="s">
        <v>49</v>
      </c>
      <c r="D115" s="111">
        <v>5</v>
      </c>
      <c r="E115" s="248">
        <v>8000</v>
      </c>
      <c r="F115" s="248">
        <f t="shared" ref="F115:F117" si="7">D115*E115</f>
        <v>40000</v>
      </c>
      <c r="G115" s="249">
        <f>SUM(F115:F117)</f>
        <v>82000</v>
      </c>
    </row>
    <row r="116" s="236" customFormat="1" spans="1:7">
      <c r="A116" s="202"/>
      <c r="B116" s="38"/>
      <c r="C116" s="261" t="s">
        <v>64</v>
      </c>
      <c r="D116" s="111">
        <v>1</v>
      </c>
      <c r="E116" s="248">
        <v>20000</v>
      </c>
      <c r="F116" s="248">
        <f t="shared" si="7"/>
        <v>20000</v>
      </c>
      <c r="G116" s="254"/>
    </row>
    <row r="117" s="236" customFormat="1" spans="1:7">
      <c r="A117" s="255"/>
      <c r="B117" s="251"/>
      <c r="C117" s="261" t="s">
        <v>65</v>
      </c>
      <c r="D117" s="111">
        <v>1</v>
      </c>
      <c r="E117" s="248">
        <v>22000</v>
      </c>
      <c r="F117" s="248">
        <f t="shared" si="7"/>
        <v>22000</v>
      </c>
      <c r="G117" s="252"/>
    </row>
    <row r="118" s="236" customFormat="1" spans="1:7">
      <c r="A118" s="262" t="s">
        <v>68</v>
      </c>
      <c r="B118" s="122"/>
      <c r="C118" s="263"/>
      <c r="D118" s="122"/>
      <c r="E118" s="122"/>
      <c r="F118" s="126"/>
      <c r="G118" s="56">
        <f>SUM(G2:G117)</f>
        <v>12478500</v>
      </c>
    </row>
    <row r="119" s="236" customFormat="1" spans="1:7">
      <c r="A119" s="237"/>
      <c r="B119" s="238"/>
      <c r="C119" s="239"/>
      <c r="D119" s="240"/>
      <c r="E119" s="241"/>
      <c r="G119" s="237"/>
    </row>
    <row r="120" s="236" customFormat="1" spans="1:7">
      <c r="A120" s="237"/>
      <c r="B120" s="238"/>
      <c r="C120" s="239"/>
      <c r="D120" s="240"/>
      <c r="E120" s="241"/>
      <c r="G120" s="237"/>
    </row>
    <row r="121" s="236" customFormat="1" spans="1:7">
      <c r="A121" s="237"/>
      <c r="B121" s="238"/>
      <c r="C121" s="239"/>
      <c r="D121" s="240"/>
      <c r="E121" s="241"/>
      <c r="G121" s="237"/>
    </row>
    <row r="122" s="236" customFormat="1" spans="1:7">
      <c r="A122" s="237"/>
      <c r="B122" s="238"/>
      <c r="C122" s="239"/>
      <c r="D122" s="240"/>
      <c r="E122" s="241"/>
      <c r="G122" s="237"/>
    </row>
    <row r="123" s="236" customFormat="1" spans="1:7">
      <c r="A123" s="237"/>
      <c r="B123" s="238"/>
      <c r="C123" s="239"/>
      <c r="D123" s="240"/>
      <c r="E123" s="241"/>
      <c r="G123" s="237"/>
    </row>
    <row r="124" s="236" customFormat="1" spans="1:7">
      <c r="A124" s="237"/>
      <c r="B124" s="238"/>
      <c r="C124" s="239"/>
      <c r="D124" s="240"/>
      <c r="E124" s="241"/>
      <c r="G124" s="237"/>
    </row>
    <row r="125" s="236" customFormat="1" spans="1:7">
      <c r="A125" s="237"/>
      <c r="B125" s="238"/>
      <c r="C125" s="239"/>
      <c r="D125" s="240"/>
      <c r="E125" s="241"/>
      <c r="G125" s="237"/>
    </row>
    <row r="126" s="236" customFormat="1" spans="1:7">
      <c r="A126" s="237"/>
      <c r="B126" s="238"/>
      <c r="C126" s="239"/>
      <c r="D126" s="240"/>
      <c r="E126" s="241"/>
      <c r="G126" s="237"/>
    </row>
    <row r="127" s="236" customFormat="1" spans="1:7">
      <c r="A127" s="237"/>
      <c r="B127" s="238"/>
      <c r="C127" s="239"/>
      <c r="D127" s="240"/>
      <c r="E127" s="241"/>
      <c r="G127" s="237"/>
    </row>
    <row r="128" s="236" customFormat="1" spans="1:7">
      <c r="A128" s="237"/>
      <c r="B128" s="238"/>
      <c r="C128" s="239"/>
      <c r="D128" s="240"/>
      <c r="E128" s="241"/>
      <c r="G128" s="237"/>
    </row>
    <row r="129" s="236" customFormat="1" spans="1:7">
      <c r="A129" s="237"/>
      <c r="B129" s="238"/>
      <c r="C129" s="239"/>
      <c r="D129" s="240"/>
      <c r="E129" s="241"/>
      <c r="G129" s="237"/>
    </row>
    <row r="130" s="236" customFormat="1" spans="1:7">
      <c r="A130" s="237"/>
      <c r="B130" s="238"/>
      <c r="C130" s="239"/>
      <c r="D130" s="240"/>
      <c r="E130" s="241"/>
      <c r="G130" s="237"/>
    </row>
    <row r="131" s="236" customFormat="1" spans="1:7">
      <c r="A131" s="237"/>
      <c r="B131" s="238"/>
      <c r="C131" s="239"/>
      <c r="D131" s="240"/>
      <c r="E131" s="241"/>
      <c r="G131" s="237"/>
    </row>
    <row r="132" s="236" customFormat="1" spans="1:7">
      <c r="A132" s="237"/>
      <c r="B132" s="238"/>
      <c r="C132" s="239"/>
      <c r="D132" s="240"/>
      <c r="E132" s="241"/>
      <c r="G132" s="237"/>
    </row>
    <row r="133" s="236" customFormat="1" spans="1:7">
      <c r="A133" s="237"/>
      <c r="B133" s="238"/>
      <c r="C133" s="239"/>
      <c r="D133" s="240"/>
      <c r="E133" s="241"/>
      <c r="G133" s="237"/>
    </row>
    <row r="134" s="236" customFormat="1" spans="1:7">
      <c r="A134" s="237"/>
      <c r="B134" s="238"/>
      <c r="C134" s="239"/>
      <c r="D134" s="240"/>
      <c r="E134" s="241"/>
      <c r="G134" s="237"/>
    </row>
    <row r="135" s="236" customFormat="1" spans="1:7">
      <c r="A135" s="237"/>
      <c r="B135" s="238"/>
      <c r="C135" s="239"/>
      <c r="D135" s="240"/>
      <c r="E135" s="241"/>
      <c r="G135" s="237"/>
    </row>
    <row r="136" s="236" customFormat="1" spans="1:7">
      <c r="A136" s="237"/>
      <c r="B136" s="238"/>
      <c r="C136" s="239"/>
      <c r="D136" s="240"/>
      <c r="E136" s="241"/>
      <c r="G136" s="237"/>
    </row>
    <row r="137" s="236" customFormat="1" spans="1:7">
      <c r="A137" s="237"/>
      <c r="B137" s="238"/>
      <c r="C137" s="239"/>
      <c r="D137" s="240"/>
      <c r="E137" s="241"/>
      <c r="G137" s="237"/>
    </row>
    <row r="138" s="236" customFormat="1" spans="1:7">
      <c r="A138" s="237"/>
      <c r="B138" s="238"/>
      <c r="C138" s="239"/>
      <c r="D138" s="240"/>
      <c r="E138" s="241"/>
      <c r="G138" s="237"/>
    </row>
    <row r="139" s="236" customFormat="1" spans="1:7">
      <c r="A139" s="237"/>
      <c r="B139" s="238"/>
      <c r="C139" s="239"/>
      <c r="D139" s="240"/>
      <c r="E139" s="241"/>
      <c r="G139" s="237"/>
    </row>
    <row r="140" s="236" customFormat="1" spans="1:7">
      <c r="A140" s="237"/>
      <c r="B140" s="238"/>
      <c r="C140" s="239"/>
      <c r="D140" s="240"/>
      <c r="E140" s="241"/>
      <c r="G140" s="237"/>
    </row>
    <row r="141" s="236" customFormat="1" spans="1:7">
      <c r="A141" s="237"/>
      <c r="B141" s="238"/>
      <c r="C141" s="239"/>
      <c r="D141" s="240"/>
      <c r="E141" s="241"/>
      <c r="G141" s="237"/>
    </row>
    <row r="142" s="236" customFormat="1" spans="1:7">
      <c r="A142" s="237"/>
      <c r="B142" s="238"/>
      <c r="C142" s="239"/>
      <c r="D142" s="240"/>
      <c r="E142" s="241"/>
      <c r="G142" s="237"/>
    </row>
    <row r="143" s="236" customFormat="1" spans="1:7">
      <c r="A143" s="237"/>
      <c r="B143" s="238"/>
      <c r="C143" s="239"/>
      <c r="D143" s="240"/>
      <c r="E143" s="241"/>
      <c r="G143" s="237"/>
    </row>
    <row r="144" s="236" customFormat="1" spans="1:7">
      <c r="A144" s="237"/>
      <c r="B144" s="238"/>
      <c r="C144" s="239"/>
      <c r="D144" s="240"/>
      <c r="E144" s="241"/>
      <c r="G144" s="237"/>
    </row>
    <row r="145" s="236" customFormat="1" spans="1:7">
      <c r="A145" s="237"/>
      <c r="B145" s="238"/>
      <c r="C145" s="239"/>
      <c r="D145" s="240"/>
      <c r="E145" s="241"/>
      <c r="G145" s="237"/>
    </row>
    <row r="146" s="236" customFormat="1" spans="1:7">
      <c r="A146" s="237"/>
      <c r="B146" s="238"/>
      <c r="C146" s="239"/>
      <c r="D146" s="240"/>
      <c r="E146" s="241"/>
      <c r="G146" s="237"/>
    </row>
    <row r="147" s="236" customFormat="1" spans="1:7">
      <c r="A147" s="237"/>
      <c r="B147" s="238"/>
      <c r="C147" s="239"/>
      <c r="D147" s="240"/>
      <c r="E147" s="241"/>
      <c r="G147" s="237"/>
    </row>
    <row r="148" s="236" customFormat="1" spans="1:7">
      <c r="A148" s="237"/>
      <c r="B148" s="238"/>
      <c r="C148" s="239"/>
      <c r="D148" s="240"/>
      <c r="E148" s="241"/>
      <c r="G148" s="237"/>
    </row>
    <row r="149" s="236" customFormat="1" spans="1:7">
      <c r="A149" s="237"/>
      <c r="B149" s="238"/>
      <c r="C149" s="239"/>
      <c r="D149" s="240"/>
      <c r="E149" s="241"/>
      <c r="G149" s="237"/>
    </row>
    <row r="150" s="236" customFormat="1" spans="1:7">
      <c r="A150" s="237"/>
      <c r="B150" s="238"/>
      <c r="C150" s="239"/>
      <c r="D150" s="240"/>
      <c r="E150" s="241"/>
      <c r="G150" s="237"/>
    </row>
    <row r="151" s="236" customFormat="1" spans="1:7">
      <c r="A151" s="237"/>
      <c r="B151" s="238"/>
      <c r="C151" s="239"/>
      <c r="D151" s="240"/>
      <c r="E151" s="241"/>
      <c r="G151" s="237"/>
    </row>
    <row r="152" s="236" customFormat="1" spans="1:7">
      <c r="A152" s="237"/>
      <c r="B152" s="238"/>
      <c r="C152" s="239"/>
      <c r="D152" s="240"/>
      <c r="E152" s="241"/>
      <c r="G152" s="237"/>
    </row>
    <row r="153" s="236" customFormat="1" spans="1:8">
      <c r="A153" s="237"/>
      <c r="B153" s="238"/>
      <c r="C153" s="239"/>
      <c r="D153" s="240"/>
      <c r="E153" s="241"/>
      <c r="G153" s="237"/>
      <c r="H153" s="258"/>
    </row>
  </sheetData>
  <mergeCells count="86">
    <mergeCell ref="A118:F118"/>
    <mergeCell ref="A2:A3"/>
    <mergeCell ref="A4:A6"/>
    <mergeCell ref="A7:A9"/>
    <mergeCell ref="A10:A15"/>
    <mergeCell ref="A16:A18"/>
    <mergeCell ref="A19:A20"/>
    <mergeCell ref="A21:A25"/>
    <mergeCell ref="A26:A28"/>
    <mergeCell ref="A29:A32"/>
    <mergeCell ref="A33:A37"/>
    <mergeCell ref="A38:A41"/>
    <mergeCell ref="A42:A43"/>
    <mergeCell ref="A44:A45"/>
    <mergeCell ref="A46:A54"/>
    <mergeCell ref="A55:A58"/>
    <mergeCell ref="A59:A60"/>
    <mergeCell ref="A61:A63"/>
    <mergeCell ref="A64:A68"/>
    <mergeCell ref="A70:A72"/>
    <mergeCell ref="A73:A79"/>
    <mergeCell ref="A80:A84"/>
    <mergeCell ref="A85:A90"/>
    <mergeCell ref="A91:A93"/>
    <mergeCell ref="A94:A99"/>
    <mergeCell ref="A100:A104"/>
    <mergeCell ref="A105:A110"/>
    <mergeCell ref="A111:A114"/>
    <mergeCell ref="A115:A117"/>
    <mergeCell ref="B2:B3"/>
    <mergeCell ref="B4:B6"/>
    <mergeCell ref="B7:B9"/>
    <mergeCell ref="B10:B15"/>
    <mergeCell ref="B16:B18"/>
    <mergeCell ref="B19:B20"/>
    <mergeCell ref="B21:B25"/>
    <mergeCell ref="B26:B28"/>
    <mergeCell ref="B29:B32"/>
    <mergeCell ref="B33:B37"/>
    <mergeCell ref="B38:B41"/>
    <mergeCell ref="B42:B43"/>
    <mergeCell ref="B44:B45"/>
    <mergeCell ref="B46:B54"/>
    <mergeCell ref="B55:B58"/>
    <mergeCell ref="B59:B60"/>
    <mergeCell ref="B61:B63"/>
    <mergeCell ref="B64:B68"/>
    <mergeCell ref="B70:B72"/>
    <mergeCell ref="B73:B79"/>
    <mergeCell ref="B80:B84"/>
    <mergeCell ref="B85:B90"/>
    <mergeCell ref="B91:B93"/>
    <mergeCell ref="B94:B99"/>
    <mergeCell ref="B100:B104"/>
    <mergeCell ref="B105:B110"/>
    <mergeCell ref="B111:B114"/>
    <mergeCell ref="B115:B117"/>
    <mergeCell ref="G2:G3"/>
    <mergeCell ref="G4:G6"/>
    <mergeCell ref="G7:G9"/>
    <mergeCell ref="G10:G15"/>
    <mergeCell ref="G16:G18"/>
    <mergeCell ref="G19:G20"/>
    <mergeCell ref="G21:G25"/>
    <mergeCell ref="G26:G28"/>
    <mergeCell ref="G29:G32"/>
    <mergeCell ref="G33:G37"/>
    <mergeCell ref="G38:G41"/>
    <mergeCell ref="G42:G43"/>
    <mergeCell ref="G44:G45"/>
    <mergeCell ref="G46:G54"/>
    <mergeCell ref="G55:G58"/>
    <mergeCell ref="G59:G60"/>
    <mergeCell ref="G61:G63"/>
    <mergeCell ref="G64:G68"/>
    <mergeCell ref="G70:G72"/>
    <mergeCell ref="G73:G79"/>
    <mergeCell ref="G80:G84"/>
    <mergeCell ref="G85:G90"/>
    <mergeCell ref="G91:G93"/>
    <mergeCell ref="G94:G99"/>
    <mergeCell ref="G100:G104"/>
    <mergeCell ref="G105:G110"/>
    <mergeCell ref="G111:G114"/>
    <mergeCell ref="G115:G117"/>
    <mergeCell ref="N70:N7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pane ySplit="1" topLeftCell="A7" activePane="bottomLeft" state="frozen"/>
      <selection/>
      <selection pane="bottomLeft" activeCell="A1" sqref="A1"/>
    </sheetView>
  </sheetViews>
  <sheetFormatPr defaultColWidth="9.14285714285714" defaultRowHeight="15" outlineLevelCol="6"/>
  <cols>
    <col min="2" max="2" width="10.1428571428571" customWidth="1"/>
    <col min="3" max="4" width="19.447619047619" customWidth="1"/>
    <col min="5" max="5" width="38.9904761904762" customWidth="1"/>
    <col min="6" max="6" width="17.7142857142857" customWidth="1"/>
    <col min="7" max="7" width="17.7238095238095" customWidth="1"/>
  </cols>
  <sheetData>
    <row r="1" ht="28" customHeight="1" spans="1:7">
      <c r="A1" s="13" t="s">
        <v>0</v>
      </c>
      <c r="B1" s="13" t="s">
        <v>69</v>
      </c>
      <c r="C1" s="13" t="s">
        <v>70</v>
      </c>
      <c r="D1" s="13" t="s">
        <v>71</v>
      </c>
      <c r="E1" s="13" t="s">
        <v>72</v>
      </c>
      <c r="F1" s="13" t="s">
        <v>3</v>
      </c>
      <c r="G1" s="13" t="s">
        <v>5</v>
      </c>
    </row>
    <row r="2" ht="136.35" customHeight="1" spans="1:7">
      <c r="A2" s="88">
        <v>45963</v>
      </c>
      <c r="B2" s="111">
        <v>10978</v>
      </c>
      <c r="C2" s="65" t="s">
        <v>73</v>
      </c>
      <c r="D2" s="16">
        <v>20</v>
      </c>
      <c r="E2" s="4"/>
      <c r="F2" s="233">
        <v>12000</v>
      </c>
      <c r="G2" s="233">
        <f>SUM(D2*F2)</f>
        <v>240000</v>
      </c>
    </row>
    <row r="3" ht="106.2" customHeight="1" spans="1:7">
      <c r="A3" s="88">
        <v>45968</v>
      </c>
      <c r="B3" s="111">
        <v>13028</v>
      </c>
      <c r="C3" s="65" t="s">
        <v>73</v>
      </c>
      <c r="D3" s="16">
        <v>20</v>
      </c>
      <c r="E3" s="4"/>
      <c r="F3" s="233">
        <v>12000</v>
      </c>
      <c r="G3" s="233">
        <f t="shared" ref="G3:G8" si="0">SUM(D3*F3)</f>
        <v>240000</v>
      </c>
    </row>
    <row r="4" ht="110.45" customHeight="1" spans="1:7">
      <c r="A4" s="88">
        <v>45974</v>
      </c>
      <c r="B4" s="111">
        <v>11113</v>
      </c>
      <c r="C4" s="65" t="s">
        <v>73</v>
      </c>
      <c r="D4" s="16">
        <v>15</v>
      </c>
      <c r="E4" s="4"/>
      <c r="F4" s="233">
        <v>12000</v>
      </c>
      <c r="G4" s="233">
        <f t="shared" si="0"/>
        <v>180000</v>
      </c>
    </row>
    <row r="5" ht="106" customHeight="1" spans="1:7">
      <c r="A5" s="88">
        <v>45976</v>
      </c>
      <c r="B5" s="111">
        <v>12182</v>
      </c>
      <c r="C5" s="65" t="s">
        <v>73</v>
      </c>
      <c r="D5" s="16">
        <v>15</v>
      </c>
      <c r="E5" s="4"/>
      <c r="F5" s="233">
        <v>12000</v>
      </c>
      <c r="G5" s="233">
        <f t="shared" si="0"/>
        <v>180000</v>
      </c>
    </row>
    <row r="6" ht="112.95" customHeight="1" spans="1:7">
      <c r="A6" s="88">
        <v>45980</v>
      </c>
      <c r="B6" s="111">
        <v>11206</v>
      </c>
      <c r="C6" s="65" t="s">
        <v>73</v>
      </c>
      <c r="D6" s="16">
        <v>20</v>
      </c>
      <c r="E6" s="4"/>
      <c r="F6" s="233">
        <v>12000</v>
      </c>
      <c r="G6" s="233">
        <f t="shared" si="0"/>
        <v>240000</v>
      </c>
    </row>
    <row r="7" ht="113.5" customHeight="1" spans="1:7">
      <c r="A7" s="88">
        <v>45982</v>
      </c>
      <c r="B7" s="111">
        <v>11259</v>
      </c>
      <c r="C7" s="65" t="s">
        <v>73</v>
      </c>
      <c r="D7" s="16">
        <v>20</v>
      </c>
      <c r="E7" s="4"/>
      <c r="F7" s="233">
        <v>12000</v>
      </c>
      <c r="G7" s="233">
        <f t="shared" si="0"/>
        <v>240000</v>
      </c>
    </row>
    <row r="8" ht="110.25" customHeight="1" spans="1:7">
      <c r="A8" s="88">
        <v>45985</v>
      </c>
      <c r="B8" s="111">
        <v>13204</v>
      </c>
      <c r="C8" s="65" t="s">
        <v>73</v>
      </c>
      <c r="D8" s="16">
        <v>20</v>
      </c>
      <c r="E8" s="4"/>
      <c r="F8" s="233">
        <v>12000</v>
      </c>
      <c r="G8" s="233">
        <f t="shared" si="0"/>
        <v>240000</v>
      </c>
    </row>
    <row r="9" ht="109.9" customHeight="1" spans="1:7">
      <c r="A9" s="88">
        <v>45989</v>
      </c>
      <c r="B9" s="111">
        <v>13311</v>
      </c>
      <c r="C9" s="65" t="s">
        <v>73</v>
      </c>
      <c r="D9" s="16">
        <v>20</v>
      </c>
      <c r="E9" s="4"/>
      <c r="F9" s="233">
        <v>12000</v>
      </c>
      <c r="G9" s="233">
        <f t="shared" ref="G9:G15" si="1">SUM(D9*F9)</f>
        <v>240000</v>
      </c>
    </row>
    <row r="10" ht="23.25" spans="1:7">
      <c r="A10" s="234"/>
      <c r="B10" s="234"/>
      <c r="C10" s="234"/>
      <c r="D10" s="234"/>
      <c r="E10" s="235">
        <f>SUM(G2:G9)</f>
        <v>1800000</v>
      </c>
      <c r="F10" s="235"/>
      <c r="G10" s="235"/>
    </row>
    <row r="11" ht="140" customHeight="1"/>
    <row r="12" ht="140" customHeight="1"/>
    <row r="13" ht="140" customHeight="1"/>
    <row r="14" ht="140" customHeight="1"/>
    <row r="15" ht="140" customHeight="1"/>
  </sheetData>
  <mergeCells count="2">
    <mergeCell ref="A10:C10"/>
    <mergeCell ref="E10:G1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3"/>
  <sheetViews>
    <sheetView zoomScale="85" zoomScaleNormal="85" workbookViewId="0">
      <pane ySplit="1" topLeftCell="A15" activePane="bottomLeft" state="frozen"/>
      <selection/>
      <selection pane="bottomLeft" activeCell="E34" sqref="E34"/>
    </sheetView>
  </sheetViews>
  <sheetFormatPr defaultColWidth="9.14285714285714" defaultRowHeight="15.75" outlineLevelCol="6"/>
  <cols>
    <col min="1" max="1" width="28.3809523809524" style="216" customWidth="1"/>
    <col min="2" max="2" width="32.1809523809524" style="217" customWidth="1"/>
    <col min="3" max="3" width="9.14285714285714" style="215"/>
    <col min="4" max="4" width="13.3809523809524" style="215" customWidth="1"/>
    <col min="5" max="5" width="27.9714285714286" style="215" customWidth="1"/>
    <col min="6" max="6" width="28.1619047619048" style="215" customWidth="1"/>
    <col min="7" max="8" width="14.2857142857143" style="215"/>
    <col min="9" max="16384" width="9.14285714285714" style="215"/>
  </cols>
  <sheetData>
    <row r="1" s="171" customFormat="1" ht="31" customHeight="1" spans="1:6">
      <c r="A1" s="218" t="s">
        <v>0</v>
      </c>
      <c r="B1" s="219" t="s">
        <v>1</v>
      </c>
      <c r="C1" s="220" t="s">
        <v>2</v>
      </c>
      <c r="D1" s="220" t="s">
        <v>3</v>
      </c>
      <c r="E1" s="220" t="s">
        <v>74</v>
      </c>
      <c r="F1" s="220" t="s">
        <v>5</v>
      </c>
    </row>
    <row r="2" s="215" customFormat="1" spans="1:6">
      <c r="A2" s="221">
        <v>45974</v>
      </c>
      <c r="B2" s="222" t="s">
        <v>21</v>
      </c>
      <c r="C2" s="223">
        <v>7.5</v>
      </c>
      <c r="D2" s="77">
        <v>15000</v>
      </c>
      <c r="E2" s="77">
        <f t="shared" ref="E2:E36" si="0">SUM(C2*D2)</f>
        <v>112500</v>
      </c>
      <c r="F2" s="224">
        <f>SUM(E2:E11)</f>
        <v>644800</v>
      </c>
    </row>
    <row r="3" s="215" customFormat="1" spans="1:6">
      <c r="A3" s="225"/>
      <c r="B3" s="222" t="s">
        <v>75</v>
      </c>
      <c r="C3" s="223">
        <v>3</v>
      </c>
      <c r="D3" s="77">
        <v>25000</v>
      </c>
      <c r="E3" s="77">
        <f t="shared" si="0"/>
        <v>75000</v>
      </c>
      <c r="F3" s="226"/>
    </row>
    <row r="4" s="215" customFormat="1" spans="1:7">
      <c r="A4" s="225"/>
      <c r="B4" s="222" t="s">
        <v>76</v>
      </c>
      <c r="C4" s="223">
        <v>1</v>
      </c>
      <c r="D4" s="77">
        <v>61000</v>
      </c>
      <c r="E4" s="77">
        <f t="shared" si="0"/>
        <v>61000</v>
      </c>
      <c r="F4" s="226"/>
      <c r="G4" s="227"/>
    </row>
    <row r="5" s="215" customFormat="1" spans="1:6">
      <c r="A5" s="225"/>
      <c r="B5" s="222" t="s">
        <v>77</v>
      </c>
      <c r="C5" s="223">
        <v>0.5</v>
      </c>
      <c r="D5" s="77">
        <v>17000</v>
      </c>
      <c r="E5" s="77">
        <f t="shared" si="0"/>
        <v>8500</v>
      </c>
      <c r="F5" s="226"/>
    </row>
    <row r="6" s="215" customFormat="1" spans="1:7">
      <c r="A6" s="225"/>
      <c r="B6" s="222" t="s">
        <v>8</v>
      </c>
      <c r="C6" s="223">
        <v>0.3</v>
      </c>
      <c r="D6" s="77">
        <v>28000</v>
      </c>
      <c r="E6" s="77">
        <f t="shared" si="0"/>
        <v>8400</v>
      </c>
      <c r="F6" s="226"/>
      <c r="G6" s="227"/>
    </row>
    <row r="7" s="215" customFormat="1" spans="1:6">
      <c r="A7" s="225"/>
      <c r="B7" s="222" t="s">
        <v>78</v>
      </c>
      <c r="C7" s="223">
        <v>0.1</v>
      </c>
      <c r="D7" s="77">
        <v>44000</v>
      </c>
      <c r="E7" s="77">
        <f t="shared" si="0"/>
        <v>4400</v>
      </c>
      <c r="F7" s="226"/>
    </row>
    <row r="8" s="215" customFormat="1" spans="1:6">
      <c r="A8" s="225"/>
      <c r="B8" s="222" t="s">
        <v>79</v>
      </c>
      <c r="C8" s="223">
        <v>3</v>
      </c>
      <c r="D8" s="77">
        <v>55000</v>
      </c>
      <c r="E8" s="77">
        <f t="shared" si="0"/>
        <v>165000</v>
      </c>
      <c r="F8" s="226"/>
    </row>
    <row r="9" s="215" customFormat="1" spans="1:6">
      <c r="A9" s="225"/>
      <c r="B9" s="222" t="s">
        <v>33</v>
      </c>
      <c r="C9" s="223">
        <v>3</v>
      </c>
      <c r="D9" s="77">
        <v>25000</v>
      </c>
      <c r="E9" s="77">
        <f t="shared" si="0"/>
        <v>75000</v>
      </c>
      <c r="F9" s="226"/>
    </row>
    <row r="10" s="215" customFormat="1" spans="1:6">
      <c r="A10" s="225"/>
      <c r="B10" s="222" t="s">
        <v>24</v>
      </c>
      <c r="C10" s="223">
        <v>1</v>
      </c>
      <c r="D10" s="77">
        <v>15000</v>
      </c>
      <c r="E10" s="77">
        <f t="shared" si="0"/>
        <v>15000</v>
      </c>
      <c r="F10" s="226"/>
    </row>
    <row r="11" s="215" customFormat="1" spans="1:6">
      <c r="A11" s="228"/>
      <c r="B11" s="222" t="s">
        <v>80</v>
      </c>
      <c r="C11" s="223">
        <v>1</v>
      </c>
      <c r="D11" s="77">
        <v>120000</v>
      </c>
      <c r="E11" s="77">
        <f t="shared" si="0"/>
        <v>120000</v>
      </c>
      <c r="F11" s="229"/>
    </row>
    <row r="12" s="215" customFormat="1" spans="1:7">
      <c r="A12" s="221">
        <v>45975</v>
      </c>
      <c r="B12" s="222" t="s">
        <v>21</v>
      </c>
      <c r="C12" s="223">
        <v>11</v>
      </c>
      <c r="D12" s="77">
        <v>15000</v>
      </c>
      <c r="E12" s="77">
        <f t="shared" si="0"/>
        <v>165000</v>
      </c>
      <c r="F12" s="224">
        <f>SUM(E12:E22)</f>
        <v>845800</v>
      </c>
      <c r="G12" s="227"/>
    </row>
    <row r="13" s="215" customFormat="1" spans="1:6">
      <c r="A13" s="225"/>
      <c r="B13" s="222" t="s">
        <v>10</v>
      </c>
      <c r="C13" s="223">
        <v>6</v>
      </c>
      <c r="D13" s="77">
        <v>10000</v>
      </c>
      <c r="E13" s="77">
        <f t="shared" si="0"/>
        <v>60000</v>
      </c>
      <c r="F13" s="226"/>
    </row>
    <row r="14" s="215" customFormat="1" spans="1:6">
      <c r="A14" s="225"/>
      <c r="B14" s="222" t="s">
        <v>7</v>
      </c>
      <c r="C14" s="223">
        <v>2</v>
      </c>
      <c r="D14" s="77">
        <v>83000</v>
      </c>
      <c r="E14" s="77">
        <f t="shared" si="0"/>
        <v>166000</v>
      </c>
      <c r="F14" s="226"/>
    </row>
    <row r="15" s="215" customFormat="1" spans="1:6">
      <c r="A15" s="225"/>
      <c r="B15" s="222" t="s">
        <v>11</v>
      </c>
      <c r="C15" s="223">
        <v>1</v>
      </c>
      <c r="D15" s="77">
        <v>39000</v>
      </c>
      <c r="E15" s="77">
        <f t="shared" si="0"/>
        <v>39000</v>
      </c>
      <c r="F15" s="226"/>
    </row>
    <row r="16" s="215" customFormat="1" spans="1:6">
      <c r="A16" s="225"/>
      <c r="B16" s="222" t="s">
        <v>25</v>
      </c>
      <c r="C16" s="223">
        <v>1</v>
      </c>
      <c r="D16" s="77">
        <v>61000</v>
      </c>
      <c r="E16" s="77">
        <f t="shared" si="0"/>
        <v>61000</v>
      </c>
      <c r="F16" s="226"/>
    </row>
    <row r="17" s="215" customFormat="1" spans="1:6">
      <c r="A17" s="225"/>
      <c r="B17" s="222" t="s">
        <v>81</v>
      </c>
      <c r="C17" s="223">
        <v>2</v>
      </c>
      <c r="D17" s="77">
        <v>28000</v>
      </c>
      <c r="E17" s="77">
        <f t="shared" si="0"/>
        <v>56000</v>
      </c>
      <c r="F17" s="226"/>
    </row>
    <row r="18" s="215" customFormat="1" spans="1:6">
      <c r="A18" s="225"/>
      <c r="B18" s="222" t="s">
        <v>26</v>
      </c>
      <c r="C18" s="223">
        <v>1</v>
      </c>
      <c r="D18" s="77">
        <v>11000</v>
      </c>
      <c r="E18" s="77">
        <f t="shared" si="0"/>
        <v>11000</v>
      </c>
      <c r="F18" s="226"/>
    </row>
    <row r="19" s="215" customFormat="1" spans="1:6">
      <c r="A19" s="225"/>
      <c r="B19" s="222" t="s">
        <v>14</v>
      </c>
      <c r="C19" s="223">
        <v>4</v>
      </c>
      <c r="D19" s="77">
        <v>35000</v>
      </c>
      <c r="E19" s="77">
        <f t="shared" si="0"/>
        <v>140000</v>
      </c>
      <c r="F19" s="226"/>
    </row>
    <row r="20" s="215" customFormat="1" spans="1:6">
      <c r="A20" s="225"/>
      <c r="B20" s="222" t="s">
        <v>19</v>
      </c>
      <c r="C20" s="223">
        <v>2</v>
      </c>
      <c r="D20" s="77">
        <v>60000</v>
      </c>
      <c r="E20" s="77">
        <f t="shared" si="0"/>
        <v>120000</v>
      </c>
      <c r="F20" s="226"/>
    </row>
    <row r="21" s="215" customFormat="1" spans="1:6">
      <c r="A21" s="225"/>
      <c r="B21" s="222" t="s">
        <v>36</v>
      </c>
      <c r="C21" s="223">
        <v>1</v>
      </c>
      <c r="D21" s="77">
        <v>20000</v>
      </c>
      <c r="E21" s="77">
        <f t="shared" si="0"/>
        <v>20000</v>
      </c>
      <c r="F21" s="226"/>
    </row>
    <row r="22" s="215" customFormat="1" spans="1:6">
      <c r="A22" s="228"/>
      <c r="B22" s="222" t="s">
        <v>20</v>
      </c>
      <c r="C22" s="223">
        <v>0.2</v>
      </c>
      <c r="D22" s="77">
        <v>39000</v>
      </c>
      <c r="E22" s="77">
        <f t="shared" si="0"/>
        <v>7800</v>
      </c>
      <c r="F22" s="229"/>
    </row>
    <row r="23" s="215" customFormat="1" spans="1:6">
      <c r="A23" s="221">
        <v>45976</v>
      </c>
      <c r="B23" s="222" t="s">
        <v>10</v>
      </c>
      <c r="C23" s="223">
        <v>10</v>
      </c>
      <c r="D23" s="77">
        <v>10000</v>
      </c>
      <c r="E23" s="77">
        <f t="shared" si="0"/>
        <v>100000</v>
      </c>
      <c r="F23" s="224">
        <f>SUM(E23:E36)</f>
        <v>1058800</v>
      </c>
    </row>
    <row r="24" s="215" customFormat="1" spans="1:6">
      <c r="A24" s="225"/>
      <c r="B24" s="222" t="s">
        <v>6</v>
      </c>
      <c r="C24" s="223">
        <v>4.4</v>
      </c>
      <c r="D24" s="77">
        <v>28000</v>
      </c>
      <c r="E24" s="77">
        <f t="shared" si="0"/>
        <v>123200</v>
      </c>
      <c r="F24" s="226"/>
    </row>
    <row r="25" s="215" customFormat="1" spans="1:6">
      <c r="A25" s="225"/>
      <c r="B25" s="222" t="s">
        <v>82</v>
      </c>
      <c r="C25" s="223">
        <v>2</v>
      </c>
      <c r="D25" s="77">
        <v>60000</v>
      </c>
      <c r="E25" s="77">
        <f t="shared" si="0"/>
        <v>120000</v>
      </c>
      <c r="F25" s="226"/>
    </row>
    <row r="26" s="215" customFormat="1" spans="1:6">
      <c r="A26" s="225"/>
      <c r="B26" s="222" t="s">
        <v>26</v>
      </c>
      <c r="C26" s="223">
        <v>0.3</v>
      </c>
      <c r="D26" s="77">
        <v>12000</v>
      </c>
      <c r="E26" s="77">
        <f t="shared" si="0"/>
        <v>3600</v>
      </c>
      <c r="F26" s="226"/>
    </row>
    <row r="27" s="215" customFormat="1" spans="1:6">
      <c r="A27" s="225"/>
      <c r="B27" s="222" t="s">
        <v>24</v>
      </c>
      <c r="C27" s="223">
        <v>1</v>
      </c>
      <c r="D27" s="77">
        <v>17000</v>
      </c>
      <c r="E27" s="77">
        <f t="shared" si="0"/>
        <v>17000</v>
      </c>
      <c r="F27" s="226"/>
    </row>
    <row r="28" s="215" customFormat="1" spans="1:6">
      <c r="A28" s="225"/>
      <c r="B28" s="222" t="s">
        <v>30</v>
      </c>
      <c r="C28" s="223">
        <v>2</v>
      </c>
      <c r="D28" s="77">
        <v>31000</v>
      </c>
      <c r="E28" s="77">
        <f t="shared" si="0"/>
        <v>62000</v>
      </c>
      <c r="F28" s="226"/>
    </row>
    <row r="29" s="215" customFormat="1" spans="1:6">
      <c r="A29" s="225"/>
      <c r="B29" s="222" t="s">
        <v>27</v>
      </c>
      <c r="C29" s="223">
        <v>0.2</v>
      </c>
      <c r="D29" s="77">
        <v>72000</v>
      </c>
      <c r="E29" s="77">
        <f t="shared" si="0"/>
        <v>14400</v>
      </c>
      <c r="F29" s="226"/>
    </row>
    <row r="30" s="215" customFormat="1" spans="1:6">
      <c r="A30" s="225"/>
      <c r="B30" s="222" t="s">
        <v>25</v>
      </c>
      <c r="C30" s="223">
        <v>2</v>
      </c>
      <c r="D30" s="77">
        <v>61000</v>
      </c>
      <c r="E30" s="77">
        <f t="shared" si="0"/>
        <v>122000</v>
      </c>
      <c r="F30" s="226"/>
    </row>
    <row r="31" s="215" customFormat="1" spans="1:6">
      <c r="A31" s="225"/>
      <c r="B31" s="222" t="s">
        <v>11</v>
      </c>
      <c r="C31" s="223">
        <v>1</v>
      </c>
      <c r="D31" s="77">
        <v>39000</v>
      </c>
      <c r="E31" s="77">
        <f t="shared" si="0"/>
        <v>39000</v>
      </c>
      <c r="F31" s="226"/>
    </row>
    <row r="32" s="215" customFormat="1" spans="1:6">
      <c r="A32" s="225"/>
      <c r="B32" s="222" t="s">
        <v>41</v>
      </c>
      <c r="C32" s="223">
        <v>0.2</v>
      </c>
      <c r="D32" s="77">
        <v>88000</v>
      </c>
      <c r="E32" s="77">
        <f t="shared" si="0"/>
        <v>17600</v>
      </c>
      <c r="F32" s="226"/>
    </row>
    <row r="33" s="215" customFormat="1" spans="1:6">
      <c r="A33" s="225"/>
      <c r="B33" s="222" t="s">
        <v>80</v>
      </c>
      <c r="C33" s="223">
        <v>0.5</v>
      </c>
      <c r="D33" s="77">
        <v>120000</v>
      </c>
      <c r="E33" s="77">
        <f t="shared" si="0"/>
        <v>60000</v>
      </c>
      <c r="F33" s="226"/>
    </row>
    <row r="34" s="215" customFormat="1" spans="1:6">
      <c r="A34" s="225"/>
      <c r="B34" s="222" t="s">
        <v>83</v>
      </c>
      <c r="C34" s="223">
        <v>6</v>
      </c>
      <c r="D34" s="77">
        <v>30000</v>
      </c>
      <c r="E34" s="77">
        <f t="shared" si="0"/>
        <v>180000</v>
      </c>
      <c r="F34" s="226"/>
    </row>
    <row r="35" s="215" customFormat="1" spans="1:6">
      <c r="A35" s="225"/>
      <c r="B35" s="222" t="s">
        <v>19</v>
      </c>
      <c r="C35" s="223">
        <v>1</v>
      </c>
      <c r="D35" s="77">
        <v>60000</v>
      </c>
      <c r="E35" s="77">
        <f t="shared" si="0"/>
        <v>60000</v>
      </c>
      <c r="F35" s="226"/>
    </row>
    <row r="36" s="215" customFormat="1" spans="1:6">
      <c r="A36" s="228"/>
      <c r="B36" s="222" t="s">
        <v>84</v>
      </c>
      <c r="C36" s="223">
        <v>2</v>
      </c>
      <c r="D36" s="77">
        <v>70000</v>
      </c>
      <c r="E36" s="77">
        <f t="shared" si="0"/>
        <v>140000</v>
      </c>
      <c r="F36" s="229"/>
    </row>
    <row r="37" s="215" customFormat="1" spans="1:6">
      <c r="A37" s="230"/>
      <c r="B37" s="222"/>
      <c r="C37" s="223"/>
      <c r="D37" s="231"/>
      <c r="E37" s="231"/>
      <c r="F37" s="232">
        <f>SUM(F2:F36)</f>
        <v>2549400</v>
      </c>
    </row>
    <row r="38" s="215" customFormat="1" spans="1:2">
      <c r="A38" s="216"/>
      <c r="B38" s="217"/>
    </row>
    <row r="39" s="215" customFormat="1" spans="1:2">
      <c r="A39" s="216"/>
      <c r="B39" s="217"/>
    </row>
    <row r="40" s="215" customFormat="1" spans="1:2">
      <c r="A40" s="216"/>
      <c r="B40" s="217"/>
    </row>
    <row r="41" s="215" customFormat="1" spans="1:2">
      <c r="A41" s="216"/>
      <c r="B41" s="217"/>
    </row>
    <row r="42" s="215" customFormat="1" spans="1:2">
      <c r="A42" s="216"/>
      <c r="B42" s="217"/>
    </row>
    <row r="43" s="215" customFormat="1" spans="1:2">
      <c r="A43" s="216"/>
      <c r="B43" s="217"/>
    </row>
    <row r="44" s="215" customFormat="1" spans="1:2">
      <c r="A44" s="216"/>
      <c r="B44" s="217"/>
    </row>
    <row r="45" s="215" customFormat="1" spans="1:2">
      <c r="A45" s="216"/>
      <c r="B45" s="217"/>
    </row>
    <row r="46" s="215" customFormat="1" spans="1:2">
      <c r="A46" s="216"/>
      <c r="B46" s="217"/>
    </row>
    <row r="47" s="215" customFormat="1" spans="1:2">
      <c r="A47" s="216"/>
      <c r="B47" s="217"/>
    </row>
    <row r="48" s="215" customFormat="1" spans="1:2">
      <c r="A48" s="216"/>
      <c r="B48" s="217"/>
    </row>
    <row r="49" s="215" customFormat="1" spans="1:2">
      <c r="A49" s="216"/>
      <c r="B49" s="217"/>
    </row>
    <row r="50" s="215" customFormat="1" spans="1:2">
      <c r="A50" s="216"/>
      <c r="B50" s="217"/>
    </row>
    <row r="51" s="215" customFormat="1" spans="1:2">
      <c r="A51" s="216"/>
      <c r="B51" s="217"/>
    </row>
    <row r="52" s="215" customFormat="1" spans="1:2">
      <c r="A52" s="216"/>
      <c r="B52" s="217"/>
    </row>
    <row r="53" s="215" customFormat="1" spans="1:2">
      <c r="A53" s="216"/>
      <c r="B53" s="217"/>
    </row>
    <row r="54" s="215" customFormat="1" spans="1:2">
      <c r="A54" s="216"/>
      <c r="B54" s="217"/>
    </row>
    <row r="55" s="215" customFormat="1" spans="1:2">
      <c r="A55" s="216"/>
      <c r="B55" s="217"/>
    </row>
    <row r="56" s="215" customFormat="1" spans="1:2">
      <c r="A56" s="216"/>
      <c r="B56" s="217"/>
    </row>
    <row r="57" s="215" customFormat="1" spans="1:2">
      <c r="A57" s="216"/>
      <c r="B57" s="217"/>
    </row>
    <row r="58" s="215" customFormat="1" spans="1:2">
      <c r="A58" s="216"/>
      <c r="B58" s="217"/>
    </row>
    <row r="59" s="215" customFormat="1" spans="1:2">
      <c r="A59" s="216"/>
      <c r="B59" s="217"/>
    </row>
    <row r="60" s="215" customFormat="1" spans="1:2">
      <c r="A60" s="216"/>
      <c r="B60" s="217"/>
    </row>
    <row r="61" s="215" customFormat="1" spans="1:2">
      <c r="A61" s="216"/>
      <c r="B61" s="217"/>
    </row>
    <row r="62" s="215" customFormat="1" spans="1:2">
      <c r="A62" s="216"/>
      <c r="B62" s="217"/>
    </row>
    <row r="63" s="215" customFormat="1" spans="1:2">
      <c r="A63" s="216"/>
      <c r="B63" s="217"/>
    </row>
    <row r="64" s="215" customFormat="1" spans="1:2">
      <c r="A64" s="216"/>
      <c r="B64" s="217"/>
    </row>
    <row r="65" s="215" customFormat="1" spans="1:2">
      <c r="A65" s="216"/>
      <c r="B65" s="217"/>
    </row>
    <row r="66" s="215" customFormat="1" spans="1:2">
      <c r="A66" s="216"/>
      <c r="B66" s="217"/>
    </row>
    <row r="67" s="215" customFormat="1" spans="1:2">
      <c r="A67" s="216"/>
      <c r="B67" s="217"/>
    </row>
    <row r="68" s="215" customFormat="1" spans="1:2">
      <c r="A68" s="216"/>
      <c r="B68" s="217"/>
    </row>
    <row r="69" s="215" customFormat="1" spans="1:2">
      <c r="A69" s="216"/>
      <c r="B69" s="217"/>
    </row>
    <row r="70" s="215" customFormat="1" spans="1:2">
      <c r="A70" s="216"/>
      <c r="B70" s="217"/>
    </row>
    <row r="71" s="215" customFormat="1" spans="1:2">
      <c r="A71" s="216"/>
      <c r="B71" s="217"/>
    </row>
    <row r="72" s="215" customFormat="1" spans="1:2">
      <c r="A72" s="216"/>
      <c r="B72" s="217"/>
    </row>
    <row r="73" s="215" customFormat="1" spans="1:2">
      <c r="A73" s="216"/>
      <c r="B73" s="217"/>
    </row>
    <row r="74" s="215" customFormat="1" spans="1:2">
      <c r="A74" s="216"/>
      <c r="B74" s="217"/>
    </row>
    <row r="75" s="215" customFormat="1" spans="1:2">
      <c r="A75" s="216"/>
      <c r="B75" s="217"/>
    </row>
    <row r="76" s="215" customFormat="1" spans="1:2">
      <c r="A76" s="216"/>
      <c r="B76" s="217"/>
    </row>
    <row r="77" s="215" customFormat="1" spans="1:2">
      <c r="A77" s="216"/>
      <c r="B77" s="217"/>
    </row>
    <row r="78" s="215" customFormat="1" spans="1:2">
      <c r="A78" s="216"/>
      <c r="B78" s="217"/>
    </row>
    <row r="79" s="215" customFormat="1" spans="1:2">
      <c r="A79" s="216"/>
      <c r="B79" s="217"/>
    </row>
    <row r="80" s="215" customFormat="1" spans="1:2">
      <c r="A80" s="216"/>
      <c r="B80" s="217"/>
    </row>
    <row r="81" s="215" customFormat="1" spans="1:2">
      <c r="A81" s="216"/>
      <c r="B81" s="217"/>
    </row>
    <row r="82" s="215" customFormat="1" spans="1:2">
      <c r="A82" s="216"/>
      <c r="B82" s="217"/>
    </row>
    <row r="83" s="215" customFormat="1" spans="1:2">
      <c r="A83" s="216"/>
      <c r="B83" s="217"/>
    </row>
    <row r="84" s="215" customFormat="1" spans="1:2">
      <c r="A84" s="216"/>
      <c r="B84" s="217"/>
    </row>
    <row r="85" s="215" customFormat="1" spans="1:2">
      <c r="A85" s="216"/>
      <c r="B85" s="217"/>
    </row>
    <row r="86" s="215" customFormat="1" spans="1:2">
      <c r="A86" s="216"/>
      <c r="B86" s="217"/>
    </row>
    <row r="87" s="215" customFormat="1" spans="1:2">
      <c r="A87" s="216"/>
      <c r="B87" s="217"/>
    </row>
    <row r="88" s="215" customFormat="1" spans="1:2">
      <c r="A88" s="216"/>
      <c r="B88" s="217"/>
    </row>
    <row r="89" s="215" customFormat="1" spans="1:2">
      <c r="A89" s="216"/>
      <c r="B89" s="217"/>
    </row>
    <row r="90" s="215" customFormat="1" spans="1:2">
      <c r="A90" s="216"/>
      <c r="B90" s="217"/>
    </row>
    <row r="91" s="215" customFormat="1" spans="1:2">
      <c r="A91" s="216"/>
      <c r="B91" s="217"/>
    </row>
    <row r="92" s="215" customFormat="1" spans="1:2">
      <c r="A92" s="216"/>
      <c r="B92" s="217"/>
    </row>
    <row r="93" s="215" customFormat="1" spans="1:2">
      <c r="A93" s="216"/>
      <c r="B93" s="217"/>
    </row>
    <row r="94" s="215" customFormat="1" spans="1:2">
      <c r="A94" s="216"/>
      <c r="B94" s="217"/>
    </row>
    <row r="95" s="215" customFormat="1" spans="1:2">
      <c r="A95" s="216"/>
      <c r="B95" s="217"/>
    </row>
    <row r="96" s="215" customFormat="1" spans="1:2">
      <c r="A96" s="216"/>
      <c r="B96" s="217"/>
    </row>
    <row r="97" s="215" customFormat="1" spans="1:2">
      <c r="A97" s="216"/>
      <c r="B97" s="217"/>
    </row>
    <row r="98" s="215" customFormat="1" spans="1:2">
      <c r="A98" s="216"/>
      <c r="B98" s="217"/>
    </row>
    <row r="99" s="215" customFormat="1" spans="1:2">
      <c r="A99" s="216"/>
      <c r="B99" s="217"/>
    </row>
    <row r="100" s="215" customFormat="1" spans="1:2">
      <c r="A100" s="216"/>
      <c r="B100" s="217"/>
    </row>
    <row r="101" s="215" customFormat="1" spans="1:2">
      <c r="A101" s="216"/>
      <c r="B101" s="217"/>
    </row>
    <row r="102" s="215" customFormat="1" spans="1:2">
      <c r="A102" s="216"/>
      <c r="B102" s="217"/>
    </row>
    <row r="103" s="215" customFormat="1" spans="1:2">
      <c r="A103" s="216"/>
      <c r="B103" s="217"/>
    </row>
    <row r="104" s="215" customFormat="1" spans="1:2">
      <c r="A104" s="216"/>
      <c r="B104" s="217"/>
    </row>
    <row r="105" s="215" customFormat="1" spans="1:2">
      <c r="A105" s="216"/>
      <c r="B105" s="217"/>
    </row>
    <row r="106" s="215" customFormat="1" spans="1:2">
      <c r="A106" s="216"/>
      <c r="B106" s="217"/>
    </row>
    <row r="107" s="215" customFormat="1" spans="1:2">
      <c r="A107" s="216"/>
      <c r="B107" s="217"/>
    </row>
    <row r="108" s="215" customFormat="1" spans="1:2">
      <c r="A108" s="216"/>
      <c r="B108" s="217"/>
    </row>
    <row r="109" s="215" customFormat="1" spans="1:2">
      <c r="A109" s="216"/>
      <c r="B109" s="217"/>
    </row>
    <row r="110" s="215" customFormat="1" spans="1:2">
      <c r="A110" s="216"/>
      <c r="B110" s="217"/>
    </row>
    <row r="111" s="215" customFormat="1" spans="1:2">
      <c r="A111" s="216"/>
      <c r="B111" s="217"/>
    </row>
    <row r="112" s="215" customFormat="1" spans="1:2">
      <c r="A112" s="216"/>
      <c r="B112" s="217"/>
    </row>
    <row r="113" s="215" customFormat="1" spans="1:2">
      <c r="A113" s="216"/>
      <c r="B113" s="217"/>
    </row>
    <row r="114" s="215" customFormat="1" spans="1:2">
      <c r="A114" s="216"/>
      <c r="B114" s="217"/>
    </row>
    <row r="115" s="215" customFormat="1" spans="1:2">
      <c r="A115" s="216"/>
      <c r="B115" s="217"/>
    </row>
    <row r="116" s="215" customFormat="1" spans="1:2">
      <c r="A116" s="216"/>
      <c r="B116" s="217"/>
    </row>
    <row r="117" s="215" customFormat="1" spans="1:2">
      <c r="A117" s="216"/>
      <c r="B117" s="217"/>
    </row>
    <row r="118" s="215" customFormat="1" spans="1:2">
      <c r="A118" s="216"/>
      <c r="B118" s="217"/>
    </row>
    <row r="119" s="215" customFormat="1" spans="1:7">
      <c r="A119" s="216"/>
      <c r="B119" s="217"/>
      <c r="G119" s="227"/>
    </row>
    <row r="120" s="215" customFormat="1" spans="1:2">
      <c r="A120" s="216"/>
      <c r="B120" s="217"/>
    </row>
    <row r="121" s="215" customFormat="1" spans="1:2">
      <c r="A121" s="216"/>
      <c r="B121" s="217"/>
    </row>
    <row r="122" s="215" customFormat="1" spans="1:2">
      <c r="A122" s="216"/>
      <c r="B122" s="217"/>
    </row>
    <row r="123" s="215" customFormat="1" spans="1:2">
      <c r="A123" s="216"/>
      <c r="B123" s="217"/>
    </row>
    <row r="124" s="215" customFormat="1" spans="1:2">
      <c r="A124" s="216"/>
      <c r="B124" s="217"/>
    </row>
    <row r="125" s="215" customFormat="1" spans="1:2">
      <c r="A125" s="216"/>
      <c r="B125" s="217"/>
    </row>
    <row r="126" s="215" customFormat="1" spans="1:2">
      <c r="A126" s="216"/>
      <c r="B126" s="217"/>
    </row>
    <row r="127" s="215" customFormat="1" spans="1:2">
      <c r="A127" s="216"/>
      <c r="B127" s="217"/>
    </row>
    <row r="128" s="215" customFormat="1" spans="1:2">
      <c r="A128" s="216"/>
      <c r="B128" s="217"/>
    </row>
    <row r="129" s="215" customFormat="1" spans="1:2">
      <c r="A129" s="216"/>
      <c r="B129" s="217"/>
    </row>
    <row r="130" s="215" customFormat="1" spans="1:2">
      <c r="A130" s="216"/>
      <c r="B130" s="217"/>
    </row>
    <row r="131" s="215" customFormat="1" spans="1:2">
      <c r="A131" s="216"/>
      <c r="B131" s="217"/>
    </row>
    <row r="132" s="215" customFormat="1" spans="1:2">
      <c r="A132" s="216"/>
      <c r="B132" s="217"/>
    </row>
    <row r="133" s="215" customFormat="1" spans="1:2">
      <c r="A133" s="216"/>
      <c r="B133" s="217"/>
    </row>
    <row r="134" s="215" customFormat="1" spans="1:2">
      <c r="A134" s="216"/>
      <c r="B134" s="217"/>
    </row>
    <row r="135" s="215" customFormat="1" spans="1:2">
      <c r="A135" s="216"/>
      <c r="B135" s="217"/>
    </row>
    <row r="136" s="215" customFormat="1" spans="1:2">
      <c r="A136" s="216"/>
      <c r="B136" s="217"/>
    </row>
    <row r="137" s="215" customFormat="1" spans="1:2">
      <c r="A137" s="216"/>
      <c r="B137" s="217"/>
    </row>
    <row r="138" s="215" customFormat="1" spans="1:2">
      <c r="A138" s="216"/>
      <c r="B138" s="217"/>
    </row>
    <row r="139" s="215" customFormat="1" spans="1:2">
      <c r="A139" s="216"/>
      <c r="B139" s="217"/>
    </row>
    <row r="140" s="215" customFormat="1" spans="1:2">
      <c r="A140" s="216"/>
      <c r="B140" s="217"/>
    </row>
    <row r="141" s="215" customFormat="1" spans="1:2">
      <c r="A141" s="216"/>
      <c r="B141" s="217"/>
    </row>
    <row r="142" s="215" customFormat="1" spans="1:2">
      <c r="A142" s="216"/>
      <c r="B142" s="217"/>
    </row>
    <row r="143" s="215" customFormat="1" spans="1:2">
      <c r="A143" s="216"/>
      <c r="B143" s="217"/>
    </row>
    <row r="144" s="215" customFormat="1" spans="1:2">
      <c r="A144" s="216"/>
      <c r="B144" s="217"/>
    </row>
    <row r="145" s="215" customFormat="1" spans="1:2">
      <c r="A145" s="216"/>
      <c r="B145" s="217"/>
    </row>
    <row r="146" s="215" customFormat="1" spans="1:2">
      <c r="A146" s="216"/>
      <c r="B146" s="217"/>
    </row>
    <row r="147" s="215" customFormat="1" spans="1:2">
      <c r="A147" s="216"/>
      <c r="B147" s="217"/>
    </row>
    <row r="148" s="215" customFormat="1" spans="1:2">
      <c r="A148" s="216"/>
      <c r="B148" s="217"/>
    </row>
    <row r="149" s="215" customFormat="1" spans="1:2">
      <c r="A149" s="216"/>
      <c r="B149" s="217"/>
    </row>
    <row r="150" s="215" customFormat="1" spans="1:2">
      <c r="A150" s="216"/>
      <c r="B150" s="217"/>
    </row>
    <row r="151" s="215" customFormat="1" spans="1:2">
      <c r="A151" s="216"/>
      <c r="B151" s="217"/>
    </row>
    <row r="152" s="215" customFormat="1" spans="1:2">
      <c r="A152" s="216"/>
      <c r="B152" s="217"/>
    </row>
    <row r="153" s="215" customFormat="1" spans="1:2">
      <c r="A153" s="216"/>
      <c r="B153" s="217"/>
    </row>
    <row r="154" s="215" customFormat="1" spans="1:2">
      <c r="A154" s="216"/>
      <c r="B154" s="217"/>
    </row>
    <row r="155" s="215" customFormat="1" spans="1:2">
      <c r="A155" s="216"/>
      <c r="B155" s="217"/>
    </row>
    <row r="156" s="215" customFormat="1" spans="1:2">
      <c r="A156" s="216"/>
      <c r="B156" s="217"/>
    </row>
    <row r="157" s="215" customFormat="1" spans="1:2">
      <c r="A157" s="216"/>
      <c r="B157" s="217"/>
    </row>
    <row r="158" s="215" customFormat="1" spans="1:2">
      <c r="A158" s="216"/>
      <c r="B158" s="217"/>
    </row>
    <row r="159" s="215" customFormat="1" spans="1:2">
      <c r="A159" s="216"/>
      <c r="B159" s="217"/>
    </row>
    <row r="160" s="215" customFormat="1" spans="1:2">
      <c r="A160" s="216"/>
      <c r="B160" s="217"/>
    </row>
    <row r="161" s="215" customFormat="1" spans="1:2">
      <c r="A161" s="216"/>
      <c r="B161" s="217"/>
    </row>
    <row r="162" s="215" customFormat="1" spans="1:2">
      <c r="A162" s="216"/>
      <c r="B162" s="217"/>
    </row>
    <row r="163" s="215" customFormat="1" spans="1:2">
      <c r="A163" s="216"/>
      <c r="B163" s="217"/>
    </row>
    <row r="164" s="215" customFormat="1" spans="1:2">
      <c r="A164" s="216"/>
      <c r="B164" s="217"/>
    </row>
    <row r="165" s="215" customFormat="1" spans="1:2">
      <c r="A165" s="216"/>
      <c r="B165" s="217"/>
    </row>
    <row r="166" s="215" customFormat="1" spans="1:2">
      <c r="A166" s="216"/>
      <c r="B166" s="217"/>
    </row>
    <row r="167" s="215" customFormat="1" spans="1:2">
      <c r="A167" s="216"/>
      <c r="B167" s="217"/>
    </row>
    <row r="168" s="215" customFormat="1" spans="1:2">
      <c r="A168" s="216"/>
      <c r="B168" s="217"/>
    </row>
    <row r="169" s="215" customFormat="1" spans="1:2">
      <c r="A169" s="216"/>
      <c r="B169" s="217"/>
    </row>
    <row r="170" s="215" customFormat="1" spans="1:2">
      <c r="A170" s="216"/>
      <c r="B170" s="217"/>
    </row>
    <row r="171" s="215" customFormat="1" spans="1:2">
      <c r="A171" s="216"/>
      <c r="B171" s="217"/>
    </row>
    <row r="172" s="215" customFormat="1" spans="1:2">
      <c r="A172" s="216"/>
      <c r="B172" s="217"/>
    </row>
    <row r="173" s="215" customFormat="1" spans="1:2">
      <c r="A173" s="216"/>
      <c r="B173" s="217"/>
    </row>
    <row r="174" s="215" customFormat="1" spans="1:2">
      <c r="A174" s="216"/>
      <c r="B174" s="217"/>
    </row>
    <row r="175" s="215" customFormat="1" spans="1:2">
      <c r="A175" s="216"/>
      <c r="B175" s="217"/>
    </row>
    <row r="176" s="215" customFormat="1" spans="1:2">
      <c r="A176" s="216"/>
      <c r="B176" s="217"/>
    </row>
    <row r="177" s="215" customFormat="1" spans="1:2">
      <c r="A177" s="216"/>
      <c r="B177" s="217"/>
    </row>
    <row r="178" s="215" customFormat="1" spans="1:2">
      <c r="A178" s="216"/>
      <c r="B178" s="217"/>
    </row>
    <row r="179" s="215" customFormat="1" spans="1:2">
      <c r="A179" s="216"/>
      <c r="B179" s="217"/>
    </row>
    <row r="180" s="215" customFormat="1" spans="1:2">
      <c r="A180" s="216"/>
      <c r="B180" s="217"/>
    </row>
    <row r="181" s="215" customFormat="1" spans="1:2">
      <c r="A181" s="216"/>
      <c r="B181" s="217"/>
    </row>
    <row r="182" s="215" customFormat="1" spans="1:2">
      <c r="A182" s="216"/>
      <c r="B182" s="217"/>
    </row>
    <row r="183" s="215" customFormat="1" spans="1:2">
      <c r="A183" s="216"/>
      <c r="B183" s="217"/>
    </row>
    <row r="184" s="215" customFormat="1" spans="1:2">
      <c r="A184" s="216"/>
      <c r="B184" s="217"/>
    </row>
    <row r="185" s="215" customFormat="1" spans="1:2">
      <c r="A185" s="216"/>
      <c r="B185" s="217"/>
    </row>
    <row r="186" s="215" customFormat="1" spans="1:2">
      <c r="A186" s="216"/>
      <c r="B186" s="217"/>
    </row>
    <row r="187" s="215" customFormat="1" spans="1:2">
      <c r="A187" s="216"/>
      <c r="B187" s="217"/>
    </row>
    <row r="188" s="215" customFormat="1" spans="1:2">
      <c r="A188" s="216"/>
      <c r="B188" s="217"/>
    </row>
    <row r="189" s="215" customFormat="1" spans="1:2">
      <c r="A189" s="216"/>
      <c r="B189" s="217"/>
    </row>
    <row r="190" s="215" customFormat="1" spans="1:2">
      <c r="A190" s="216"/>
      <c r="B190" s="217"/>
    </row>
    <row r="191" s="215" customFormat="1" spans="1:2">
      <c r="A191" s="216"/>
      <c r="B191" s="217"/>
    </row>
    <row r="192" s="215" customFormat="1" spans="1:2">
      <c r="A192" s="216"/>
      <c r="B192" s="217"/>
    </row>
    <row r="193" s="215" customFormat="1" spans="1:2">
      <c r="A193" s="216"/>
      <c r="B193" s="217"/>
    </row>
    <row r="194" s="215" customFormat="1" spans="1:2">
      <c r="A194" s="216"/>
      <c r="B194" s="217"/>
    </row>
    <row r="195" s="215" customFormat="1" spans="1:2">
      <c r="A195" s="216"/>
      <c r="B195" s="217"/>
    </row>
    <row r="196" s="215" customFormat="1" spans="1:2">
      <c r="A196" s="216"/>
      <c r="B196" s="217"/>
    </row>
    <row r="197" s="215" customFormat="1" spans="1:2">
      <c r="A197" s="216"/>
      <c r="B197" s="217"/>
    </row>
    <row r="198" s="215" customFormat="1" spans="1:2">
      <c r="A198" s="216"/>
      <c r="B198" s="217"/>
    </row>
    <row r="199" s="215" customFormat="1" spans="1:2">
      <c r="A199" s="216"/>
      <c r="B199" s="217"/>
    </row>
    <row r="200" s="215" customFormat="1" spans="1:2">
      <c r="A200" s="216"/>
      <c r="B200" s="217"/>
    </row>
    <row r="201" s="215" customFormat="1" spans="1:2">
      <c r="A201" s="216"/>
      <c r="B201" s="217"/>
    </row>
    <row r="202" s="215" customFormat="1" spans="1:2">
      <c r="A202" s="216"/>
      <c r="B202" s="217"/>
    </row>
    <row r="203" s="215" customFormat="1" spans="1:2">
      <c r="A203" s="216"/>
      <c r="B203" s="217"/>
    </row>
    <row r="204" s="215" customFormat="1" spans="1:2">
      <c r="A204" s="216"/>
      <c r="B204" s="217"/>
    </row>
    <row r="205" s="215" customFormat="1" spans="1:2">
      <c r="A205" s="216"/>
      <c r="B205" s="217"/>
    </row>
    <row r="206" s="215" customFormat="1" spans="1:2">
      <c r="A206" s="216"/>
      <c r="B206" s="217"/>
    </row>
    <row r="207" s="215" customFormat="1" spans="1:2">
      <c r="A207" s="216"/>
      <c r="B207" s="217"/>
    </row>
    <row r="208" s="215" customFormat="1" spans="1:2">
      <c r="A208" s="216"/>
      <c r="B208" s="217"/>
    </row>
    <row r="209" s="215" customFormat="1" spans="1:2">
      <c r="A209" s="216"/>
      <c r="B209" s="217"/>
    </row>
    <row r="210" s="215" customFormat="1" spans="1:2">
      <c r="A210" s="216"/>
      <c r="B210" s="217"/>
    </row>
    <row r="211" s="215" customFormat="1" spans="1:2">
      <c r="A211" s="216"/>
      <c r="B211" s="217"/>
    </row>
    <row r="212" s="215" customFormat="1" spans="1:2">
      <c r="A212" s="216"/>
      <c r="B212" s="217"/>
    </row>
    <row r="213" s="215" customFormat="1" spans="1:2">
      <c r="A213" s="216"/>
      <c r="B213" s="217"/>
    </row>
    <row r="214" s="215" customFormat="1" spans="1:2">
      <c r="A214" s="216"/>
      <c r="B214" s="217"/>
    </row>
    <row r="215" s="215" customFormat="1" spans="1:2">
      <c r="A215" s="216"/>
      <c r="B215" s="217"/>
    </row>
    <row r="216" s="215" customFormat="1" spans="1:2">
      <c r="A216" s="216"/>
      <c r="B216" s="217"/>
    </row>
    <row r="217" s="215" customFormat="1" spans="1:2">
      <c r="A217" s="216"/>
      <c r="B217" s="217"/>
    </row>
    <row r="218" s="215" customFormat="1" spans="1:2">
      <c r="A218" s="216"/>
      <c r="B218" s="217"/>
    </row>
    <row r="219" s="215" customFormat="1" spans="1:2">
      <c r="A219" s="216"/>
      <c r="B219" s="217"/>
    </row>
    <row r="220" s="215" customFormat="1" spans="1:2">
      <c r="A220" s="216"/>
      <c r="B220" s="217"/>
    </row>
    <row r="221" s="215" customFormat="1" spans="1:2">
      <c r="A221" s="216"/>
      <c r="B221" s="217"/>
    </row>
    <row r="222" s="215" customFormat="1" spans="1:2">
      <c r="A222" s="216"/>
      <c r="B222" s="217"/>
    </row>
    <row r="223" s="215" customFormat="1" spans="1:2">
      <c r="A223" s="216"/>
      <c r="B223" s="217"/>
    </row>
    <row r="224" s="215" customFormat="1" spans="1:2">
      <c r="A224" s="216"/>
      <c r="B224" s="217"/>
    </row>
    <row r="225" s="215" customFormat="1" spans="1:2">
      <c r="A225" s="216"/>
      <c r="B225" s="217"/>
    </row>
    <row r="226" s="215" customFormat="1" spans="1:2">
      <c r="A226" s="216"/>
      <c r="B226" s="217"/>
    </row>
    <row r="227" s="215" customFormat="1" spans="1:2">
      <c r="A227" s="216"/>
      <c r="B227" s="217"/>
    </row>
    <row r="228" s="215" customFormat="1" spans="1:2">
      <c r="A228" s="216"/>
      <c r="B228" s="217"/>
    </row>
    <row r="229" s="215" customFormat="1" spans="1:2">
      <c r="A229" s="216"/>
      <c r="B229" s="217"/>
    </row>
    <row r="230" s="215" customFormat="1" spans="1:2">
      <c r="A230" s="216"/>
      <c r="B230" s="217"/>
    </row>
    <row r="231" s="215" customFormat="1" spans="1:2">
      <c r="A231" s="216"/>
      <c r="B231" s="217"/>
    </row>
    <row r="232" s="215" customFormat="1" spans="1:2">
      <c r="A232" s="216"/>
      <c r="B232" s="217"/>
    </row>
    <row r="233" s="215" customFormat="1" spans="1:2">
      <c r="A233" s="216"/>
      <c r="B233" s="217"/>
    </row>
    <row r="234" s="215" customFormat="1" spans="1:2">
      <c r="A234" s="216"/>
      <c r="B234" s="217"/>
    </row>
    <row r="235" s="215" customFormat="1" spans="1:2">
      <c r="A235" s="216"/>
      <c r="B235" s="217"/>
    </row>
    <row r="236" s="215" customFormat="1" spans="1:2">
      <c r="A236" s="216"/>
      <c r="B236" s="217"/>
    </row>
    <row r="237" s="215" customFormat="1" spans="1:2">
      <c r="A237" s="216"/>
      <c r="B237" s="217"/>
    </row>
    <row r="238" s="215" customFormat="1" spans="1:2">
      <c r="A238" s="216"/>
      <c r="B238" s="217"/>
    </row>
    <row r="239" s="215" customFormat="1" spans="1:2">
      <c r="A239" s="216"/>
      <c r="B239" s="217"/>
    </row>
    <row r="240" s="215" customFormat="1" spans="1:2">
      <c r="A240" s="216"/>
      <c r="B240" s="217"/>
    </row>
    <row r="241" s="215" customFormat="1" spans="1:2">
      <c r="A241" s="216"/>
      <c r="B241" s="217"/>
    </row>
    <row r="242" s="215" customFormat="1" spans="1:2">
      <c r="A242" s="216"/>
      <c r="B242" s="217"/>
    </row>
    <row r="243" s="215" customFormat="1" spans="1:2">
      <c r="A243" s="216"/>
      <c r="B243" s="217"/>
    </row>
    <row r="244" s="215" customFormat="1" spans="1:2">
      <c r="A244" s="216"/>
      <c r="B244" s="217"/>
    </row>
    <row r="245" s="215" customFormat="1" spans="1:2">
      <c r="A245" s="216"/>
      <c r="B245" s="217"/>
    </row>
    <row r="246" s="215" customFormat="1" spans="1:2">
      <c r="A246" s="216"/>
      <c r="B246" s="217"/>
    </row>
    <row r="247" s="215" customFormat="1" spans="1:2">
      <c r="A247" s="216"/>
      <c r="B247" s="217"/>
    </row>
    <row r="248" s="215" customFormat="1" spans="1:2">
      <c r="A248" s="216"/>
      <c r="B248" s="217"/>
    </row>
    <row r="249" s="215" customFormat="1" spans="1:2">
      <c r="A249" s="216"/>
      <c r="B249" s="217"/>
    </row>
    <row r="250" s="215" customFormat="1" spans="1:2">
      <c r="A250" s="216"/>
      <c r="B250" s="217"/>
    </row>
    <row r="251" s="215" customFormat="1" spans="1:2">
      <c r="A251" s="216"/>
      <c r="B251" s="217"/>
    </row>
    <row r="252" s="215" customFormat="1" spans="1:2">
      <c r="A252" s="216"/>
      <c r="B252" s="217"/>
    </row>
    <row r="253" s="215" customFormat="1" spans="1:2">
      <c r="A253" s="216"/>
      <c r="B253" s="217"/>
    </row>
    <row r="254" s="215" customFormat="1" spans="1:2">
      <c r="A254" s="216"/>
      <c r="B254" s="217"/>
    </row>
    <row r="255" s="215" customFormat="1" spans="1:2">
      <c r="A255" s="216"/>
      <c r="B255" s="217"/>
    </row>
    <row r="256" s="215" customFormat="1" spans="1:2">
      <c r="A256" s="216"/>
      <c r="B256" s="217"/>
    </row>
    <row r="257" s="215" customFormat="1" spans="1:2">
      <c r="A257" s="216"/>
      <c r="B257" s="217"/>
    </row>
    <row r="258" s="215" customFormat="1" spans="1:2">
      <c r="A258" s="216"/>
      <c r="B258" s="217"/>
    </row>
    <row r="259" s="215" customFormat="1" spans="1:2">
      <c r="A259" s="216"/>
      <c r="B259" s="217"/>
    </row>
    <row r="260" s="215" customFormat="1" spans="1:2">
      <c r="A260" s="216"/>
      <c r="B260" s="217"/>
    </row>
    <row r="261" s="215" customFormat="1" spans="1:2">
      <c r="A261" s="216"/>
      <c r="B261" s="217"/>
    </row>
    <row r="262" s="215" customFormat="1" spans="1:2">
      <c r="A262" s="216"/>
      <c r="B262" s="217"/>
    </row>
    <row r="263" s="215" customFormat="1" spans="1:2">
      <c r="A263" s="216"/>
      <c r="B263" s="217"/>
    </row>
    <row r="264" s="215" customFormat="1" spans="1:2">
      <c r="A264" s="216"/>
      <c r="B264" s="217"/>
    </row>
    <row r="265" s="215" customFormat="1" spans="1:2">
      <c r="A265" s="216"/>
      <c r="B265" s="217"/>
    </row>
    <row r="266" s="215" customFormat="1" spans="1:2">
      <c r="A266" s="216"/>
      <c r="B266" s="217"/>
    </row>
    <row r="267" s="215" customFormat="1" spans="1:2">
      <c r="A267" s="216"/>
      <c r="B267" s="217"/>
    </row>
    <row r="268" s="215" customFormat="1" spans="1:2">
      <c r="A268" s="216"/>
      <c r="B268" s="217"/>
    </row>
    <row r="269" s="215" customFormat="1" spans="1:2">
      <c r="A269" s="216"/>
      <c r="B269" s="217"/>
    </row>
    <row r="270" s="215" customFormat="1" spans="1:2">
      <c r="A270" s="216"/>
      <c r="B270" s="217"/>
    </row>
    <row r="271" s="215" customFormat="1" spans="1:2">
      <c r="A271" s="216"/>
      <c r="B271" s="217"/>
    </row>
    <row r="272" s="215" customFormat="1" spans="1:2">
      <c r="A272" s="216"/>
      <c r="B272" s="217"/>
    </row>
    <row r="273" s="215" customFormat="1" spans="1:2">
      <c r="A273" s="216"/>
      <c r="B273" s="217"/>
    </row>
    <row r="274" s="215" customFormat="1" spans="1:2">
      <c r="A274" s="216"/>
      <c r="B274" s="217"/>
    </row>
    <row r="275" s="215" customFormat="1" spans="1:2">
      <c r="A275" s="216"/>
      <c r="B275" s="217"/>
    </row>
    <row r="276" s="215" customFormat="1" spans="1:2">
      <c r="A276" s="216"/>
      <c r="B276" s="217"/>
    </row>
    <row r="277" s="215" customFormat="1" spans="1:2">
      <c r="A277" s="216"/>
      <c r="B277" s="217"/>
    </row>
    <row r="278" s="215" customFormat="1" spans="1:2">
      <c r="A278" s="216"/>
      <c r="B278" s="217"/>
    </row>
    <row r="279" s="215" customFormat="1" spans="1:2">
      <c r="A279" s="216"/>
      <c r="B279" s="217"/>
    </row>
    <row r="280" s="215" customFormat="1" spans="1:2">
      <c r="A280" s="216"/>
      <c r="B280" s="217"/>
    </row>
    <row r="281" s="215" customFormat="1" spans="1:2">
      <c r="A281" s="216"/>
      <c r="B281" s="217"/>
    </row>
    <row r="282" s="215" customFormat="1" spans="1:2">
      <c r="A282" s="216"/>
      <c r="B282" s="217"/>
    </row>
    <row r="283" s="215" customFormat="1" spans="1:2">
      <c r="A283" s="216"/>
      <c r="B283" s="217"/>
    </row>
    <row r="284" s="215" customFormat="1" spans="1:2">
      <c r="A284" s="216"/>
      <c r="B284" s="217"/>
    </row>
    <row r="285" s="215" customFormat="1" spans="1:2">
      <c r="A285" s="216"/>
      <c r="B285" s="217"/>
    </row>
    <row r="286" s="215" customFormat="1" spans="1:2">
      <c r="A286" s="216"/>
      <c r="B286" s="217"/>
    </row>
    <row r="287" s="215" customFormat="1" spans="1:2">
      <c r="A287" s="216"/>
      <c r="B287" s="217"/>
    </row>
    <row r="288" s="215" customFormat="1" spans="1:2">
      <c r="A288" s="216"/>
      <c r="B288" s="217"/>
    </row>
    <row r="289" s="215" customFormat="1" spans="1:2">
      <c r="A289" s="216"/>
      <c r="B289" s="217"/>
    </row>
    <row r="290" s="215" customFormat="1" spans="1:2">
      <c r="A290" s="216"/>
      <c r="B290" s="217"/>
    </row>
    <row r="291" s="215" customFormat="1" spans="1:2">
      <c r="A291" s="216"/>
      <c r="B291" s="217"/>
    </row>
    <row r="292" s="215" customFormat="1" spans="1:2">
      <c r="A292" s="216"/>
      <c r="B292" s="217"/>
    </row>
    <row r="293" s="215" customFormat="1" spans="1:2">
      <c r="A293" s="216"/>
      <c r="B293" s="217"/>
    </row>
    <row r="294" s="215" customFormat="1" spans="1:2">
      <c r="A294" s="216"/>
      <c r="B294" s="217"/>
    </row>
    <row r="295" s="215" customFormat="1" spans="1:2">
      <c r="A295" s="216"/>
      <c r="B295" s="217"/>
    </row>
    <row r="296" s="215" customFormat="1" spans="1:2">
      <c r="A296" s="216"/>
      <c r="B296" s="217"/>
    </row>
    <row r="297" s="215" customFormat="1" spans="1:2">
      <c r="A297" s="216"/>
      <c r="B297" s="217"/>
    </row>
    <row r="298" s="215" customFormat="1" spans="1:2">
      <c r="A298" s="216"/>
      <c r="B298" s="217"/>
    </row>
    <row r="299" s="215" customFormat="1" spans="1:2">
      <c r="A299" s="216"/>
      <c r="B299" s="217"/>
    </row>
    <row r="300" s="215" customFormat="1" spans="1:2">
      <c r="A300" s="216"/>
      <c r="B300" s="217"/>
    </row>
    <row r="301" s="215" customFormat="1" spans="1:2">
      <c r="A301" s="216"/>
      <c r="B301" s="217"/>
    </row>
    <row r="302" s="215" customFormat="1" spans="1:2">
      <c r="A302" s="216"/>
      <c r="B302" s="217"/>
    </row>
    <row r="303" s="215" customFormat="1" spans="1:2">
      <c r="A303" s="216"/>
      <c r="B303" s="217"/>
    </row>
    <row r="304" s="215" customFormat="1" spans="1:2">
      <c r="A304" s="216"/>
      <c r="B304" s="217"/>
    </row>
    <row r="305" s="215" customFormat="1" spans="1:2">
      <c r="A305" s="216"/>
      <c r="B305" s="217"/>
    </row>
    <row r="306" s="215" customFormat="1" spans="1:2">
      <c r="A306" s="216"/>
      <c r="B306" s="217"/>
    </row>
    <row r="307" s="215" customFormat="1" spans="1:2">
      <c r="A307" s="216"/>
      <c r="B307" s="217"/>
    </row>
    <row r="308" s="215" customFormat="1" spans="1:2">
      <c r="A308" s="216"/>
      <c r="B308" s="217"/>
    </row>
    <row r="309" s="215" customFormat="1" spans="1:2">
      <c r="A309" s="216"/>
      <c r="B309" s="217"/>
    </row>
    <row r="310" s="215" customFormat="1" spans="1:2">
      <c r="A310" s="216"/>
      <c r="B310" s="217"/>
    </row>
    <row r="311" s="215" customFormat="1" spans="1:2">
      <c r="A311" s="216"/>
      <c r="B311" s="217"/>
    </row>
    <row r="312" s="215" customFormat="1" spans="1:2">
      <c r="A312" s="216"/>
      <c r="B312" s="217"/>
    </row>
    <row r="313" s="215" customFormat="1" spans="1:2">
      <c r="A313" s="216"/>
      <c r="B313" s="217"/>
    </row>
    <row r="314" s="215" customFormat="1" spans="1:2">
      <c r="A314" s="216"/>
      <c r="B314" s="217"/>
    </row>
    <row r="315" s="215" customFormat="1" spans="1:2">
      <c r="A315" s="216"/>
      <c r="B315" s="217"/>
    </row>
    <row r="316" s="215" customFormat="1" spans="1:2">
      <c r="A316" s="216"/>
      <c r="B316" s="217"/>
    </row>
    <row r="317" s="215" customFormat="1" spans="1:2">
      <c r="A317" s="216"/>
      <c r="B317" s="217"/>
    </row>
    <row r="318" s="215" customFormat="1" spans="1:2">
      <c r="A318" s="216"/>
      <c r="B318" s="217"/>
    </row>
    <row r="319" s="215" customFormat="1" spans="1:2">
      <c r="A319" s="216"/>
      <c r="B319" s="217"/>
    </row>
    <row r="320" s="215" customFormat="1" spans="1:2">
      <c r="A320" s="216"/>
      <c r="B320" s="217"/>
    </row>
    <row r="321" s="215" customFormat="1" spans="1:2">
      <c r="A321" s="216"/>
      <c r="B321" s="217"/>
    </row>
    <row r="322" s="215" customFormat="1" spans="1:2">
      <c r="A322" s="216"/>
      <c r="B322" s="217"/>
    </row>
    <row r="323" s="215" customFormat="1" spans="1:2">
      <c r="A323" s="216"/>
      <c r="B323" s="217"/>
    </row>
    <row r="324" s="215" customFormat="1" spans="1:2">
      <c r="A324" s="216"/>
      <c r="B324" s="217"/>
    </row>
    <row r="325" s="215" customFormat="1" spans="1:2">
      <c r="A325" s="216"/>
      <c r="B325" s="217"/>
    </row>
    <row r="326" s="215" customFormat="1" spans="1:2">
      <c r="A326" s="216"/>
      <c r="B326" s="217"/>
    </row>
    <row r="327" s="215" customFormat="1" spans="1:2">
      <c r="A327" s="216"/>
      <c r="B327" s="217"/>
    </row>
    <row r="328" s="215" customFormat="1" spans="1:2">
      <c r="A328" s="216"/>
      <c r="B328" s="217"/>
    </row>
    <row r="329" s="215" customFormat="1" spans="1:2">
      <c r="A329" s="216"/>
      <c r="B329" s="217"/>
    </row>
    <row r="330" s="215" customFormat="1" spans="1:2">
      <c r="A330" s="216"/>
      <c r="B330" s="217"/>
    </row>
    <row r="331" s="215" customFormat="1" spans="1:2">
      <c r="A331" s="216"/>
      <c r="B331" s="217"/>
    </row>
    <row r="332" s="215" customFormat="1" spans="1:2">
      <c r="A332" s="216"/>
      <c r="B332" s="217"/>
    </row>
    <row r="333" s="215" customFormat="1" spans="1:2">
      <c r="A333" s="216"/>
      <c r="B333" s="217"/>
    </row>
    <row r="334" s="215" customFormat="1" spans="1:2">
      <c r="A334" s="216"/>
      <c r="B334" s="217"/>
    </row>
    <row r="335" s="215" customFormat="1" spans="1:2">
      <c r="A335" s="216"/>
      <c r="B335" s="217"/>
    </row>
    <row r="336" s="215" customFormat="1" spans="1:2">
      <c r="A336" s="216"/>
      <c r="B336" s="217"/>
    </row>
    <row r="337" s="215" customFormat="1" spans="1:2">
      <c r="A337" s="216"/>
      <c r="B337" s="217"/>
    </row>
    <row r="338" s="215" customFormat="1" spans="1:2">
      <c r="A338" s="216"/>
      <c r="B338" s="217"/>
    </row>
    <row r="339" s="215" customFormat="1" spans="1:2">
      <c r="A339" s="216"/>
      <c r="B339" s="217"/>
    </row>
    <row r="340" s="215" customFormat="1" spans="1:2">
      <c r="A340" s="216"/>
      <c r="B340" s="217"/>
    </row>
    <row r="341" s="215" customFormat="1" spans="1:2">
      <c r="A341" s="216"/>
      <c r="B341" s="217"/>
    </row>
    <row r="342" s="215" customFormat="1" spans="1:2">
      <c r="A342" s="216"/>
      <c r="B342" s="217"/>
    </row>
    <row r="343" s="215" customFormat="1" spans="1:2">
      <c r="A343" s="216"/>
      <c r="B343" s="217"/>
    </row>
    <row r="344" s="215" customFormat="1" spans="1:2">
      <c r="A344" s="216"/>
      <c r="B344" s="217"/>
    </row>
    <row r="345" s="215" customFormat="1" spans="1:2">
      <c r="A345" s="216"/>
      <c r="B345" s="217"/>
    </row>
    <row r="346" s="215" customFormat="1" spans="1:2">
      <c r="A346" s="216"/>
      <c r="B346" s="217"/>
    </row>
    <row r="347" s="215" customFormat="1" spans="1:2">
      <c r="A347" s="216"/>
      <c r="B347" s="217"/>
    </row>
    <row r="348" s="215" customFormat="1" spans="1:2">
      <c r="A348" s="216"/>
      <c r="B348" s="217"/>
    </row>
    <row r="349" s="215" customFormat="1" spans="1:2">
      <c r="A349" s="216"/>
      <c r="B349" s="217"/>
    </row>
    <row r="350" s="215" customFormat="1" spans="1:2">
      <c r="A350" s="216"/>
      <c r="B350" s="217"/>
    </row>
    <row r="351" s="215" customFormat="1" spans="1:2">
      <c r="A351" s="216"/>
      <c r="B351" s="217"/>
    </row>
    <row r="352" s="215" customFormat="1" spans="1:2">
      <c r="A352" s="216"/>
      <c r="B352" s="217"/>
    </row>
    <row r="353" s="215" customFormat="1" spans="1:2">
      <c r="A353" s="216"/>
      <c r="B353" s="217"/>
    </row>
    <row r="354" s="215" customFormat="1" spans="1:2">
      <c r="A354" s="216"/>
      <c r="B354" s="217"/>
    </row>
    <row r="355" s="215" customFormat="1" spans="1:2">
      <c r="A355" s="216"/>
      <c r="B355" s="217"/>
    </row>
    <row r="356" s="215" customFormat="1" spans="1:2">
      <c r="A356" s="216"/>
      <c r="B356" s="217"/>
    </row>
    <row r="357" s="215" customFormat="1" spans="1:2">
      <c r="A357" s="216"/>
      <c r="B357" s="217"/>
    </row>
    <row r="358" s="215" customFormat="1" spans="1:2">
      <c r="A358" s="216"/>
      <c r="B358" s="217"/>
    </row>
    <row r="359" s="215" customFormat="1" spans="1:2">
      <c r="A359" s="216"/>
      <c r="B359" s="217"/>
    </row>
    <row r="360" s="215" customFormat="1" spans="1:2">
      <c r="A360" s="216"/>
      <c r="B360" s="217"/>
    </row>
    <row r="361" s="215" customFormat="1" spans="1:2">
      <c r="A361" s="216"/>
      <c r="B361" s="217"/>
    </row>
    <row r="362" s="215" customFormat="1" spans="1:2">
      <c r="A362" s="216"/>
      <c r="B362" s="217"/>
    </row>
    <row r="363" s="215" customFormat="1" spans="1:2">
      <c r="A363" s="216"/>
      <c r="B363" s="217"/>
    </row>
    <row r="364" s="215" customFormat="1" spans="1:2">
      <c r="A364" s="216"/>
      <c r="B364" s="217"/>
    </row>
    <row r="365" s="215" customFormat="1" spans="1:2">
      <c r="A365" s="216"/>
      <c r="B365" s="217"/>
    </row>
    <row r="366" s="215" customFormat="1" spans="1:2">
      <c r="A366" s="216"/>
      <c r="B366" s="217"/>
    </row>
    <row r="367" s="215" customFormat="1" spans="1:2">
      <c r="A367" s="216"/>
      <c r="B367" s="217"/>
    </row>
    <row r="368" s="215" customFormat="1" spans="1:2">
      <c r="A368" s="216"/>
      <c r="B368" s="217"/>
    </row>
    <row r="369" s="215" customFormat="1" spans="1:2">
      <c r="A369" s="216"/>
      <c r="B369" s="217"/>
    </row>
    <row r="370" s="215" customFormat="1" spans="1:2">
      <c r="A370" s="216"/>
      <c r="B370" s="217"/>
    </row>
    <row r="371" s="215" customFormat="1" spans="1:2">
      <c r="A371" s="216"/>
      <c r="B371" s="217"/>
    </row>
    <row r="372" s="215" customFormat="1" spans="1:2">
      <c r="A372" s="216"/>
      <c r="B372" s="217"/>
    </row>
    <row r="373" s="215" customFormat="1" spans="1:2">
      <c r="A373" s="216"/>
      <c r="B373" s="217"/>
    </row>
    <row r="374" s="215" customFormat="1" spans="1:2">
      <c r="A374" s="216"/>
      <c r="B374" s="217"/>
    </row>
    <row r="375" s="215" customFormat="1" spans="1:2">
      <c r="A375" s="216"/>
      <c r="B375" s="217"/>
    </row>
    <row r="376" s="215" customFormat="1" spans="1:2">
      <c r="A376" s="216"/>
      <c r="B376" s="217"/>
    </row>
    <row r="377" s="215" customFormat="1" spans="1:2">
      <c r="A377" s="216"/>
      <c r="B377" s="217"/>
    </row>
    <row r="378" s="215" customFormat="1" spans="1:2">
      <c r="A378" s="216"/>
      <c r="B378" s="217"/>
    </row>
    <row r="379" s="215" customFormat="1" spans="1:2">
      <c r="A379" s="216"/>
      <c r="B379" s="217"/>
    </row>
    <row r="380" s="215" customFormat="1" spans="1:2">
      <c r="A380" s="216"/>
      <c r="B380" s="217"/>
    </row>
    <row r="381" s="215" customFormat="1" spans="1:2">
      <c r="A381" s="216"/>
      <c r="B381" s="217"/>
    </row>
    <row r="382" s="215" customFormat="1" spans="1:2">
      <c r="A382" s="216"/>
      <c r="B382" s="217"/>
    </row>
    <row r="383" s="215" customFormat="1" spans="1:2">
      <c r="A383" s="216"/>
      <c r="B383" s="217"/>
    </row>
    <row r="384" s="215" customFormat="1" spans="1:2">
      <c r="A384" s="216"/>
      <c r="B384" s="217"/>
    </row>
    <row r="385" s="215" customFormat="1" spans="1:2">
      <c r="A385" s="216"/>
      <c r="B385" s="217"/>
    </row>
    <row r="386" s="215" customFormat="1" spans="1:2">
      <c r="A386" s="216"/>
      <c r="B386" s="217"/>
    </row>
    <row r="387" s="215" customFormat="1" spans="1:2">
      <c r="A387" s="216"/>
      <c r="B387" s="217"/>
    </row>
    <row r="388" s="215" customFormat="1" spans="1:2">
      <c r="A388" s="216"/>
      <c r="B388" s="217"/>
    </row>
    <row r="389" s="215" customFormat="1" spans="1:2">
      <c r="A389" s="216"/>
      <c r="B389" s="217"/>
    </row>
    <row r="390" s="215" customFormat="1" spans="1:2">
      <c r="A390" s="216"/>
      <c r="B390" s="217"/>
    </row>
    <row r="391" s="215" customFormat="1" spans="1:2">
      <c r="A391" s="216"/>
      <c r="B391" s="217"/>
    </row>
    <row r="392" s="215" customFormat="1" spans="1:2">
      <c r="A392" s="216"/>
      <c r="B392" s="217"/>
    </row>
    <row r="393" s="215" customFormat="1" spans="1:2">
      <c r="A393" s="216"/>
      <c r="B393" s="217"/>
    </row>
  </sheetData>
  <mergeCells count="6">
    <mergeCell ref="A2:A11"/>
    <mergeCell ref="A12:A22"/>
    <mergeCell ref="A23:A36"/>
    <mergeCell ref="F2:F11"/>
    <mergeCell ref="F12:F22"/>
    <mergeCell ref="F23:F3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C1" workbookViewId="0">
      <pane ySplit="1" topLeftCell="A4" activePane="bottomLeft" state="frozen"/>
      <selection/>
      <selection pane="bottomLeft" activeCell="H7" sqref="H7"/>
    </sheetView>
  </sheetViews>
  <sheetFormatPr defaultColWidth="9.14285714285714" defaultRowHeight="15" outlineLevelCol="7"/>
  <cols>
    <col min="1" max="1" width="17.4285714285714" style="11" customWidth="1"/>
    <col min="2" max="2" width="19.1428571428571" customWidth="1"/>
    <col min="3" max="3" width="28.4285714285714" customWidth="1"/>
    <col min="4" max="4" width="7.14285714285714" customWidth="1"/>
    <col min="5" max="5" width="50.2" customWidth="1"/>
    <col min="6" max="6" width="20" customWidth="1"/>
    <col min="7" max="7" width="25.7047619047619" customWidth="1"/>
    <col min="8" max="8" width="29.0666666666667" customWidth="1"/>
    <col min="9" max="9" width="14.4285714285714"/>
    <col min="11" max="11" width="14.4285714285714"/>
  </cols>
  <sheetData>
    <row r="1" ht="16" customHeight="1" spans="1:8">
      <c r="A1" s="12" t="s">
        <v>0</v>
      </c>
      <c r="B1" s="13" t="s">
        <v>69</v>
      </c>
      <c r="C1" s="13" t="s">
        <v>70</v>
      </c>
      <c r="D1" s="13" t="s">
        <v>85</v>
      </c>
      <c r="E1" s="13" t="s">
        <v>72</v>
      </c>
      <c r="F1" s="13" t="s">
        <v>86</v>
      </c>
      <c r="G1" s="13" t="s">
        <v>4</v>
      </c>
      <c r="H1" s="13" t="s">
        <v>5</v>
      </c>
    </row>
    <row r="2" ht="192" customHeight="1" spans="1:8">
      <c r="A2" s="210">
        <v>45961</v>
      </c>
      <c r="B2" s="210" t="s">
        <v>87</v>
      </c>
      <c r="C2" s="15" t="s">
        <v>88</v>
      </c>
      <c r="D2" s="16">
        <v>3</v>
      </c>
      <c r="E2" s="45"/>
      <c r="F2" s="18">
        <v>425000</v>
      </c>
      <c r="G2" s="37">
        <f>D2*F2</f>
        <v>1275000</v>
      </c>
      <c r="H2" s="37">
        <f>SUM(D2*F2)</f>
        <v>1275000</v>
      </c>
    </row>
    <row r="3" ht="60" customHeight="1" spans="1:8">
      <c r="A3" s="210">
        <v>45972</v>
      </c>
      <c r="B3" s="210" t="s">
        <v>89</v>
      </c>
      <c r="C3" s="15" t="s">
        <v>90</v>
      </c>
      <c r="D3" s="16">
        <v>2</v>
      </c>
      <c r="E3" s="45"/>
      <c r="F3" s="18">
        <v>500000</v>
      </c>
      <c r="G3" s="18">
        <f>D3*F3</f>
        <v>1000000</v>
      </c>
      <c r="H3" s="37">
        <f>SUM(G3:G5)</f>
        <v>3950000</v>
      </c>
    </row>
    <row r="4" ht="60" customHeight="1" spans="1:8">
      <c r="A4" s="210"/>
      <c r="B4" s="210"/>
      <c r="C4" s="15" t="s">
        <v>91</v>
      </c>
      <c r="D4" s="16">
        <v>2</v>
      </c>
      <c r="E4" s="45"/>
      <c r="F4" s="18">
        <v>775000</v>
      </c>
      <c r="G4" s="18">
        <f>D4*F4</f>
        <v>1550000</v>
      </c>
      <c r="H4" s="37"/>
    </row>
    <row r="5" ht="60" customHeight="1" spans="1:8">
      <c r="A5" s="210"/>
      <c r="B5" s="210"/>
      <c r="C5" s="15" t="s">
        <v>92</v>
      </c>
      <c r="D5" s="16">
        <v>2</v>
      </c>
      <c r="E5" s="45"/>
      <c r="F5" s="18">
        <v>700000</v>
      </c>
      <c r="G5" s="18">
        <f>D5*F5</f>
        <v>1400000</v>
      </c>
      <c r="H5" s="37"/>
    </row>
    <row r="6" ht="151.95" customHeight="1" spans="1:8">
      <c r="A6" s="211">
        <v>45985</v>
      </c>
      <c r="B6" s="211" t="s">
        <v>93</v>
      </c>
      <c r="C6" s="212" t="s">
        <v>94</v>
      </c>
      <c r="D6" s="16">
        <v>4</v>
      </c>
      <c r="E6" s="200"/>
      <c r="F6" s="18">
        <v>450000</v>
      </c>
      <c r="G6" s="37">
        <f>D6*F6</f>
        <v>1800000</v>
      </c>
      <c r="H6" s="213">
        <f>SUM(G6:G6)</f>
        <v>1800000</v>
      </c>
    </row>
    <row r="7" spans="1:8">
      <c r="A7" s="19"/>
      <c r="B7" s="214"/>
      <c r="C7" s="20"/>
      <c r="D7" s="20"/>
      <c r="E7" s="5"/>
      <c r="F7" s="5"/>
      <c r="G7" s="5"/>
      <c r="H7" s="5">
        <f>SUM(H2:H6)</f>
        <v>7025000</v>
      </c>
    </row>
    <row r="8" ht="177" customHeight="1"/>
    <row r="9" ht="177" customHeight="1"/>
    <row r="10" ht="177" customHeight="1"/>
    <row r="11" ht="177" customHeight="1"/>
    <row r="12" ht="34" customHeight="1"/>
    <row r="13" ht="58" customHeight="1"/>
    <row r="14" ht="58" customHeight="1"/>
    <row r="15" ht="58" customHeight="1"/>
    <row r="16" ht="58" customHeight="1"/>
    <row r="17" ht="58" customHeight="1"/>
    <row r="18" ht="58" customHeight="1"/>
    <row r="19" ht="58" customHeight="1"/>
    <row r="20" ht="58" customHeight="1"/>
    <row r="21" ht="58" customHeight="1"/>
    <row r="22" ht="58" customHeight="1"/>
  </sheetData>
  <mergeCells count="5">
    <mergeCell ref="A7:C7"/>
    <mergeCell ref="A3:A5"/>
    <mergeCell ref="B3:B5"/>
    <mergeCell ref="E3:E5"/>
    <mergeCell ref="H3:H5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zoomScale="55" zoomScaleNormal="55" workbookViewId="0">
      <pane ySplit="1" topLeftCell="A12" activePane="bottomLeft" state="frozen"/>
      <selection/>
      <selection pane="bottomLeft" activeCell="F16" sqref="F16"/>
    </sheetView>
  </sheetViews>
  <sheetFormatPr defaultColWidth="9.14285714285714" defaultRowHeight="15"/>
  <cols>
    <col min="1" max="1" width="20.5142857142857" style="171" customWidth="1"/>
    <col min="2" max="2" width="36.5714285714286" style="171" customWidth="1"/>
    <col min="3" max="3" width="51.9428571428571" customWidth="1"/>
    <col min="4" max="4" width="16.1428571428571" customWidth="1"/>
    <col min="5" max="5" width="23.1428571428571" customWidth="1"/>
    <col min="6" max="6" width="33" customWidth="1"/>
    <col min="7" max="7" width="30.647619047619" customWidth="1"/>
    <col min="8" max="8" width="24.9238095238095" style="170" customWidth="1"/>
    <col min="9" max="9" width="24.9238095238095" customWidth="1"/>
    <col min="10" max="10" width="58.1809523809524" customWidth="1"/>
    <col min="11" max="11" width="12.8571428571429"/>
  </cols>
  <sheetData>
    <row r="1" s="169" customFormat="1" ht="34" customHeight="1" spans="1:10">
      <c r="A1" s="172" t="s">
        <v>0</v>
      </c>
      <c r="B1" s="172" t="s">
        <v>69</v>
      </c>
      <c r="C1" s="172" t="s">
        <v>70</v>
      </c>
      <c r="D1" s="172" t="s">
        <v>85</v>
      </c>
      <c r="E1" s="172" t="s">
        <v>3</v>
      </c>
      <c r="F1" s="172" t="s">
        <v>95</v>
      </c>
      <c r="G1" s="172" t="s">
        <v>86</v>
      </c>
      <c r="H1" s="172" t="s">
        <v>47</v>
      </c>
      <c r="I1" s="172" t="s">
        <v>5</v>
      </c>
      <c r="J1" s="172" t="s">
        <v>96</v>
      </c>
    </row>
    <row r="2" ht="160" customHeight="1" spans="1:10">
      <c r="A2" s="173">
        <v>45962</v>
      </c>
      <c r="B2" s="174" t="s">
        <v>97</v>
      </c>
      <c r="C2" s="164" t="s">
        <v>98</v>
      </c>
      <c r="D2" s="175">
        <v>4</v>
      </c>
      <c r="E2" s="176">
        <v>370000</v>
      </c>
      <c r="F2" s="176">
        <f t="shared" ref="F2:F12" si="0">E2*10%</f>
        <v>37000</v>
      </c>
      <c r="G2" s="177">
        <f t="shared" ref="G2:G15" si="1">E2-F2</f>
        <v>333000</v>
      </c>
      <c r="H2" s="177">
        <f t="shared" ref="H2:H8" si="2">D2*G2</f>
        <v>1332000</v>
      </c>
      <c r="I2" s="185">
        <f>SUM(H2:H3)</f>
        <v>2376000</v>
      </c>
      <c r="J2" s="45"/>
    </row>
    <row r="3" ht="160" customHeight="1" spans="1:10">
      <c r="A3" s="178"/>
      <c r="B3" s="179"/>
      <c r="C3" s="164" t="s">
        <v>99</v>
      </c>
      <c r="D3" s="175">
        <v>4</v>
      </c>
      <c r="E3" s="176">
        <v>290000</v>
      </c>
      <c r="F3" s="176">
        <f t="shared" si="0"/>
        <v>29000</v>
      </c>
      <c r="G3" s="177">
        <f t="shared" si="1"/>
        <v>261000</v>
      </c>
      <c r="H3" s="177">
        <f t="shared" si="2"/>
        <v>1044000</v>
      </c>
      <c r="I3" s="198"/>
      <c r="J3" s="45"/>
    </row>
    <row r="4" ht="313.4" customHeight="1" spans="1:10">
      <c r="A4" s="180">
        <v>45962</v>
      </c>
      <c r="B4" s="181" t="s">
        <v>100</v>
      </c>
      <c r="C4" s="182" t="s">
        <v>101</v>
      </c>
      <c r="D4" s="183">
        <v>3</v>
      </c>
      <c r="E4" s="184">
        <v>246000</v>
      </c>
      <c r="F4" s="185"/>
      <c r="G4" s="184">
        <f t="shared" si="1"/>
        <v>246000</v>
      </c>
      <c r="H4" s="186">
        <f t="shared" si="2"/>
        <v>738000</v>
      </c>
      <c r="I4" s="176">
        <f>SUM(H4)</f>
        <v>738000</v>
      </c>
      <c r="J4" s="17"/>
    </row>
    <row r="5" ht="383.5" customHeight="1" spans="1:10">
      <c r="A5" s="187">
        <v>45968</v>
      </c>
      <c r="B5" s="188" t="s">
        <v>102</v>
      </c>
      <c r="C5" s="164" t="s">
        <v>103</v>
      </c>
      <c r="D5" s="175">
        <v>1</v>
      </c>
      <c r="E5" s="176">
        <v>295000</v>
      </c>
      <c r="F5" s="176">
        <f t="shared" si="0"/>
        <v>29500</v>
      </c>
      <c r="G5" s="176">
        <f t="shared" si="1"/>
        <v>265500</v>
      </c>
      <c r="H5" s="177">
        <f t="shared" si="2"/>
        <v>265500</v>
      </c>
      <c r="I5" s="176">
        <f>SUM(H5)</f>
        <v>265500</v>
      </c>
      <c r="J5" s="17"/>
    </row>
    <row r="6" ht="365" customHeight="1" spans="1:10">
      <c r="A6" s="187">
        <v>45969</v>
      </c>
      <c r="B6" s="188" t="s">
        <v>102</v>
      </c>
      <c r="C6" s="164" t="s">
        <v>104</v>
      </c>
      <c r="D6" s="175">
        <v>2</v>
      </c>
      <c r="E6" s="176">
        <v>385000</v>
      </c>
      <c r="F6" s="176">
        <f t="shared" si="0"/>
        <v>38500</v>
      </c>
      <c r="G6" s="176">
        <f t="shared" si="1"/>
        <v>346500</v>
      </c>
      <c r="H6" s="177">
        <f t="shared" si="2"/>
        <v>693000</v>
      </c>
      <c r="I6" s="176">
        <f>SUM(H6)</f>
        <v>693000</v>
      </c>
      <c r="J6" s="17"/>
    </row>
    <row r="7" ht="139.5" customHeight="1" spans="1:10">
      <c r="A7" s="173">
        <v>45974</v>
      </c>
      <c r="B7" s="174" t="s">
        <v>105</v>
      </c>
      <c r="C7" s="164" t="s">
        <v>103</v>
      </c>
      <c r="D7" s="175">
        <v>3</v>
      </c>
      <c r="E7" s="176">
        <v>295000</v>
      </c>
      <c r="F7" s="176">
        <f t="shared" si="0"/>
        <v>29500</v>
      </c>
      <c r="G7" s="176">
        <f t="shared" si="1"/>
        <v>265500</v>
      </c>
      <c r="H7" s="177">
        <f t="shared" si="2"/>
        <v>796500</v>
      </c>
      <c r="I7" s="199">
        <f>SUM(H7:H9)</f>
        <v>2272500</v>
      </c>
      <c r="J7" s="200"/>
    </row>
    <row r="8" ht="139.5" spans="1:10">
      <c r="A8" s="180"/>
      <c r="B8" s="181"/>
      <c r="C8" s="164" t="s">
        <v>99</v>
      </c>
      <c r="D8" s="175">
        <v>3</v>
      </c>
      <c r="E8" s="176">
        <v>290000</v>
      </c>
      <c r="F8" s="176">
        <f t="shared" si="0"/>
        <v>29000</v>
      </c>
      <c r="G8" s="176">
        <f t="shared" si="1"/>
        <v>261000</v>
      </c>
      <c r="H8" s="177">
        <f t="shared" si="2"/>
        <v>783000</v>
      </c>
      <c r="I8" s="201"/>
      <c r="J8" s="202"/>
    </row>
    <row r="9" ht="139.5" spans="1:10">
      <c r="A9" s="178"/>
      <c r="B9" s="179"/>
      <c r="C9" s="164" t="s">
        <v>106</v>
      </c>
      <c r="D9" s="175">
        <v>2</v>
      </c>
      <c r="E9" s="176">
        <v>385000</v>
      </c>
      <c r="F9" s="176">
        <f t="shared" si="0"/>
        <v>38500</v>
      </c>
      <c r="G9" s="176">
        <f t="shared" si="1"/>
        <v>346500</v>
      </c>
      <c r="H9" s="189">
        <f t="shared" ref="H9:H15" si="3">SUM(D9*G9)</f>
        <v>693000</v>
      </c>
      <c r="I9" s="203"/>
      <c r="J9" s="204"/>
    </row>
    <row r="10" ht="381.45" customHeight="1" spans="1:10">
      <c r="A10" s="188">
        <v>45976</v>
      </c>
      <c r="B10" s="190" t="s">
        <v>107</v>
      </c>
      <c r="C10" s="191" t="s">
        <v>103</v>
      </c>
      <c r="D10" s="175">
        <v>3</v>
      </c>
      <c r="E10" s="176">
        <v>295000</v>
      </c>
      <c r="F10" s="176">
        <f t="shared" si="0"/>
        <v>29500</v>
      </c>
      <c r="G10" s="176">
        <f t="shared" si="1"/>
        <v>265500</v>
      </c>
      <c r="H10" s="189">
        <f t="shared" si="3"/>
        <v>796500</v>
      </c>
      <c r="I10" s="205">
        <f t="shared" ref="I10:I15" si="4">SUM(H10)</f>
        <v>796500</v>
      </c>
      <c r="J10" s="206"/>
    </row>
    <row r="11" ht="386.3" customHeight="1" spans="1:10">
      <c r="A11" s="188">
        <v>45978</v>
      </c>
      <c r="B11" s="190" t="s">
        <v>108</v>
      </c>
      <c r="C11" s="191" t="s">
        <v>104</v>
      </c>
      <c r="D11" s="175">
        <v>2</v>
      </c>
      <c r="E11" s="176">
        <v>385000</v>
      </c>
      <c r="F11" s="176">
        <f t="shared" si="0"/>
        <v>38500</v>
      </c>
      <c r="G11" s="176">
        <f t="shared" si="1"/>
        <v>346500</v>
      </c>
      <c r="H11" s="189">
        <f t="shared" si="3"/>
        <v>693000</v>
      </c>
      <c r="I11" s="205">
        <f t="shared" si="4"/>
        <v>693000</v>
      </c>
      <c r="J11" s="17"/>
    </row>
    <row r="12" ht="382.6" customHeight="1" spans="1:10">
      <c r="A12" s="192">
        <v>45983</v>
      </c>
      <c r="B12" s="175" t="s">
        <v>109</v>
      </c>
      <c r="C12" s="175" t="s">
        <v>103</v>
      </c>
      <c r="D12" s="175">
        <v>4</v>
      </c>
      <c r="E12" s="193">
        <v>295000</v>
      </c>
      <c r="F12" s="193">
        <f t="shared" si="0"/>
        <v>29500</v>
      </c>
      <c r="G12" s="193">
        <f t="shared" si="1"/>
        <v>265500</v>
      </c>
      <c r="H12" s="193">
        <f t="shared" si="3"/>
        <v>1062000</v>
      </c>
      <c r="I12" s="193">
        <f t="shared" si="4"/>
        <v>1062000</v>
      </c>
      <c r="J12" s="207"/>
    </row>
    <row r="13" ht="379.8" customHeight="1" spans="1:10">
      <c r="A13" s="192">
        <v>45983</v>
      </c>
      <c r="B13" s="175" t="s">
        <v>110</v>
      </c>
      <c r="C13" s="175" t="s">
        <v>111</v>
      </c>
      <c r="D13" s="175">
        <v>4</v>
      </c>
      <c r="E13" s="193">
        <v>334000</v>
      </c>
      <c r="F13" s="193"/>
      <c r="G13" s="193">
        <f t="shared" si="1"/>
        <v>334000</v>
      </c>
      <c r="H13" s="193">
        <f t="shared" si="3"/>
        <v>1336000</v>
      </c>
      <c r="I13" s="208">
        <f t="shared" si="4"/>
        <v>1336000</v>
      </c>
      <c r="J13" s="207"/>
    </row>
    <row r="14" s="170" customFormat="1" ht="399.8" customHeight="1" spans="1:10">
      <c r="A14" s="192">
        <v>45985</v>
      </c>
      <c r="B14" s="175" t="s">
        <v>112</v>
      </c>
      <c r="C14" s="175" t="s">
        <v>113</v>
      </c>
      <c r="D14" s="175">
        <v>3</v>
      </c>
      <c r="E14" s="193">
        <v>270000</v>
      </c>
      <c r="F14" s="193">
        <f>E14*10%</f>
        <v>27000</v>
      </c>
      <c r="G14" s="193">
        <f t="shared" si="1"/>
        <v>243000</v>
      </c>
      <c r="H14" s="193">
        <f t="shared" si="3"/>
        <v>729000</v>
      </c>
      <c r="I14" s="208">
        <f t="shared" si="4"/>
        <v>729000</v>
      </c>
      <c r="J14" s="207"/>
    </row>
    <row r="15" ht="388.5" customHeight="1" spans="1:10">
      <c r="A15" s="192">
        <v>45989</v>
      </c>
      <c r="B15" s="175" t="s">
        <v>114</v>
      </c>
      <c r="C15" s="175" t="s">
        <v>103</v>
      </c>
      <c r="D15" s="175">
        <v>4</v>
      </c>
      <c r="E15" s="193">
        <v>295000</v>
      </c>
      <c r="F15" s="193">
        <f>E15*10%</f>
        <v>29500</v>
      </c>
      <c r="G15" s="193">
        <f t="shared" si="1"/>
        <v>265500</v>
      </c>
      <c r="H15" s="193">
        <f t="shared" si="3"/>
        <v>1062000</v>
      </c>
      <c r="I15" s="208">
        <f t="shared" si="4"/>
        <v>1062000</v>
      </c>
      <c r="J15" s="207"/>
    </row>
    <row r="16" ht="139.5" spans="1:10">
      <c r="A16" s="194" t="s">
        <v>5</v>
      </c>
      <c r="B16" s="194"/>
      <c r="C16" s="194"/>
      <c r="D16" s="194"/>
      <c r="E16" s="194"/>
      <c r="F16" s="195">
        <f>SUM(I2:I15)</f>
        <v>12023500</v>
      </c>
      <c r="G16" s="196"/>
      <c r="H16" s="197"/>
      <c r="I16" s="197"/>
      <c r="J16" s="209"/>
    </row>
  </sheetData>
  <mergeCells count="9">
    <mergeCell ref="A16:E16"/>
    <mergeCell ref="A2:A3"/>
    <mergeCell ref="A7:A9"/>
    <mergeCell ref="B2:B3"/>
    <mergeCell ref="B7:B9"/>
    <mergeCell ref="I2:I3"/>
    <mergeCell ref="I7:I9"/>
    <mergeCell ref="J2:J3"/>
    <mergeCell ref="J7:J9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62" zoomScaleNormal="62" workbookViewId="0">
      <selection activeCell="E2" sqref="E2"/>
    </sheetView>
  </sheetViews>
  <sheetFormatPr defaultColWidth="9.14285714285714" defaultRowHeight="15" outlineLevelRow="2" outlineLevelCol="6"/>
  <cols>
    <col min="1" max="1" width="18.9619047619048" customWidth="1"/>
    <col min="2" max="2" width="32.9809523809524" customWidth="1"/>
    <col min="3" max="3" width="29.3428571428571" customWidth="1"/>
    <col min="4" max="4" width="25.3333333333333" customWidth="1"/>
    <col min="5" max="5" width="60.2571428571429" customWidth="1"/>
    <col min="6" max="7" width="30.647619047619" customWidth="1"/>
  </cols>
  <sheetData>
    <row r="1" ht="34" customHeight="1" spans="1:7">
      <c r="A1" s="161" t="s">
        <v>0</v>
      </c>
      <c r="B1" s="161" t="s">
        <v>69</v>
      </c>
      <c r="C1" s="161" t="s">
        <v>70</v>
      </c>
      <c r="D1" s="161" t="s">
        <v>85</v>
      </c>
      <c r="E1" s="161" t="s">
        <v>72</v>
      </c>
      <c r="F1" s="161" t="s">
        <v>3</v>
      </c>
      <c r="G1" s="161" t="s">
        <v>5</v>
      </c>
    </row>
    <row r="2" ht="338" customHeight="1" spans="1:7">
      <c r="A2" s="162"/>
      <c r="B2" s="163"/>
      <c r="C2" s="164"/>
      <c r="D2" s="164"/>
      <c r="E2" s="17"/>
      <c r="F2" s="165"/>
      <c r="G2" s="165"/>
    </row>
    <row r="3" ht="35" customHeight="1" spans="1:7">
      <c r="A3" s="166" t="s">
        <v>5</v>
      </c>
      <c r="B3" s="166"/>
      <c r="C3" s="167"/>
      <c r="D3" s="166"/>
      <c r="E3" s="28"/>
      <c r="F3" s="29"/>
      <c r="G3" s="168"/>
    </row>
  </sheetData>
  <mergeCells count="2">
    <mergeCell ref="A3:C3"/>
    <mergeCell ref="E3:G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55" zoomScaleNormal="55" workbookViewId="0">
      <selection activeCell="E11" sqref="E11"/>
    </sheetView>
  </sheetViews>
  <sheetFormatPr defaultColWidth="9.14285714285714" defaultRowHeight="21" outlineLevelCol="7"/>
  <cols>
    <col min="1" max="1" width="17" style="131" customWidth="1"/>
    <col min="2" max="2" width="18" style="132" customWidth="1"/>
    <col min="3" max="3" width="24.2857142857143" style="132" customWidth="1"/>
    <col min="4" max="4" width="12.7238095238095" style="132" customWidth="1"/>
    <col min="5" max="5" width="45.2" style="132" customWidth="1"/>
    <col min="6" max="7" width="29.0666666666667" style="132" customWidth="1"/>
    <col min="8" max="8" width="23.1142857142857" style="132" customWidth="1"/>
    <col min="9" max="12" width="9.14285714285714" style="132"/>
    <col min="13" max="13" width="13.1428571428571" style="132" customWidth="1"/>
    <col min="14" max="16384" width="9.14285714285714" style="132"/>
  </cols>
  <sheetData>
    <row r="1" ht="34" customHeight="1" spans="1:8">
      <c r="A1" s="133" t="s">
        <v>0</v>
      </c>
      <c r="B1" s="134" t="s">
        <v>69</v>
      </c>
      <c r="C1" s="134" t="s">
        <v>70</v>
      </c>
      <c r="D1" s="134" t="s">
        <v>85</v>
      </c>
      <c r="E1" s="134" t="s">
        <v>72</v>
      </c>
      <c r="F1" s="134" t="s">
        <v>3</v>
      </c>
      <c r="G1" s="134" t="s">
        <v>47</v>
      </c>
      <c r="H1" s="135" t="s">
        <v>5</v>
      </c>
    </row>
    <row r="2" ht="64" customHeight="1" spans="1:8">
      <c r="A2" s="136">
        <v>45964</v>
      </c>
      <c r="B2" s="136" t="s">
        <v>115</v>
      </c>
      <c r="C2" s="137" t="s">
        <v>116</v>
      </c>
      <c r="D2" s="138">
        <v>3</v>
      </c>
      <c r="E2" s="139"/>
      <c r="F2" s="140">
        <v>100000</v>
      </c>
      <c r="G2" s="141">
        <f>D2*F2</f>
        <v>300000</v>
      </c>
      <c r="H2" s="142">
        <f>SUM(G2:G6)</f>
        <v>1500000</v>
      </c>
    </row>
    <row r="3" ht="64" customHeight="1" spans="1:8">
      <c r="A3" s="143"/>
      <c r="B3" s="143"/>
      <c r="C3" s="137" t="s">
        <v>117</v>
      </c>
      <c r="D3" s="138">
        <v>4</v>
      </c>
      <c r="E3" s="139"/>
      <c r="F3" s="140">
        <v>100000</v>
      </c>
      <c r="G3" s="141">
        <f>D3*F3</f>
        <v>400000</v>
      </c>
      <c r="H3" s="144"/>
    </row>
    <row r="4" ht="64" customHeight="1" spans="1:8">
      <c r="A4" s="143"/>
      <c r="B4" s="143"/>
      <c r="C4" s="137" t="s">
        <v>118</v>
      </c>
      <c r="D4" s="138">
        <v>3</v>
      </c>
      <c r="E4" s="139"/>
      <c r="F4" s="140">
        <v>100000</v>
      </c>
      <c r="G4" s="141">
        <f>D4*F4</f>
        <v>300000</v>
      </c>
      <c r="H4" s="144"/>
    </row>
    <row r="5" ht="64" customHeight="1" spans="1:8">
      <c r="A5" s="143"/>
      <c r="B5" s="143"/>
      <c r="C5" s="137" t="s">
        <v>119</v>
      </c>
      <c r="D5" s="138">
        <v>3</v>
      </c>
      <c r="E5" s="139"/>
      <c r="F5" s="140">
        <v>100000</v>
      </c>
      <c r="G5" s="141">
        <f>D5*F5</f>
        <v>300000</v>
      </c>
      <c r="H5" s="144"/>
    </row>
    <row r="6" ht="64" customHeight="1" spans="1:8">
      <c r="A6" s="143"/>
      <c r="B6" s="143"/>
      <c r="C6" s="145" t="s">
        <v>120</v>
      </c>
      <c r="D6" s="138">
        <v>2</v>
      </c>
      <c r="E6" s="139"/>
      <c r="F6" s="140">
        <v>100000</v>
      </c>
      <c r="G6" s="141">
        <f>D6*F6</f>
        <v>200000</v>
      </c>
      <c r="H6" s="146"/>
    </row>
    <row r="7" ht="35" customHeight="1" spans="1:8">
      <c r="A7" s="147" t="s">
        <v>4</v>
      </c>
      <c r="B7" s="147"/>
      <c r="C7" s="147"/>
      <c r="D7" s="138">
        <f>SUM(D2:D6)</f>
        <v>15</v>
      </c>
      <c r="E7" s="148"/>
      <c r="F7" s="149" t="s">
        <v>121</v>
      </c>
      <c r="G7" s="149"/>
      <c r="H7" s="149">
        <f>H2*11%</f>
        <v>165000</v>
      </c>
    </row>
    <row r="8" ht="35" customHeight="1" spans="1:8">
      <c r="A8" s="147" t="s">
        <v>5</v>
      </c>
      <c r="B8" s="147"/>
      <c r="C8" s="147"/>
      <c r="D8" s="138"/>
      <c r="E8" s="150">
        <f>SUM(H2:H7)</f>
        <v>1665000</v>
      </c>
      <c r="F8" s="151"/>
      <c r="G8" s="151"/>
      <c r="H8" s="152"/>
    </row>
    <row r="9" ht="64" customHeight="1" spans="1:8">
      <c r="A9" s="153"/>
      <c r="B9" s="154"/>
      <c r="C9" s="155"/>
      <c r="D9" s="155"/>
      <c r="E9" s="156" t="s">
        <v>68</v>
      </c>
      <c r="F9" s="157">
        <f>SUM(E8)</f>
        <v>1665000</v>
      </c>
      <c r="G9" s="158"/>
      <c r="H9" s="159"/>
    </row>
    <row r="10" ht="64" customHeight="1" spans="6:6">
      <c r="F10" s="160"/>
    </row>
    <row r="11" ht="64" customHeight="1"/>
    <row r="12" ht="64" customHeight="1"/>
    <row r="13" ht="64" customHeight="1"/>
    <row r="14" ht="35" customHeight="1"/>
    <row r="15" ht="35" customHeight="1"/>
    <row r="16" ht="160" customHeight="1"/>
    <row r="17" ht="160" customHeight="1"/>
    <row r="18" ht="35" customHeight="1"/>
    <row r="19" ht="35" customHeight="1"/>
    <row r="20" ht="321" customHeight="1"/>
    <row r="21" ht="34" customHeight="1"/>
    <row r="22" ht="34" customHeight="1"/>
    <row r="23" ht="34" customHeight="1"/>
    <row r="24" ht="58" customHeight="1"/>
    <row r="25" ht="58" customHeight="1"/>
    <row r="26" ht="58" customHeight="1"/>
    <row r="27" ht="58" customHeight="1"/>
    <row r="28" ht="58" customHeight="1"/>
    <row r="29" ht="58" customHeight="1"/>
    <row r="30" ht="58" customHeight="1"/>
    <row r="31" ht="58" customHeight="1"/>
    <row r="32" ht="58" customHeight="1"/>
    <row r="33" ht="58" customHeight="1"/>
  </sheetData>
  <mergeCells count="10">
    <mergeCell ref="A7:C7"/>
    <mergeCell ref="F7:G7"/>
    <mergeCell ref="A8:C8"/>
    <mergeCell ref="E8:H8"/>
    <mergeCell ref="A9:C9"/>
    <mergeCell ref="F9:H9"/>
    <mergeCell ref="A2:A6"/>
    <mergeCell ref="B2:B6"/>
    <mergeCell ref="E2:E6"/>
    <mergeCell ref="H2:H6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.14285714285714" defaultRowHeight="15" outlineLevelRow="4" outlineLevelCol="6"/>
  <cols>
    <col min="1" max="1" width="13.4" customWidth="1"/>
    <col min="2" max="2" width="11.1619047619048" customWidth="1"/>
    <col min="3" max="3" width="18.5714285714286" customWidth="1"/>
    <col min="4" max="4" width="18.5714285714286" style="11" customWidth="1"/>
    <col min="5" max="5" width="46.5619047619048" customWidth="1"/>
    <col min="6" max="7" width="17.9619047619048" customWidth="1"/>
  </cols>
  <sheetData>
    <row r="1" ht="16" customHeight="1" spans="1:7">
      <c r="A1" s="30" t="s">
        <v>0</v>
      </c>
      <c r="B1" s="31" t="s">
        <v>69</v>
      </c>
      <c r="C1" s="31" t="s">
        <v>70</v>
      </c>
      <c r="D1" s="30" t="s">
        <v>71</v>
      </c>
      <c r="E1" s="31" t="s">
        <v>72</v>
      </c>
      <c r="F1" s="31" t="s">
        <v>3</v>
      </c>
      <c r="G1" s="31" t="s">
        <v>5</v>
      </c>
    </row>
    <row r="2" ht="156.5" customHeight="1" spans="1:7">
      <c r="A2" s="21">
        <v>45986</v>
      </c>
      <c r="B2" s="111" t="s">
        <v>122</v>
      </c>
      <c r="C2" s="34" t="s">
        <v>123</v>
      </c>
      <c r="D2" s="111">
        <v>2</v>
      </c>
      <c r="E2" s="17"/>
      <c r="F2" s="7">
        <v>620000</v>
      </c>
      <c r="G2" s="7">
        <f>F2*D2</f>
        <v>1240000</v>
      </c>
    </row>
    <row r="3" ht="156.5" customHeight="1" spans="1:7">
      <c r="A3" s="21">
        <v>45988</v>
      </c>
      <c r="B3" s="88" t="s">
        <v>124</v>
      </c>
      <c r="C3" s="34" t="s">
        <v>125</v>
      </c>
      <c r="D3" s="111">
        <v>2</v>
      </c>
      <c r="E3" s="17"/>
      <c r="F3" s="7">
        <v>435000</v>
      </c>
      <c r="G3" s="7">
        <f>F3*D3</f>
        <v>870000</v>
      </c>
    </row>
    <row r="4" ht="23.25" spans="1:7">
      <c r="A4" s="82" t="s">
        <v>68</v>
      </c>
      <c r="B4" s="83"/>
      <c r="C4" s="83"/>
      <c r="D4" s="128"/>
      <c r="E4" s="108">
        <f>SUM(G2:G3)</f>
        <v>2110000</v>
      </c>
      <c r="F4" s="129"/>
      <c r="G4" s="130"/>
    </row>
    <row r="5" ht="22" customHeight="1"/>
  </sheetData>
  <mergeCells count="2">
    <mergeCell ref="A4:D4"/>
    <mergeCell ref="E4:G4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zoomScale="85" zoomScaleNormal="85" workbookViewId="0">
      <pane ySplit="1" topLeftCell="A2" activePane="bottomLeft" state="frozen"/>
      <selection/>
      <selection pane="bottomLeft" activeCell="E2" sqref="E5 E2"/>
    </sheetView>
  </sheetViews>
  <sheetFormatPr defaultColWidth="9.14285714285714" defaultRowHeight="15"/>
  <cols>
    <col min="1" max="1" width="13.4" customWidth="1"/>
    <col min="2" max="2" width="11.1619047619048" customWidth="1"/>
    <col min="3" max="4" width="18.5714285714286" customWidth="1"/>
    <col min="5" max="5" width="43.8666666666667" customWidth="1"/>
    <col min="6" max="6" width="17.9619047619048" customWidth="1"/>
    <col min="7" max="7" width="22" customWidth="1"/>
    <col min="9" max="9" width="11.5714285714286"/>
  </cols>
  <sheetData>
    <row r="1" ht="16" customHeight="1" spans="1:7">
      <c r="A1" s="30" t="s">
        <v>0</v>
      </c>
      <c r="B1" s="31" t="s">
        <v>69</v>
      </c>
      <c r="C1" s="31" t="s">
        <v>70</v>
      </c>
      <c r="D1" s="31" t="s">
        <v>71</v>
      </c>
      <c r="E1" s="31" t="s">
        <v>72</v>
      </c>
      <c r="F1" s="31" t="s">
        <v>3</v>
      </c>
      <c r="G1" s="31" t="s">
        <v>5</v>
      </c>
    </row>
    <row r="2" ht="168" customHeight="1" spans="1:7">
      <c r="A2" s="21">
        <v>45961</v>
      </c>
      <c r="B2" s="111">
        <v>36222</v>
      </c>
      <c r="C2" s="34" t="s">
        <v>126</v>
      </c>
      <c r="D2" s="23">
        <v>4</v>
      </c>
      <c r="E2" s="17"/>
      <c r="F2" s="18">
        <v>157658</v>
      </c>
      <c r="G2" s="18">
        <f>SUM(D2*F2)</f>
        <v>630632</v>
      </c>
    </row>
    <row r="3" ht="23.5" customHeight="1" spans="1:7">
      <c r="A3" s="112" t="s">
        <v>4</v>
      </c>
      <c r="B3" s="113"/>
      <c r="C3" s="114"/>
      <c r="D3" s="23"/>
      <c r="E3" s="17"/>
      <c r="F3" s="115" t="s">
        <v>127</v>
      </c>
      <c r="G3" s="37">
        <f>G2*11%</f>
        <v>69369.52</v>
      </c>
    </row>
    <row r="4" ht="23.5" customHeight="1" spans="1:7">
      <c r="A4" s="112" t="s">
        <v>5</v>
      </c>
      <c r="B4" s="113"/>
      <c r="C4" s="114"/>
      <c r="D4" s="34"/>
      <c r="E4" s="125">
        <v>700001</v>
      </c>
      <c r="F4" s="122"/>
      <c r="G4" s="126"/>
    </row>
    <row r="5" ht="150.5" customHeight="1" spans="1:7">
      <c r="A5" s="21">
        <v>45983</v>
      </c>
      <c r="B5" s="111">
        <v>37685</v>
      </c>
      <c r="C5" s="34" t="s">
        <v>128</v>
      </c>
      <c r="D5" s="23">
        <v>4</v>
      </c>
      <c r="E5" s="17"/>
      <c r="F5" s="18">
        <v>236487</v>
      </c>
      <c r="G5" s="18">
        <f>D5*F5</f>
        <v>945948</v>
      </c>
    </row>
    <row r="6" ht="23.5" customHeight="1" spans="1:9">
      <c r="A6" s="119" t="s">
        <v>4</v>
      </c>
      <c r="B6" s="120"/>
      <c r="C6" s="121"/>
      <c r="D6" s="122"/>
      <c r="E6" s="7"/>
      <c r="F6" s="123" t="s">
        <v>127</v>
      </c>
      <c r="G6" s="7">
        <f>G5*11%</f>
        <v>104054.28</v>
      </c>
      <c r="I6" s="127"/>
    </row>
    <row r="7" ht="23.5" customHeight="1" spans="1:7">
      <c r="A7" s="119" t="s">
        <v>5</v>
      </c>
      <c r="B7" s="120"/>
      <c r="C7" s="121"/>
      <c r="D7" s="122"/>
      <c r="E7" s="123">
        <f>SUM(G5:G6)</f>
        <v>1050002.28</v>
      </c>
      <c r="F7" s="123"/>
      <c r="G7" s="123"/>
    </row>
    <row r="8" ht="168" customHeight="1" spans="1:7">
      <c r="A8" s="21"/>
      <c r="B8" s="111"/>
      <c r="C8" s="34"/>
      <c r="D8" s="23"/>
      <c r="E8" s="17"/>
      <c r="F8" s="18"/>
      <c r="G8" s="18"/>
    </row>
    <row r="9" ht="23.5" customHeight="1" spans="1:7">
      <c r="A9" s="119"/>
      <c r="B9" s="120"/>
      <c r="C9" s="121"/>
      <c r="D9" s="122"/>
      <c r="E9" s="7"/>
      <c r="F9" s="7"/>
      <c r="G9" s="7"/>
    </row>
    <row r="10" ht="23.5" customHeight="1" spans="1:7">
      <c r="A10" s="119"/>
      <c r="B10" s="120"/>
      <c r="C10" s="121"/>
      <c r="D10" s="122"/>
      <c r="E10" s="123"/>
      <c r="F10" s="123"/>
      <c r="G10" s="123"/>
    </row>
    <row r="11" ht="168" customHeight="1" spans="1:7">
      <c r="A11" s="21"/>
      <c r="B11" s="111"/>
      <c r="C11" s="34"/>
      <c r="D11" s="23"/>
      <c r="E11" s="17"/>
      <c r="F11" s="18"/>
      <c r="G11" s="18"/>
    </row>
    <row r="12" ht="23.5" customHeight="1" spans="1:7">
      <c r="A12" s="119"/>
      <c r="B12" s="120"/>
      <c r="C12" s="121"/>
      <c r="D12" s="122"/>
      <c r="E12" s="7"/>
      <c r="F12" s="7"/>
      <c r="G12" s="37"/>
    </row>
    <row r="13" ht="23.5" customHeight="1" spans="1:7">
      <c r="A13" s="119"/>
      <c r="B13" s="120"/>
      <c r="C13" s="121"/>
      <c r="D13" s="122"/>
      <c r="E13" s="123"/>
      <c r="F13" s="123"/>
      <c r="G13" s="123"/>
    </row>
    <row r="14" ht="24" customHeight="1" spans="1:7">
      <c r="A14" s="82" t="s">
        <v>68</v>
      </c>
      <c r="B14" s="83"/>
      <c r="C14" s="83"/>
      <c r="D14" s="84"/>
      <c r="E14" s="124">
        <f>SUM(E4+E7+E10+E13)</f>
        <v>1750003.28</v>
      </c>
      <c r="F14" s="86"/>
      <c r="G14" s="87"/>
    </row>
  </sheetData>
  <mergeCells count="14">
    <mergeCell ref="A3:C3"/>
    <mergeCell ref="A4:C4"/>
    <mergeCell ref="E4:G4"/>
    <mergeCell ref="A6:C6"/>
    <mergeCell ref="A7:C7"/>
    <mergeCell ref="E7:G7"/>
    <mergeCell ref="A9:C9"/>
    <mergeCell ref="A10:C10"/>
    <mergeCell ref="E10:G10"/>
    <mergeCell ref="A12:C12"/>
    <mergeCell ref="A13:C13"/>
    <mergeCell ref="E13:G13"/>
    <mergeCell ref="A14:D14"/>
    <mergeCell ref="E14:G14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zoomScale="83" zoomScaleNormal="83" workbookViewId="0">
      <pane ySplit="1" topLeftCell="A2" activePane="bottomLeft" state="frozen"/>
      <selection/>
      <selection pane="bottomLeft" activeCell="E15" sqref="E15"/>
    </sheetView>
  </sheetViews>
  <sheetFormatPr defaultColWidth="9.14285714285714" defaultRowHeight="15" outlineLevelCol="6"/>
  <cols>
    <col min="1" max="1" width="12.2857142857143" customWidth="1"/>
    <col min="2" max="2" width="24.1428571428571" customWidth="1"/>
    <col min="3" max="3" width="18.7142857142857" customWidth="1"/>
    <col min="4" max="4" width="11.7142857142857" customWidth="1"/>
    <col min="5" max="5" width="46.5619047619048" customWidth="1"/>
    <col min="6" max="6" width="14.7904761904762" customWidth="1"/>
    <col min="7" max="7" width="15.1238095238095" customWidth="1"/>
  </cols>
  <sheetData>
    <row r="1" ht="16" customHeight="1" spans="1:7">
      <c r="A1" s="30" t="s">
        <v>0</v>
      </c>
      <c r="B1" s="31" t="s">
        <v>69</v>
      </c>
      <c r="C1" s="31" t="s">
        <v>70</v>
      </c>
      <c r="D1" s="31" t="s">
        <v>71</v>
      </c>
      <c r="E1" s="31" t="s">
        <v>72</v>
      </c>
      <c r="F1" s="31" t="s">
        <v>3</v>
      </c>
      <c r="G1" s="31" t="s">
        <v>5</v>
      </c>
    </row>
    <row r="2" ht="168" customHeight="1" spans="1:7">
      <c r="A2" s="21"/>
      <c r="B2" s="111"/>
      <c r="C2" s="34"/>
      <c r="D2" s="23">
        <v>3</v>
      </c>
      <c r="E2" s="17"/>
      <c r="F2" s="18"/>
      <c r="G2" s="18">
        <f>SUM(D2*F2)</f>
        <v>0</v>
      </c>
    </row>
    <row r="3" ht="23.5" customHeight="1" spans="1:7">
      <c r="A3" s="112" t="s">
        <v>4</v>
      </c>
      <c r="B3" s="113"/>
      <c r="C3" s="114"/>
      <c r="D3" s="23">
        <v>3</v>
      </c>
      <c r="E3" s="17"/>
      <c r="F3" s="115"/>
      <c r="G3" s="37"/>
    </row>
    <row r="4" ht="23.5" customHeight="1" spans="1:7">
      <c r="A4" s="112" t="s">
        <v>5</v>
      </c>
      <c r="B4" s="113"/>
      <c r="C4" s="114"/>
      <c r="D4" s="34"/>
      <c r="E4" s="116">
        <f>SUM(G2:G3)</f>
        <v>0</v>
      </c>
      <c r="F4" s="117"/>
      <c r="G4" s="118"/>
    </row>
    <row r="5" ht="168" customHeight="1" spans="1:7">
      <c r="A5" s="21"/>
      <c r="B5" s="111"/>
      <c r="C5" s="34"/>
      <c r="D5" s="23">
        <v>3</v>
      </c>
      <c r="E5" s="17"/>
      <c r="F5" s="18"/>
      <c r="G5" s="18">
        <f>SUM(D5*F5)</f>
        <v>0</v>
      </c>
    </row>
    <row r="6" ht="23.5" customHeight="1" spans="1:7">
      <c r="A6" s="119" t="s">
        <v>4</v>
      </c>
      <c r="B6" s="120"/>
      <c r="C6" s="121"/>
      <c r="D6" s="122">
        <v>3</v>
      </c>
      <c r="E6" s="7"/>
      <c r="F6" s="7"/>
      <c r="G6" s="7"/>
    </row>
    <row r="7" ht="23.5" customHeight="1" spans="1:7">
      <c r="A7" s="119" t="s">
        <v>5</v>
      </c>
      <c r="B7" s="120"/>
      <c r="C7" s="121"/>
      <c r="D7" s="122"/>
      <c r="E7" s="123">
        <f>SUM(G5:G6)</f>
        <v>0</v>
      </c>
      <c r="F7" s="123"/>
      <c r="G7" s="123"/>
    </row>
    <row r="8" ht="168" customHeight="1" spans="1:7">
      <c r="A8" s="21"/>
      <c r="B8" s="111"/>
      <c r="C8" s="34"/>
      <c r="D8" s="23"/>
      <c r="E8" s="17"/>
      <c r="F8" s="18"/>
      <c r="G8" s="18"/>
    </row>
    <row r="9" ht="23.5" customHeight="1" spans="1:7">
      <c r="A9" s="119"/>
      <c r="B9" s="120"/>
      <c r="C9" s="121"/>
      <c r="D9" s="122"/>
      <c r="E9" s="7"/>
      <c r="F9" s="7"/>
      <c r="G9" s="7"/>
    </row>
    <row r="10" ht="23.5" customHeight="1" spans="1:7">
      <c r="A10" s="119"/>
      <c r="B10" s="120"/>
      <c r="C10" s="121"/>
      <c r="D10" s="122"/>
      <c r="E10" s="123"/>
      <c r="F10" s="123"/>
      <c r="G10" s="123"/>
    </row>
    <row r="11" ht="168" customHeight="1" spans="1:7">
      <c r="A11" s="21"/>
      <c r="B11" s="111"/>
      <c r="C11" s="34"/>
      <c r="D11" s="23"/>
      <c r="E11" s="17"/>
      <c r="F11" s="18"/>
      <c r="G11" s="18"/>
    </row>
    <row r="12" ht="23.5" customHeight="1" spans="1:7">
      <c r="A12" s="119"/>
      <c r="B12" s="120"/>
      <c r="C12" s="121"/>
      <c r="D12" s="122"/>
      <c r="E12" s="7"/>
      <c r="F12" s="7"/>
      <c r="G12" s="37"/>
    </row>
    <row r="13" ht="23.5" customHeight="1" spans="1:7">
      <c r="A13" s="119"/>
      <c r="B13" s="120"/>
      <c r="C13" s="121"/>
      <c r="D13" s="122"/>
      <c r="E13" s="123"/>
      <c r="F13" s="123"/>
      <c r="G13" s="123"/>
    </row>
    <row r="14" ht="24" customHeight="1" spans="1:7">
      <c r="A14" s="82" t="s">
        <v>68</v>
      </c>
      <c r="B14" s="83"/>
      <c r="C14" s="83"/>
      <c r="D14" s="84"/>
      <c r="E14" s="124">
        <f>SUM(E4+E7+E10+E13)</f>
        <v>0</v>
      </c>
      <c r="F14" s="86"/>
      <c r="G14" s="87"/>
    </row>
  </sheetData>
  <mergeCells count="14">
    <mergeCell ref="A3:C3"/>
    <mergeCell ref="A4:C4"/>
    <mergeCell ref="E4:G4"/>
    <mergeCell ref="A6:C6"/>
    <mergeCell ref="A7:C7"/>
    <mergeCell ref="E7:G7"/>
    <mergeCell ref="A9:C9"/>
    <mergeCell ref="A10:C10"/>
    <mergeCell ref="E10:G10"/>
    <mergeCell ref="A12:C12"/>
    <mergeCell ref="A13:C13"/>
    <mergeCell ref="E13:G13"/>
    <mergeCell ref="A14:D14"/>
    <mergeCell ref="E14:G1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zoomScale="89" zoomScaleNormal="89" workbookViewId="0">
      <pane ySplit="1" topLeftCell="A2" activePane="bottomLeft" state="frozen"/>
      <selection/>
      <selection pane="bottomLeft" activeCell="E5" sqref="E5"/>
    </sheetView>
  </sheetViews>
  <sheetFormatPr defaultColWidth="9.14285714285714" defaultRowHeight="15" outlineLevelCol="7"/>
  <cols>
    <col min="1" max="1" width="13.4" customWidth="1"/>
    <col min="2" max="2" width="25.7142857142857" customWidth="1"/>
    <col min="3" max="3" width="18.5714285714286" customWidth="1"/>
    <col min="4" max="4" width="13.6380952380952" customWidth="1"/>
    <col min="5" max="5" width="45.5047619047619" customWidth="1"/>
    <col min="6" max="6" width="19.7333333333333" customWidth="1"/>
    <col min="7" max="7" width="17.9619047619048" customWidth="1"/>
  </cols>
  <sheetData>
    <row r="1" ht="16" customHeight="1" spans="1:8">
      <c r="A1" s="30" t="s">
        <v>0</v>
      </c>
      <c r="B1" s="31" t="s">
        <v>69</v>
      </c>
      <c r="C1" s="31" t="s">
        <v>70</v>
      </c>
      <c r="D1" s="31" t="s">
        <v>71</v>
      </c>
      <c r="E1" s="31" t="s">
        <v>72</v>
      </c>
      <c r="F1" s="31" t="s">
        <v>3</v>
      </c>
      <c r="G1" s="31" t="s">
        <v>5</v>
      </c>
      <c r="H1" s="31" t="s">
        <v>129</v>
      </c>
    </row>
    <row r="2" ht="138.55" customHeight="1" spans="1:8">
      <c r="A2" s="21">
        <v>45978</v>
      </c>
      <c r="B2" s="88" t="s">
        <v>130</v>
      </c>
      <c r="C2" s="65" t="s">
        <v>131</v>
      </c>
      <c r="D2" s="17">
        <v>24</v>
      </c>
      <c r="E2" s="17"/>
      <c r="F2" s="18">
        <v>44670</v>
      </c>
      <c r="G2" s="18">
        <f>SUM(D2*F2)</f>
        <v>1072080</v>
      </c>
      <c r="H2" s="17"/>
    </row>
    <row r="3" ht="23.25" spans="1:8">
      <c r="A3" s="94" t="s">
        <v>4</v>
      </c>
      <c r="B3" s="95"/>
      <c r="C3" s="96"/>
      <c r="D3" s="97">
        <f>SUM(D2)</f>
        <v>24</v>
      </c>
      <c r="E3" s="98"/>
      <c r="F3" s="77" t="s">
        <v>127</v>
      </c>
      <c r="G3" s="99">
        <f>G2*11%</f>
        <v>117928.8</v>
      </c>
      <c r="H3" s="100"/>
    </row>
    <row r="4" ht="23.25" spans="1:8">
      <c r="A4" s="25" t="s">
        <v>5</v>
      </c>
      <c r="B4" s="27"/>
      <c r="C4" s="26"/>
      <c r="D4" s="101"/>
      <c r="E4" s="102">
        <f>SUM(G2:G3)</f>
        <v>1190008.8</v>
      </c>
      <c r="F4" s="102"/>
      <c r="G4" s="102"/>
      <c r="H4" s="102"/>
    </row>
    <row r="5" ht="168" customHeight="1" spans="1:8">
      <c r="A5" s="49"/>
      <c r="B5" s="103"/>
      <c r="C5" s="103"/>
      <c r="D5" s="104"/>
      <c r="E5" s="105"/>
      <c r="F5" s="18"/>
      <c r="G5" s="18">
        <f>SUM(D5*F5)</f>
        <v>0</v>
      </c>
      <c r="H5" s="106"/>
    </row>
    <row r="6" ht="23.25" spans="1:8">
      <c r="A6" s="94" t="s">
        <v>4</v>
      </c>
      <c r="B6" s="95"/>
      <c r="C6" s="96"/>
      <c r="D6" s="101">
        <f>SUM(D5)</f>
        <v>0</v>
      </c>
      <c r="E6" s="76"/>
      <c r="F6" s="77" t="s">
        <v>127</v>
      </c>
      <c r="G6" s="99">
        <f>G5*11%</f>
        <v>0</v>
      </c>
      <c r="H6" s="100"/>
    </row>
    <row r="7" ht="23.25" spans="1:8">
      <c r="A7" s="25" t="s">
        <v>5</v>
      </c>
      <c r="B7" s="27"/>
      <c r="C7" s="26"/>
      <c r="D7" s="101"/>
      <c r="E7" s="76">
        <f>SUM(G5:G6)</f>
        <v>0</v>
      </c>
      <c r="F7" s="76"/>
      <c r="G7" s="76"/>
      <c r="H7" s="76"/>
    </row>
    <row r="8" ht="168" customHeight="1" spans="1:8">
      <c r="A8" s="49"/>
      <c r="B8" s="103"/>
      <c r="C8" s="103"/>
      <c r="D8" s="104"/>
      <c r="E8" s="105"/>
      <c r="F8" s="18"/>
      <c r="G8" s="18">
        <f>SUM(D8*F8)</f>
        <v>0</v>
      </c>
      <c r="H8" s="106"/>
    </row>
    <row r="9" ht="23.25" spans="1:8">
      <c r="A9" s="94" t="s">
        <v>4</v>
      </c>
      <c r="B9" s="95"/>
      <c r="C9" s="96"/>
      <c r="D9" s="101"/>
      <c r="E9" s="76"/>
      <c r="F9" s="77" t="s">
        <v>127</v>
      </c>
      <c r="G9" s="99">
        <f>G8*11%</f>
        <v>0</v>
      </c>
      <c r="H9" s="100"/>
    </row>
    <row r="10" ht="23.25" spans="1:8">
      <c r="A10" s="25" t="s">
        <v>5</v>
      </c>
      <c r="B10" s="27"/>
      <c r="C10" s="26"/>
      <c r="D10" s="101"/>
      <c r="E10" s="76">
        <f>SUM(G8:G9)</f>
        <v>0</v>
      </c>
      <c r="F10" s="76"/>
      <c r="G10" s="76"/>
      <c r="H10" s="76"/>
    </row>
    <row r="11" ht="168" customHeight="1" spans="1:8">
      <c r="A11" s="107"/>
      <c r="B11" s="103"/>
      <c r="C11" s="103"/>
      <c r="D11" s="104"/>
      <c r="E11" s="105"/>
      <c r="F11" s="18"/>
      <c r="G11" s="18">
        <f>SUM(D11*F11)</f>
        <v>0</v>
      </c>
      <c r="H11" s="106"/>
    </row>
    <row r="12" ht="23.25" spans="1:8">
      <c r="A12" s="94" t="s">
        <v>4</v>
      </c>
      <c r="B12" s="95"/>
      <c r="C12" s="96"/>
      <c r="D12" s="101"/>
      <c r="E12" s="76"/>
      <c r="F12" s="77" t="s">
        <v>127</v>
      </c>
      <c r="G12" s="99">
        <f>G11*11%</f>
        <v>0</v>
      </c>
      <c r="H12" s="100"/>
    </row>
    <row r="13" ht="23.25" spans="1:8">
      <c r="A13" s="25" t="s">
        <v>5</v>
      </c>
      <c r="B13" s="27"/>
      <c r="C13" s="26"/>
      <c r="D13" s="101"/>
      <c r="E13" s="76">
        <f>SUM(G11:G12)</f>
        <v>0</v>
      </c>
      <c r="F13" s="76"/>
      <c r="G13" s="76"/>
      <c r="H13" s="76"/>
    </row>
    <row r="14" ht="168" customHeight="1" spans="1:8">
      <c r="A14" s="107"/>
      <c r="B14" s="103"/>
      <c r="C14" s="103"/>
      <c r="D14" s="104"/>
      <c r="E14" s="105"/>
      <c r="F14" s="18"/>
      <c r="G14" s="18"/>
      <c r="H14" s="106"/>
    </row>
    <row r="15" ht="23.25" spans="1:8">
      <c r="A15" s="94" t="s">
        <v>4</v>
      </c>
      <c r="B15" s="95"/>
      <c r="C15" s="96"/>
      <c r="D15" s="101"/>
      <c r="E15" s="76"/>
      <c r="F15" s="77" t="s">
        <v>127</v>
      </c>
      <c r="G15" s="99">
        <f>G14*11%</f>
        <v>0</v>
      </c>
      <c r="H15" s="100"/>
    </row>
    <row r="16" ht="23.25" spans="1:8">
      <c r="A16" s="25" t="s">
        <v>5</v>
      </c>
      <c r="B16" s="27"/>
      <c r="C16" s="26"/>
      <c r="D16" s="101"/>
      <c r="E16" s="76">
        <f>SUM(G14:G15)</f>
        <v>0</v>
      </c>
      <c r="F16" s="76"/>
      <c r="G16" s="76"/>
      <c r="H16" s="76"/>
    </row>
    <row r="17" ht="26" customHeight="1" spans="1:8">
      <c r="A17" s="82" t="s">
        <v>68</v>
      </c>
      <c r="B17" s="83"/>
      <c r="C17" s="83"/>
      <c r="D17" s="84"/>
      <c r="E17" s="108">
        <f>E4+E7+E10+E13+E16</f>
        <v>1190008.8</v>
      </c>
      <c r="F17" s="109"/>
      <c r="G17" s="109"/>
      <c r="H17" s="110"/>
    </row>
  </sheetData>
  <mergeCells count="17">
    <mergeCell ref="A3:C3"/>
    <mergeCell ref="A4:C4"/>
    <mergeCell ref="E4:H4"/>
    <mergeCell ref="A6:C6"/>
    <mergeCell ref="A7:C7"/>
    <mergeCell ref="E7:H7"/>
    <mergeCell ref="A9:C9"/>
    <mergeCell ref="A10:C10"/>
    <mergeCell ref="E10:H10"/>
    <mergeCell ref="A12:C12"/>
    <mergeCell ref="A13:C13"/>
    <mergeCell ref="E13:H13"/>
    <mergeCell ref="A15:C15"/>
    <mergeCell ref="A16:C16"/>
    <mergeCell ref="E16:H16"/>
    <mergeCell ref="A17:D17"/>
    <mergeCell ref="E17:H17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97" zoomScaleNormal="97" workbookViewId="0">
      <pane ySplit="1" topLeftCell="A2" activePane="bottomLeft" state="frozen"/>
      <selection/>
      <selection pane="bottomLeft" activeCell="A1" sqref="$A1:$XFD1048576"/>
    </sheetView>
  </sheetViews>
  <sheetFormatPr defaultColWidth="9.14285714285714" defaultRowHeight="15" outlineLevelRow="3" outlineLevelCol="6"/>
  <cols>
    <col min="1" max="1" width="12.8571428571429" customWidth="1"/>
    <col min="2" max="2" width="12.2857142857143" customWidth="1"/>
    <col min="3" max="3" width="21.8571428571429" customWidth="1"/>
    <col min="4" max="4" width="11.6285714285714" customWidth="1"/>
    <col min="5" max="5" width="15.752380952381" customWidth="1"/>
    <col min="6" max="6" width="45.5047619047619" customWidth="1"/>
    <col min="7" max="7" width="17.9619047619048" customWidth="1"/>
  </cols>
  <sheetData>
    <row r="1" ht="16" customHeight="1" spans="1:7">
      <c r="A1" s="30" t="s">
        <v>0</v>
      </c>
      <c r="B1" s="31" t="s">
        <v>69</v>
      </c>
      <c r="C1" s="31" t="s">
        <v>70</v>
      </c>
      <c r="D1" s="31" t="s">
        <v>85</v>
      </c>
      <c r="E1" s="31" t="s">
        <v>3</v>
      </c>
      <c r="F1" s="31" t="s">
        <v>72</v>
      </c>
      <c r="G1" s="31" t="s">
        <v>5</v>
      </c>
    </row>
    <row r="2" ht="158" customHeight="1" spans="1:7">
      <c r="A2" s="21">
        <v>45971</v>
      </c>
      <c r="B2" s="88" t="s">
        <v>132</v>
      </c>
      <c r="C2" s="7" t="s">
        <v>133</v>
      </c>
      <c r="D2" s="45">
        <v>10</v>
      </c>
      <c r="E2" s="18">
        <v>280000</v>
      </c>
      <c r="F2" s="17"/>
      <c r="G2" s="18">
        <f>SUM(D2*E2)</f>
        <v>2800000</v>
      </c>
    </row>
    <row r="3" ht="155.75" customHeight="1" spans="1:7">
      <c r="A3" s="21">
        <v>45985</v>
      </c>
      <c r="B3" s="88" t="s">
        <v>134</v>
      </c>
      <c r="C3" s="7" t="s">
        <v>133</v>
      </c>
      <c r="D3" s="45">
        <v>10</v>
      </c>
      <c r="E3" s="18">
        <v>280000</v>
      </c>
      <c r="F3" s="17"/>
      <c r="G3" s="18">
        <f>SUM(D3*E3)</f>
        <v>2800000</v>
      </c>
    </row>
    <row r="4" ht="23" customHeight="1" spans="1:7">
      <c r="A4" s="89" t="s">
        <v>135</v>
      </c>
      <c r="B4" s="90"/>
      <c r="C4" s="91"/>
      <c r="D4" s="92"/>
      <c r="E4" s="92"/>
      <c r="F4" s="93">
        <f>SUM(G2:G3)</f>
        <v>5600000</v>
      </c>
      <c r="G4" s="93"/>
    </row>
  </sheetData>
  <mergeCells count="2">
    <mergeCell ref="A4:C4"/>
    <mergeCell ref="F4:G4"/>
  </mergeCells>
  <pageMargins left="0.75" right="0.75" top="1" bottom="1" header="0.5" footer="0.5"/>
  <pageSetup paperSize="1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$A1:$XFD1048576"/>
    </sheetView>
  </sheetViews>
  <sheetFormatPr defaultColWidth="9.14285714285714" defaultRowHeight="15" outlineLevelRow="7" outlineLevelCol="6"/>
  <cols>
    <col min="1" max="1" width="13.4" customWidth="1"/>
    <col min="2" max="2" width="18.1333333333333" customWidth="1"/>
    <col min="3" max="4" width="18.5714285714286" customWidth="1"/>
    <col min="5" max="5" width="28.4285714285714" customWidth="1"/>
    <col min="6" max="7" width="17.9619047619048" customWidth="1"/>
  </cols>
  <sheetData>
    <row r="1" ht="16" customHeight="1" spans="1:7">
      <c r="A1" s="30" t="s">
        <v>0</v>
      </c>
      <c r="B1" s="31" t="s">
        <v>69</v>
      </c>
      <c r="C1" s="31" t="s">
        <v>70</v>
      </c>
      <c r="D1" s="31" t="s">
        <v>85</v>
      </c>
      <c r="E1" s="31" t="s">
        <v>72</v>
      </c>
      <c r="F1" s="31" t="s">
        <v>3</v>
      </c>
      <c r="G1" s="31" t="s">
        <v>5</v>
      </c>
    </row>
    <row r="2" ht="168" customHeight="1" spans="1:7">
      <c r="A2" s="72">
        <v>45962</v>
      </c>
      <c r="B2" s="73" t="s">
        <v>136</v>
      </c>
      <c r="C2" s="22" t="s">
        <v>137</v>
      </c>
      <c r="D2" s="23">
        <v>3</v>
      </c>
      <c r="E2" s="17"/>
      <c r="F2" s="74">
        <v>180180</v>
      </c>
      <c r="G2" s="18">
        <f>SUM(D2*F2)</f>
        <v>540540</v>
      </c>
    </row>
    <row r="3" ht="23.25" spans="1:7">
      <c r="A3" s="25" t="s">
        <v>47</v>
      </c>
      <c r="B3" s="27"/>
      <c r="C3" s="26"/>
      <c r="D3" s="75">
        <f>SUM(D2)</f>
        <v>3</v>
      </c>
      <c r="E3" s="76"/>
      <c r="F3" s="76" t="s">
        <v>127</v>
      </c>
      <c r="G3" s="77">
        <f>G2*11%</f>
        <v>59459.4</v>
      </c>
    </row>
    <row r="4" ht="23.25" spans="1:7">
      <c r="A4" s="25" t="s">
        <v>5</v>
      </c>
      <c r="B4" s="27"/>
      <c r="C4" s="27"/>
      <c r="D4" s="27"/>
      <c r="E4" s="78">
        <v>600000</v>
      </c>
      <c r="F4" s="79"/>
      <c r="G4" s="80"/>
    </row>
    <row r="5" ht="168" customHeight="1" spans="1:7">
      <c r="A5" s="72"/>
      <c r="B5" s="73"/>
      <c r="C5" s="22"/>
      <c r="D5" s="23"/>
      <c r="E5" s="17"/>
      <c r="F5" s="74"/>
      <c r="G5" s="18"/>
    </row>
    <row r="6" ht="23.25" spans="1:7">
      <c r="A6" s="25"/>
      <c r="B6" s="27"/>
      <c r="C6" s="26"/>
      <c r="D6" s="81"/>
      <c r="E6" s="76"/>
      <c r="F6" s="76"/>
      <c r="G6" s="77"/>
    </row>
    <row r="7" ht="23.25" spans="1:7">
      <c r="A7" s="25" t="s">
        <v>5</v>
      </c>
      <c r="B7" s="27"/>
      <c r="C7" s="27"/>
      <c r="D7" s="27"/>
      <c r="E7" s="78">
        <f>SUM(G5:G6)</f>
        <v>0</v>
      </c>
      <c r="F7" s="79"/>
      <c r="G7" s="80"/>
    </row>
    <row r="8" ht="26" customHeight="1" spans="1:7">
      <c r="A8" s="82" t="s">
        <v>68</v>
      </c>
      <c r="B8" s="83"/>
      <c r="C8" s="83"/>
      <c r="D8" s="84"/>
      <c r="E8" s="85">
        <f>E4+E7</f>
        <v>600000</v>
      </c>
      <c r="F8" s="86"/>
      <c r="G8" s="87"/>
    </row>
  </sheetData>
  <mergeCells count="8">
    <mergeCell ref="A3:C3"/>
    <mergeCell ref="A4:D4"/>
    <mergeCell ref="E4:G4"/>
    <mergeCell ref="A6:C6"/>
    <mergeCell ref="A7:D7"/>
    <mergeCell ref="E7:G7"/>
    <mergeCell ref="A8:D8"/>
    <mergeCell ref="E8:G8"/>
  </mergeCell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89" zoomScaleNormal="89" workbookViewId="0">
      <selection activeCell="D3" sqref="D3:E3"/>
    </sheetView>
  </sheetViews>
  <sheetFormatPr defaultColWidth="9.14285714285714" defaultRowHeight="15" outlineLevelCol="5"/>
  <cols>
    <col min="1" max="1" width="12.4380952380952" style="11" customWidth="1"/>
    <col min="2" max="2" width="17.3333333333333" customWidth="1"/>
    <col min="3" max="3" width="23.0190476190476" customWidth="1"/>
    <col min="4" max="4" width="59.9619047619048" customWidth="1"/>
    <col min="5" max="5" width="29.0666666666667" customWidth="1"/>
    <col min="6" max="6" width="12.9238095238095" customWidth="1"/>
  </cols>
  <sheetData>
    <row r="1" ht="16" customHeight="1" spans="1:6">
      <c r="A1" s="12" t="s">
        <v>0</v>
      </c>
      <c r="B1" s="13" t="s">
        <v>69</v>
      </c>
      <c r="C1" s="13" t="s">
        <v>70</v>
      </c>
      <c r="D1" s="13" t="s">
        <v>72</v>
      </c>
      <c r="E1" s="13" t="s">
        <v>5</v>
      </c>
      <c r="F1" s="13" t="s">
        <v>129</v>
      </c>
    </row>
    <row r="2" ht="321" customHeight="1" spans="1:6">
      <c r="A2" s="63"/>
      <c r="B2" s="64"/>
      <c r="C2" s="65"/>
      <c r="D2" s="17"/>
      <c r="E2" s="18"/>
      <c r="F2" s="17"/>
    </row>
    <row r="3" ht="34" customHeight="1" spans="1:6">
      <c r="A3" s="66" t="s">
        <v>5</v>
      </c>
      <c r="B3" s="67"/>
      <c r="C3" s="68"/>
      <c r="D3" s="69">
        <f>SUM(E2:E2)</f>
        <v>0</v>
      </c>
      <c r="E3" s="70"/>
      <c r="F3" s="71"/>
    </row>
    <row r="4" ht="58" customHeight="1"/>
    <row r="5" ht="58" customHeight="1"/>
    <row r="6" ht="58" customHeight="1"/>
    <row r="7" ht="58" customHeight="1"/>
    <row r="8" ht="58" customHeight="1"/>
    <row r="9" ht="58" customHeight="1"/>
    <row r="10" ht="58" customHeight="1"/>
    <row r="11" ht="58" customHeight="1"/>
    <row r="12" ht="58" customHeight="1"/>
    <row r="13" ht="58" customHeight="1"/>
  </sheetData>
  <mergeCells count="2">
    <mergeCell ref="A3:C3"/>
    <mergeCell ref="D3:E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90" zoomScaleNormal="90" workbookViewId="0">
      <selection activeCell="E12" sqref="E12:G12"/>
    </sheetView>
  </sheetViews>
  <sheetFormatPr defaultColWidth="9.14285714285714" defaultRowHeight="15" outlineLevelCol="6"/>
  <cols>
    <col min="1" max="1" width="13.4" customWidth="1"/>
    <col min="2" max="2" width="11.1619047619048" customWidth="1"/>
    <col min="3" max="3" width="18.5714285714286" customWidth="1"/>
    <col min="4" max="4" width="15.8761904761905" customWidth="1"/>
    <col min="5" max="5" width="45.5047619047619" customWidth="1"/>
    <col min="6" max="7" width="17.9619047619048" customWidth="1"/>
  </cols>
  <sheetData>
    <row r="1" ht="16" customHeight="1" spans="1:7">
      <c r="A1" s="30" t="s">
        <v>0</v>
      </c>
      <c r="B1" s="31" t="s">
        <v>69</v>
      </c>
      <c r="C1" s="31" t="s">
        <v>70</v>
      </c>
      <c r="D1" s="31" t="s">
        <v>85</v>
      </c>
      <c r="E1" s="31" t="s">
        <v>72</v>
      </c>
      <c r="F1" s="31" t="s">
        <v>3</v>
      </c>
      <c r="G1" s="31" t="s">
        <v>5</v>
      </c>
    </row>
    <row r="2" ht="42" customHeight="1" spans="1:7">
      <c r="A2" s="32"/>
      <c r="B2" s="33"/>
      <c r="C2" s="34"/>
      <c r="D2" s="35"/>
      <c r="E2" s="36"/>
      <c r="F2" s="37"/>
      <c r="G2" s="37"/>
    </row>
    <row r="3" ht="42" customHeight="1" spans="1:7">
      <c r="A3" s="38"/>
      <c r="B3" s="39"/>
      <c r="C3" s="34"/>
      <c r="D3" s="35"/>
      <c r="E3" s="40"/>
      <c r="F3" s="37"/>
      <c r="G3" s="37"/>
    </row>
    <row r="4" ht="42" customHeight="1" spans="1:7">
      <c r="A4" s="38"/>
      <c r="B4" s="39"/>
      <c r="C4" s="34"/>
      <c r="D4" s="35"/>
      <c r="E4" s="40"/>
      <c r="F4" s="37"/>
      <c r="G4" s="37"/>
    </row>
    <row r="5" ht="42" customHeight="1" spans="1:7">
      <c r="A5" s="38"/>
      <c r="B5" s="39"/>
      <c r="C5" s="41"/>
      <c r="D5" s="35"/>
      <c r="E5" s="42"/>
      <c r="F5" s="37"/>
      <c r="G5" s="37"/>
    </row>
    <row r="6" ht="19" customHeight="1" spans="1:7">
      <c r="A6" s="43"/>
      <c r="B6" s="43"/>
      <c r="C6" s="43"/>
      <c r="D6" s="44"/>
      <c r="E6" s="45"/>
      <c r="F6" s="46"/>
      <c r="G6" s="46"/>
    </row>
    <row r="7" ht="19" customHeight="1" spans="1:7">
      <c r="A7" s="47"/>
      <c r="B7" s="47"/>
      <c r="C7" s="47"/>
      <c r="D7" s="44"/>
      <c r="E7" s="45"/>
      <c r="F7" s="46"/>
      <c r="G7" s="48"/>
    </row>
    <row r="8" ht="84" customHeight="1" spans="1:7">
      <c r="A8" s="49"/>
      <c r="B8" s="50"/>
      <c r="C8" s="41"/>
      <c r="D8" s="35"/>
      <c r="E8" s="40"/>
      <c r="F8" s="37"/>
      <c r="G8" s="51"/>
    </row>
    <row r="9" ht="84" customHeight="1" spans="1:7">
      <c r="A9" s="49"/>
      <c r="B9" s="50"/>
      <c r="C9" s="52"/>
      <c r="D9" s="35"/>
      <c r="E9" s="42"/>
      <c r="F9" s="37"/>
      <c r="G9" s="53"/>
    </row>
    <row r="10" ht="19" customHeight="1" spans="1:7">
      <c r="A10" s="43"/>
      <c r="B10" s="43"/>
      <c r="C10" s="43"/>
      <c r="D10" s="44"/>
      <c r="E10" s="42"/>
      <c r="F10" s="46"/>
      <c r="G10" s="46"/>
    </row>
    <row r="11" ht="19" customHeight="1" spans="1:7">
      <c r="A11" s="47"/>
      <c r="B11" s="47"/>
      <c r="C11" s="47"/>
      <c r="D11" s="27"/>
      <c r="E11" s="54"/>
      <c r="F11" s="55"/>
      <c r="G11" s="56"/>
    </row>
    <row r="12" ht="27" customHeight="1" spans="1:7">
      <c r="A12" s="57" t="s">
        <v>68</v>
      </c>
      <c r="B12" s="58"/>
      <c r="C12" s="58"/>
      <c r="D12" s="59"/>
      <c r="E12" s="60">
        <f>SUM(G7+G11)</f>
        <v>0</v>
      </c>
      <c r="F12" s="61"/>
      <c r="G12" s="62"/>
    </row>
  </sheetData>
  <mergeCells count="14">
    <mergeCell ref="A6:C6"/>
    <mergeCell ref="A7:C7"/>
    <mergeCell ref="A10:C10"/>
    <mergeCell ref="A11:C11"/>
    <mergeCell ref="A12:D12"/>
    <mergeCell ref="E12:G12"/>
    <mergeCell ref="A2:A5"/>
    <mergeCell ref="A8:A9"/>
    <mergeCell ref="B2:B5"/>
    <mergeCell ref="B8:B9"/>
    <mergeCell ref="E2:E5"/>
    <mergeCell ref="E8:E9"/>
    <mergeCell ref="G2:G5"/>
    <mergeCell ref="G8:G9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85" zoomScaleNormal="85" workbookViewId="0">
      <pane ySplit="1" topLeftCell="A2" activePane="bottomLeft" state="frozen"/>
      <selection/>
      <selection pane="bottomLeft" activeCell="D2" sqref="D2"/>
    </sheetView>
  </sheetViews>
  <sheetFormatPr defaultColWidth="9.14285714285714" defaultRowHeight="15" outlineLevelRow="2" outlineLevelCol="6"/>
  <cols>
    <col min="1" max="1" width="13.4" customWidth="1"/>
    <col min="2" max="2" width="21.0095238095238" customWidth="1"/>
    <col min="3" max="3" width="16.5809523809524" customWidth="1"/>
    <col min="4" max="4" width="45.5047619047619" customWidth="1"/>
    <col min="5" max="6" width="17.9619047619048" customWidth="1"/>
    <col min="7" max="7" width="11.247619047619" customWidth="1"/>
  </cols>
  <sheetData>
    <row r="1" ht="16" customHeight="1" spans="1:7">
      <c r="A1" s="12" t="s">
        <v>0</v>
      </c>
      <c r="B1" s="13" t="s">
        <v>70</v>
      </c>
      <c r="C1" s="13" t="s">
        <v>85</v>
      </c>
      <c r="D1" s="13" t="s">
        <v>72</v>
      </c>
      <c r="E1" s="13" t="s">
        <v>3</v>
      </c>
      <c r="F1" s="13" t="s">
        <v>5</v>
      </c>
      <c r="G1" s="13" t="s">
        <v>129</v>
      </c>
    </row>
    <row r="2" ht="324.4" customHeight="1" spans="1:7">
      <c r="A2" s="21">
        <v>45982</v>
      </c>
      <c r="B2" s="22" t="s">
        <v>138</v>
      </c>
      <c r="C2" s="23">
        <v>6</v>
      </c>
      <c r="D2" s="17"/>
      <c r="E2" s="18">
        <v>50000</v>
      </c>
      <c r="F2" s="18">
        <f>C2*E2</f>
        <v>300000</v>
      </c>
      <c r="G2" s="24" t="s">
        <v>139</v>
      </c>
    </row>
    <row r="3" ht="23.25" spans="1:7">
      <c r="A3" s="25" t="s">
        <v>5</v>
      </c>
      <c r="B3" s="26"/>
      <c r="C3" s="27"/>
      <c r="D3" s="28"/>
      <c r="E3" s="29"/>
      <c r="F3" s="29"/>
      <c r="G3" s="17"/>
    </row>
  </sheetData>
  <mergeCells count="2">
    <mergeCell ref="A3:B3"/>
    <mergeCell ref="D3:F3"/>
  </mergeCell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85" zoomScaleNormal="85" workbookViewId="0">
      <selection activeCell="E5" sqref="E5"/>
    </sheetView>
  </sheetViews>
  <sheetFormatPr defaultColWidth="9.14285714285714" defaultRowHeight="15" outlineLevelCol="6"/>
  <cols>
    <col min="1" max="1" width="14.952380952381" style="11" customWidth="1"/>
    <col min="2" max="2" width="23.0190476190476" customWidth="1"/>
    <col min="3" max="3" width="7.72380952380952" customWidth="1"/>
    <col min="4" max="4" width="52.6571428571429" customWidth="1"/>
    <col min="5" max="5" width="20" customWidth="1"/>
    <col min="6" max="6" width="29.0666666666667" customWidth="1"/>
    <col min="7" max="7" width="21.5047619047619" customWidth="1"/>
  </cols>
  <sheetData>
    <row r="1" ht="16" customHeight="1" spans="1:7">
      <c r="A1" s="12" t="s">
        <v>0</v>
      </c>
      <c r="B1" s="13" t="s">
        <v>70</v>
      </c>
      <c r="C1" s="13" t="s">
        <v>85</v>
      </c>
      <c r="D1" s="13" t="s">
        <v>72</v>
      </c>
      <c r="E1" s="13" t="s">
        <v>86</v>
      </c>
      <c r="F1" s="13" t="s">
        <v>5</v>
      </c>
      <c r="G1" s="13" t="s">
        <v>129</v>
      </c>
    </row>
    <row r="2" ht="177" customHeight="1" spans="1:7">
      <c r="A2" s="14"/>
      <c r="B2" s="15"/>
      <c r="C2" s="16"/>
      <c r="D2" s="17"/>
      <c r="E2" s="18"/>
      <c r="F2" s="18"/>
      <c r="G2" s="18"/>
    </row>
    <row r="3" ht="34" customHeight="1" spans="1:7">
      <c r="A3" s="19"/>
      <c r="B3" s="20"/>
      <c r="C3" s="20"/>
      <c r="D3" s="5"/>
      <c r="E3" s="5"/>
      <c r="F3" s="5">
        <f>SUM(F2:F2)</f>
        <v>0</v>
      </c>
      <c r="G3" s="5"/>
    </row>
    <row r="4" ht="58" customHeight="1"/>
    <row r="5" ht="58" customHeight="1"/>
    <row r="6" ht="58" customHeight="1"/>
    <row r="7" ht="58" customHeight="1"/>
    <row r="8" ht="58" customHeight="1"/>
    <row r="9" ht="58" customHeight="1"/>
    <row r="10" ht="58" customHeight="1"/>
    <row r="11" ht="58" customHeight="1"/>
    <row r="12" ht="58" customHeight="1"/>
    <row r="13" ht="58" customHeight="1"/>
  </sheetData>
  <mergeCells count="1">
    <mergeCell ref="A3:B3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C18" sqref="C18"/>
    </sheetView>
  </sheetViews>
  <sheetFormatPr defaultColWidth="9.14285714285714" defaultRowHeight="15" outlineLevelCol="2"/>
  <cols>
    <col min="1" max="1" width="3.57142857142857" customWidth="1"/>
    <col min="2" max="2" width="27.7142857142857" customWidth="1"/>
    <col min="3" max="3" width="14.4285714285714" customWidth="1"/>
    <col min="6" max="6" width="21.4285714285714" customWidth="1"/>
    <col min="7" max="7" width="20.2857142857143" customWidth="1"/>
  </cols>
  <sheetData>
    <row r="1" spans="1:3">
      <c r="A1" s="1" t="s">
        <v>140</v>
      </c>
      <c r="B1" s="2" t="s">
        <v>141</v>
      </c>
      <c r="C1" s="3" t="s">
        <v>5</v>
      </c>
    </row>
    <row r="2" spans="1:3">
      <c r="A2" s="4">
        <v>1</v>
      </c>
      <c r="B2" s="4" t="s">
        <v>142</v>
      </c>
      <c r="C2" s="5">
        <f>'BUK BUNGA (Groceries)'!F275</f>
        <v>19433000</v>
      </c>
    </row>
    <row r="3" spans="1:3">
      <c r="A3" s="4">
        <v>2</v>
      </c>
      <c r="B3" s="4" t="s">
        <v>143</v>
      </c>
      <c r="C3" s="5">
        <f>'WARUNG EKA (Drinks, Etc)'!G118</f>
        <v>12478500</v>
      </c>
    </row>
    <row r="4" spans="1:3">
      <c r="A4" s="4">
        <v>3</v>
      </c>
      <c r="B4" s="4" t="s">
        <v>144</v>
      </c>
      <c r="C4" s="5">
        <f>'DEWATA COCONUT (Coconut)'!E10</f>
        <v>1800000</v>
      </c>
    </row>
    <row r="5" spans="1:3">
      <c r="A5" s="4">
        <v>4</v>
      </c>
      <c r="B5" s="4" t="s">
        <v>145</v>
      </c>
      <c r="C5" s="5">
        <f>'SEDANA JAYA'!F37</f>
        <v>2549400</v>
      </c>
    </row>
    <row r="6" spans="1:3">
      <c r="A6" s="4">
        <v>5</v>
      </c>
      <c r="B6" s="4" t="s">
        <v>146</v>
      </c>
      <c r="C6" s="5">
        <f>'PNB (Alcohol)'!H7</f>
        <v>7025000</v>
      </c>
    </row>
    <row r="7" spans="1:3">
      <c r="A7" s="4">
        <v>6</v>
      </c>
      <c r="B7" s="6" t="s">
        <v>147</v>
      </c>
      <c r="C7" s="5">
        <f>'DSP (Alcohol)'!F16</f>
        <v>12023500</v>
      </c>
    </row>
    <row r="8" customFormat="1" spans="1:3">
      <c r="A8" s="4">
        <v>7</v>
      </c>
      <c r="B8" s="6" t="s">
        <v>148</v>
      </c>
      <c r="C8" s="5">
        <f>'DSP ARYA BIMA (Alcohol)'!E3</f>
        <v>0</v>
      </c>
    </row>
    <row r="9" spans="1:3">
      <c r="A9" s="4">
        <v>8</v>
      </c>
      <c r="B9" s="4" t="s">
        <v>149</v>
      </c>
      <c r="C9" s="5">
        <f>'SELERA OR STIR UP (Syrup)'!F9</f>
        <v>1665000</v>
      </c>
    </row>
    <row r="10" spans="1:3">
      <c r="A10" s="4">
        <v>9</v>
      </c>
      <c r="B10" s="4" t="s">
        <v>150</v>
      </c>
      <c r="C10" s="5">
        <f>'DW BALI (Alcohol)'!E4</f>
        <v>2110000</v>
      </c>
    </row>
    <row r="11" spans="1:3">
      <c r="A11" s="4">
        <v>10</v>
      </c>
      <c r="B11" s="4" t="s">
        <v>151</v>
      </c>
      <c r="C11" s="5">
        <f>'DDB (Alcohol)'!E14</f>
        <v>1750003.28</v>
      </c>
    </row>
    <row r="12" spans="1:3">
      <c r="A12" s="4">
        <v>11</v>
      </c>
      <c r="B12" s="4" t="s">
        <v>152</v>
      </c>
      <c r="C12" s="5">
        <f>'NANO DEWATA (Alcohol)'!E14</f>
        <v>0</v>
      </c>
    </row>
    <row r="13" spans="1:3">
      <c r="A13" s="4">
        <v>12</v>
      </c>
      <c r="B13" s="4" t="s">
        <v>153</v>
      </c>
      <c r="C13" s="5">
        <f>'BALI PERMATA JAYA (Corona Beer)'!E17</f>
        <v>1190008.8</v>
      </c>
    </row>
    <row r="14" spans="1:3">
      <c r="A14" s="4">
        <v>13</v>
      </c>
      <c r="B14" s="4" t="s">
        <v>154</v>
      </c>
      <c r="C14" s="7">
        <f>'BLACK COFFEE ROASTERS (Coffee)'!F4</f>
        <v>5600000</v>
      </c>
    </row>
    <row r="15" spans="1:3">
      <c r="A15" s="4">
        <v>14</v>
      </c>
      <c r="B15" s="4" t="s">
        <v>155</v>
      </c>
      <c r="C15" s="5">
        <f>'PT. PRASIDA LANTUR MAJU (Wine)'!E8</f>
        <v>600000</v>
      </c>
    </row>
    <row r="16" spans="1:3">
      <c r="A16" s="4">
        <v>15</v>
      </c>
      <c r="B16" s="6" t="s">
        <v>156</v>
      </c>
      <c r="C16" s="8">
        <f>'PT LOVINA BEACH BREWERY'!D3</f>
        <v>0</v>
      </c>
    </row>
    <row r="17" spans="1:3">
      <c r="A17" s="4">
        <v>16</v>
      </c>
      <c r="B17" s="4" t="s">
        <v>157</v>
      </c>
      <c r="C17" s="5">
        <f>'CHAI CHITAI (Tea Leaf,etc)'!E12</f>
        <v>0</v>
      </c>
    </row>
    <row r="18" spans="1:3">
      <c r="A18" s="4">
        <v>17</v>
      </c>
      <c r="B18" s="4" t="s">
        <v>158</v>
      </c>
      <c r="C18" s="5">
        <f>'MULIA JAYA (Passion Fruit)'!D3</f>
        <v>0</v>
      </c>
    </row>
    <row r="19" spans="1:3">
      <c r="A19" s="4">
        <v>18</v>
      </c>
      <c r="B19" s="4" t="s">
        <v>159</v>
      </c>
      <c r="C19" s="5">
        <f>'Dewata Kencana Distribusi (Vdka'!F3</f>
        <v>0</v>
      </c>
    </row>
    <row r="20" spans="1:3">
      <c r="A20" s="9" t="s">
        <v>5</v>
      </c>
      <c r="B20" s="9"/>
      <c r="C20" s="10">
        <f>SUM(C2:C13)</f>
        <v>62024412.08</v>
      </c>
    </row>
  </sheetData>
  <mergeCells count="1">
    <mergeCell ref="A20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BUK BUNGA (Groceries)</vt:lpstr>
      <vt:lpstr>WARUNG EKA (Drinks, Etc)</vt:lpstr>
      <vt:lpstr>DEWATA COCONUT (Coconut)</vt:lpstr>
      <vt:lpstr>SEDANA JAYA</vt:lpstr>
      <vt:lpstr>PNB (Alcohol)</vt:lpstr>
      <vt:lpstr>DSP (Alcohol)</vt:lpstr>
      <vt:lpstr>DSP ARYA BIMA (Alcohol)</vt:lpstr>
      <vt:lpstr>SELERA OR STIR UP (Syrup)</vt:lpstr>
      <vt:lpstr>DW BALI (Alcohol)</vt:lpstr>
      <vt:lpstr>DDB (Alcohol)</vt:lpstr>
      <vt:lpstr>NANO DEWATA (Alcohol)</vt:lpstr>
      <vt:lpstr>BALI PERMATA JAYA (Corona Beer)</vt:lpstr>
      <vt:lpstr>BLACK COFFEE ROASTERS (Coffee)</vt:lpstr>
      <vt:lpstr>PT. PRASIDA LANTUR MAJU (Wine)</vt:lpstr>
      <vt:lpstr>PT LOVINA BEACH BREWERY</vt:lpstr>
      <vt:lpstr>CHAI CHITAI (Tea Leaf,etc)</vt:lpstr>
      <vt:lpstr>MULIA JAYA (Passion Fruit)</vt:lpstr>
      <vt:lpstr>Dewata Kencana Distribusi (Vdka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2025-01-20T05:46:00Z</dcterms:created>
  <dcterms:modified xsi:type="dcterms:W3CDTF">2025-12-05T14:37:03Z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715B000284CE4E42ACE0B30D6DA64657_13</vt:lpwstr>
  </property>
  <property fmtid="{D5CDD505-2E9C-101B-9397-08002B2CF9AE}" pid="3" name="KSOProductBuildVer">
    <vt:lpwstr>1033-12.2.0.23155</vt:lpwstr>
  </property>
  <property fmtid="{D5CDD505-2E9C-101B-9397-08002B2CF9AE}" pid="4" name="KSOReadingLayout">
    <vt:bool>true</vt:bool>
  </property>
</Properties>
</file>