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activeTab="1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3BC2409208B746588761AA2CAF8F81BA" descr="PHOTO-2026-02-06-18-16-35"/>
        <xdr:cNvPicPr>
          <a:picLocks noChangeAspect="1"/>
        </xdr:cNvPicPr>
      </xdr:nvPicPr>
      <xdr:blipFill>
        <a:blip r:embed="rId1"/>
        <a:srcRect b="28870"/>
        <a:stretch>
          <a:fillRect/>
        </a:stretch>
      </xdr:blipFill>
      <xdr:spPr>
        <a:xfrm>
          <a:off x="6102350" y="2914650"/>
          <a:ext cx="5666105" cy="7648575"/>
        </a:xfrm>
        <a:prstGeom prst="rect">
          <a:avLst/>
        </a:prstGeom>
      </xdr:spPr>
    </xdr:pic>
  </etc:cellImage>
  <etc:cellImage>
    <xdr:pic>
      <xdr:nvPicPr>
        <xdr:cNvPr id="6" name="ID_243DDF3EC6A2436B934FBDA7565819A9" descr="PHOTO-2026-02-06-18-15-22"/>
        <xdr:cNvPicPr>
          <a:picLocks noChangeAspect="1"/>
        </xdr:cNvPicPr>
      </xdr:nvPicPr>
      <xdr:blipFill>
        <a:blip r:embed="rId2"/>
        <a:srcRect b="28641"/>
        <a:stretch>
          <a:fillRect/>
        </a:stretch>
      </xdr:blipFill>
      <xdr:spPr>
        <a:xfrm>
          <a:off x="22060535" y="6007735"/>
          <a:ext cx="5664835" cy="716724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<sst xmlns="http://schemas.openxmlformats.org/spreadsheetml/2006/main" count="368" uniqueCount="130">
  <si>
    <t>DATE</t>
  </si>
  <si>
    <t>ITEM</t>
  </si>
  <si>
    <t>QYT</t>
  </si>
  <si>
    <t>PRICE</t>
  </si>
  <si>
    <t>SUB TOTAL</t>
  </si>
  <si>
    <t>TOTAL</t>
  </si>
  <si>
    <t>HONEY PINEAPPLE</t>
  </si>
  <si>
    <t>IMPORTED LEMON</t>
  </si>
  <si>
    <t>KINTAMANI ORANGE</t>
  </si>
  <si>
    <t>CUCUMBER</t>
  </si>
  <si>
    <t>GREEN APPLE</t>
  </si>
  <si>
    <t>WATERMELON</t>
  </si>
  <si>
    <t>GREEN MUSTARD</t>
  </si>
  <si>
    <t>LIME</t>
  </si>
  <si>
    <t>MINT LEAVES</t>
  </si>
  <si>
    <t>MANGO</t>
  </si>
  <si>
    <t>STRAWBERRY</t>
  </si>
  <si>
    <t>FRESH MILK (GREENFIELDS)</t>
  </si>
  <si>
    <t>OAT MILK</t>
  </si>
  <si>
    <t>SUGAR</t>
  </si>
  <si>
    <t>CARROT</t>
  </si>
  <si>
    <t>ALMOND MILK</t>
  </si>
  <si>
    <t>SARIWANGI</t>
  </si>
  <si>
    <t>BASIL</t>
  </si>
  <si>
    <t>ROSEMARY</t>
  </si>
  <si>
    <t>ENGLISH SPINACH</t>
  </si>
  <si>
    <t>HONEY BLOSSOM</t>
  </si>
  <si>
    <t>GINGER</t>
  </si>
  <si>
    <t>BANANA</t>
  </si>
  <si>
    <t>SUNKIST</t>
  </si>
  <si>
    <t>LEMON</t>
  </si>
  <si>
    <t>AVOCADO</t>
  </si>
  <si>
    <t>HYDRO COCO 500 ML</t>
  </si>
  <si>
    <t>YAKULT</t>
  </si>
  <si>
    <t>CHILI</t>
  </si>
  <si>
    <t>INV NO</t>
  </si>
  <si>
    <t>SUBTOTAL</t>
  </si>
  <si>
    <t>TOTALPRICE</t>
  </si>
  <si>
    <t>CRYSTAL ICE 5KG</t>
  </si>
  <si>
    <t>CLEO GALLOON 19 LTR</t>
  </si>
  <si>
    <t>COCA-COLA CAN 330 ML</t>
  </si>
  <si>
    <t>AQUA GALLOON 19 LTR</t>
  </si>
  <si>
    <t>AQUA REFLECTIONS STILL 750 ML</t>
  </si>
  <si>
    <t>AQUA REFLECTIONS STILL 380 ML</t>
  </si>
  <si>
    <t>AQUA REFLECTIONS SPARKLING 750 ML</t>
  </si>
  <si>
    <t>BINTANG PINT 330 ML</t>
  </si>
  <si>
    <t>COKE ZERO CAN 330 ML</t>
  </si>
  <si>
    <t>POLARIS SODA WATER CAN 330 ML</t>
  </si>
  <si>
    <t>AQUA REFLECTIONS SPARKLING 380 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</si>
  <si>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</si>
  <si>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</si>
  <si>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</si>
  <si>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</si>
  <si>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</si>
  <si>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</si>
  <si>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</si>
  <si>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DOUBLE ZERO</t>
  </si>
  <si>
    <t>CREAM CHEESE</t>
  </si>
  <si>
    <t>EGG</t>
  </si>
  <si>
    <t>POTATO</t>
  </si>
  <si>
    <t>BASMATI RICE SHUKRIYA</t>
  </si>
  <si>
    <t>LEEK</t>
  </si>
  <si>
    <t>PARSLEY</t>
  </si>
  <si>
    <t>CORIANDER</t>
  </si>
  <si>
    <t>GARLIC</t>
  </si>
  <si>
    <t>SHALLOT</t>
  </si>
  <si>
    <t>ZUCCHINI</t>
  </si>
  <si>
    <t>TOMATO</t>
  </si>
  <si>
    <t>MUSHROOM BUTTON</t>
  </si>
  <si>
    <t>PUMPKIN</t>
  </si>
  <si>
    <t>BABY ROMAINE</t>
  </si>
  <si>
    <t>ICEBERG</t>
  </si>
  <si>
    <t>GREEN LETTUCE</t>
  </si>
  <si>
    <t>WILD ROCKET/ ARUGULA</t>
  </si>
  <si>
    <t>CHERRY RED TOMATO</t>
  </si>
  <si>
    <t>CHERRY YELLOW TOMATO</t>
  </si>
  <si>
    <t>QUAIL EGG</t>
  </si>
  <si>
    <t>BROWN SUGAR</t>
  </si>
  <si>
    <t>QTY</t>
  </si>
  <si>
    <t>UNIT PRICE</t>
  </si>
  <si>
    <t>SPNB2602345</t>
  </si>
  <si>
    <t>MANCINO BIANCO 750 ML</t>
  </si>
  <si>
    <t>DISCOUNT</t>
  </si>
  <si>
    <t>BILL</t>
  </si>
  <si>
    <t>SOMDG/DSP/26/02/0030</t>
  </si>
  <si>
    <t>MDG - F VODKA</t>
  </si>
  <si>
    <t>SO/DSP/26/02/0284</t>
  </si>
  <si>
    <t>DA VINCI LEONARDO PROSECCO DOC</t>
  </si>
  <si>
    <t>SOPR/ABC/26/02/0071</t>
  </si>
  <si>
    <t>HAVANA CLUB 3 YO</t>
  </si>
  <si>
    <t>SO.03-260055</t>
  </si>
  <si>
    <t>CRIMINAL CARAMEL PET</t>
  </si>
  <si>
    <t>HANDSOME HAZELNUT PET</t>
  </si>
  <si>
    <t>BESPOKE BUTTERSCOTCH</t>
  </si>
  <si>
    <t>ELEGANT ELDERFLOWER PET</t>
  </si>
  <si>
    <t>BLISFUL BLUEBERRY PET</t>
  </si>
  <si>
    <t>GROOVY GRAPE</t>
  </si>
  <si>
    <t>MARVELOUS MANGO PET</t>
  </si>
  <si>
    <t>PPN (11%)</t>
  </si>
  <si>
    <t>DW/71/873</t>
  </si>
  <si>
    <t>JIM BEAM BLACK 700 ML</t>
  </si>
  <si>
    <t>PPN</t>
  </si>
  <si>
    <t>STATUS</t>
  </si>
  <si>
    <t>BL2-10-2613</t>
  </si>
  <si>
    <t>CANGGU BLEND 1 KG</t>
  </si>
  <si>
    <t>Total</t>
  </si>
  <si>
    <t>PLM-INV0351/2026</t>
  </si>
  <si>
    <t>ISOLA RISERVA SYRAH 750</t>
  </si>
  <si>
    <t>PLM-INV0415/2026</t>
  </si>
  <si>
    <t>ISOLA BIANCO 750 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</si>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</sst>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  <numFmt numFmtId="186" formatCode="[$-809]dd\ mmmm\ yyyy;@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left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left" vertical="center"/>
    </xf>
    <xf numFmtId="181" fontId="15" fillId="4" borderId="2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3" fontId="14" fillId="7" borderId="4" xfId="0" applyNumberFormat="1" applyFont="1" applyFill="1" applyBorder="1" applyAlignment="1">
      <alignment horizontal="center" vertical="center"/>
    </xf>
    <xf numFmtId="183" fontId="14" fillId="7" borderId="5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182" fontId="14" fillId="0" borderId="1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180" fontId="15" fillId="7" borderId="2" xfId="0" applyNumberFormat="1" applyFont="1" applyFill="1" applyBorder="1" applyAlignment="1">
      <alignment horizontal="left" vertical="center"/>
    </xf>
    <xf numFmtId="180" fontId="16" fillId="7" borderId="3" xfId="0" applyNumberFormat="1" applyFont="1" applyFill="1" applyBorder="1" applyAlignment="1">
      <alignment horizontal="center" vertical="center"/>
    </xf>
    <xf numFmtId="180" fontId="16" fillId="7" borderId="4" xfId="0" applyNumberFormat="1" applyFont="1" applyFill="1" applyBorder="1" applyAlignment="1">
      <alignment horizontal="center" vertical="center"/>
    </xf>
    <xf numFmtId="180" fontId="16" fillId="7" borderId="5" xfId="0" applyNumberFormat="1" applyFont="1" applyFill="1" applyBorder="1" applyAlignment="1">
      <alignment horizontal="center" vertical="center"/>
    </xf>
    <xf numFmtId="180" fontId="14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applyNumberFormat="1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0" fontId="20" fillId="4" borderId="4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80" fontId="19" fillId="4" borderId="5" xfId="0" applyNumberFormat="1" applyFont="1" applyFill="1" applyBorder="1" applyAlignment="1">
      <alignment horizontal="left" vertical="center" wrapText="1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10" xfId="0" applyNumberFormat="1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2" fontId="24" fillId="4" borderId="6" xfId="0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2" fontId="24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6" fontId="0" fillId="0" borderId="0" xfId="0" applyNumberFormat="1">
      <alignment vertical="center"/>
    </xf>
    <xf numFmtId="186" fontId="1" fillId="5" borderId="2" xfId="0" applyNumberFormat="1" applyFont="1" applyFill="1" applyBorder="1" applyAlignment="1">
      <alignment horizontal="center" vertical="center"/>
    </xf>
    <xf numFmtId="186" fontId="0" fillId="4" borderId="2" xfId="0" applyNumberFormat="1" applyFill="1" applyBorder="1" applyAlignment="1">
      <alignment horizontal="center" vertical="center"/>
    </xf>
    <xf numFmtId="186" fontId="4" fillId="7" borderId="4" xfId="0" applyNumberFormat="1" applyFont="1" applyFill="1" applyBorder="1" applyAlignment="1">
      <alignment horizontal="center"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vertical="center"/>
    </xf>
    <xf numFmtId="0" fontId="0" fillId="4" borderId="10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1" fontId="0" fillId="4" borderId="6" xfId="0" applyNumberFormat="1" applyFill="1" applyBorder="1" applyAlignment="1">
      <alignment horizontal="center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NumberForma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1" fontId="30" fillId="4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1" fontId="30" fillId="4" borderId="1" xfId="0" applyNumberFormat="1" applyFont="1" applyFill="1" applyBorder="1" applyAlignment="1">
      <alignment horizontal="center"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12.jpeg"/><Relationship Id="rId1" Type="http://schemas.openxmlformats.org/officeDocument/2006/relationships/image" Target="media/image1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34607</xdr:colOff>
      <xdr:row>1</xdr:row>
      <xdr:rowOff>25082</xdr:rowOff>
    </xdr:from>
    <xdr:to>
      <xdr:col>4</xdr:col>
      <xdr:colOff>3153092</xdr:colOff>
      <xdr:row>1</xdr:row>
      <xdr:rowOff>1792922</xdr:rowOff>
    </xdr:to>
    <xdr:pic>
      <xdr:nvPicPr>
        <xdr:cNvPr id="3" name="ID_EB6D469F10584D88BB84B01437053670" descr="PHOTO-2026-02-01-20-10-0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5995035" y="-294640"/>
          <a:ext cx="1767840" cy="3117850"/>
        </a:xfrm>
        <a:prstGeom prst="rect">
          <a:avLst/>
        </a:prstGeom>
      </xdr:spPr>
    </xdr:pic>
    <xdr:clientData/>
  </xdr:twoCellAnchor>
  <xdr:twoCellAnchor editAs="oneCell">
    <xdr:from>
      <xdr:col>4</xdr:col>
      <xdr:colOff>34290</xdr:colOff>
      <xdr:row>2</xdr:row>
      <xdr:rowOff>24765</xdr:rowOff>
    </xdr:from>
    <xdr:to>
      <xdr:col>4</xdr:col>
      <xdr:colOff>3152140</xdr:colOff>
      <xdr:row>2</xdr:row>
      <xdr:rowOff>1792605</xdr:rowOff>
    </xdr:to>
    <xdr:pic>
      <xdr:nvPicPr>
        <xdr:cNvPr id="4" name="ID_33A8A3BC97E147238E87E135DF908BC9" descr="PHOTO-2026-02-03-18-23-4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16200000">
          <a:off x="5995035" y="1508760"/>
          <a:ext cx="1767840" cy="3117850"/>
        </a:xfrm>
        <a:prstGeom prst="rect">
          <a:avLst/>
        </a:prstGeom>
      </xdr:spPr>
    </xdr:pic>
    <xdr:clientData/>
  </xdr:twoCellAnchor>
  <xdr:twoCellAnchor editAs="oneCell">
    <xdr:from>
      <xdr:col>4</xdr:col>
      <xdr:colOff>34607</xdr:colOff>
      <xdr:row>3</xdr:row>
      <xdr:rowOff>25082</xdr:rowOff>
    </xdr:from>
    <xdr:to>
      <xdr:col>4</xdr:col>
      <xdr:colOff>3152457</xdr:colOff>
      <xdr:row>3</xdr:row>
      <xdr:rowOff>1792287</xdr:rowOff>
    </xdr:to>
    <xdr:pic>
      <xdr:nvPicPr>
        <xdr:cNvPr id="5" name="ID_02E0DEA4BFFA4DDD946AA59BF3A8FC7D" descr="PHOTO-2026-02-06-18-14-01"/>
        <xdr:cNvPicPr>
          <a:picLocks noChangeAspect="1"/>
        </xdr:cNvPicPr>
      </xdr:nvPicPr>
      <xdr:blipFill>
        <a:blip r:embed="rId3"/>
        <a:srcRect l="3967" t="3958"/>
        <a:stretch>
          <a:fillRect/>
        </a:stretch>
      </xdr:blipFill>
      <xdr:spPr>
        <a:xfrm rot="16200000">
          <a:off x="5995035" y="3312160"/>
          <a:ext cx="1767205" cy="311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43815</xdr:colOff>
      <xdr:row>1</xdr:row>
      <xdr:rowOff>26670</xdr:rowOff>
    </xdr:from>
    <xdr:to>
      <xdr:col>4</xdr:col>
      <xdr:colOff>4051300</xdr:colOff>
      <xdr:row>1</xdr:row>
      <xdr:rowOff>2291715</xdr:rowOff>
    </xdr:to>
    <xdr:pic>
      <xdr:nvPicPr>
        <xdr:cNvPr id="3" name="ID_CCE8CCF6CB934EC0917AFA736A8BFEE9" descr="PHOTO-2026-02-06-18-13-2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778625" y="-641350"/>
          <a:ext cx="2265045" cy="40074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325755</xdr:colOff>
      <xdr:row>1</xdr:row>
      <xdr:rowOff>31750</xdr:rowOff>
    </xdr:from>
    <xdr:to>
      <xdr:col>9</xdr:col>
      <xdr:colOff>4413250</xdr:colOff>
      <xdr:row>1</xdr:row>
      <xdr:rowOff>5169535</xdr:rowOff>
    </xdr:to>
    <xdr:pic>
      <xdr:nvPicPr>
        <xdr:cNvPr id="5" name="ID_526AD5818F044446A0D4A4FF77C53EE4" descr="PHOTO-2026-02-06-18-16-00"/>
        <xdr:cNvPicPr>
          <a:picLocks noChangeAspect="1"/>
        </xdr:cNvPicPr>
      </xdr:nvPicPr>
      <xdr:blipFill>
        <a:blip r:embed="rId1"/>
        <a:srcRect b="29264"/>
        <a:stretch>
          <a:fillRect/>
        </a:stretch>
      </xdr:blipFill>
      <xdr:spPr>
        <a:xfrm>
          <a:off x="21605240" y="463550"/>
          <a:ext cx="4087495" cy="51377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525145</xdr:colOff>
      <xdr:row>1</xdr:row>
      <xdr:rowOff>29210</xdr:rowOff>
    </xdr:from>
    <xdr:to>
      <xdr:col>4</xdr:col>
      <xdr:colOff>4382135</xdr:colOff>
      <xdr:row>1</xdr:row>
      <xdr:rowOff>5166995</xdr:rowOff>
    </xdr:to>
    <xdr:pic>
      <xdr:nvPicPr>
        <xdr:cNvPr id="7" name="ID_F1AB6C0B27B44FDBBD5C0BFA2D5550E7" descr="PHOTO-2026-02-06-19-51-26"/>
        <xdr:cNvPicPr>
          <a:picLocks noChangeAspect="1"/>
        </xdr:cNvPicPr>
      </xdr:nvPicPr>
      <xdr:blipFill>
        <a:blip r:embed="rId1"/>
        <a:srcRect b="28213"/>
        <a:stretch>
          <a:fillRect/>
        </a:stretch>
      </xdr:blipFill>
      <xdr:spPr>
        <a:xfrm>
          <a:off x="9191625" y="461010"/>
          <a:ext cx="3856990" cy="513778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38735</xdr:colOff>
      <xdr:row>1</xdr:row>
      <xdr:rowOff>31750</xdr:rowOff>
    </xdr:from>
    <xdr:to>
      <xdr:col>4</xdr:col>
      <xdr:colOff>3642360</xdr:colOff>
      <xdr:row>7</xdr:row>
      <xdr:rowOff>705485</xdr:rowOff>
    </xdr:to>
    <xdr:pic>
      <xdr:nvPicPr>
        <xdr:cNvPr id="5" name="ID_F74A17FFD92347DBBA4785707FAC6771" descr="PHOTO-2026-02-04-00-00-07"/>
        <xdr:cNvPicPr>
          <a:picLocks noChangeAspect="1"/>
        </xdr:cNvPicPr>
      </xdr:nvPicPr>
      <xdr:blipFill>
        <a:blip r:embed="rId1"/>
        <a:srcRect b="21181"/>
        <a:stretch>
          <a:fillRect/>
        </a:stretch>
      </xdr:blipFill>
      <xdr:spPr>
        <a:xfrm>
          <a:off x="7067550" y="463550"/>
          <a:ext cx="3603625" cy="50933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35877</xdr:colOff>
      <xdr:row>1</xdr:row>
      <xdr:rowOff>24447</xdr:rowOff>
    </xdr:from>
    <xdr:to>
      <xdr:col>4</xdr:col>
      <xdr:colOff>3756977</xdr:colOff>
      <xdr:row>1</xdr:row>
      <xdr:rowOff>2438082</xdr:rowOff>
    </xdr:to>
    <xdr:pic>
      <xdr:nvPicPr>
        <xdr:cNvPr id="8" name="ID_6BEC050E1BF14F60BC98535C8F1A7036" descr="PHOTO-2026-02-07-13-40-25"/>
        <xdr:cNvPicPr>
          <a:picLocks noChangeAspect="1"/>
        </xdr:cNvPicPr>
      </xdr:nvPicPr>
      <xdr:blipFill>
        <a:blip r:embed="rId1"/>
        <a:srcRect t="2361" b="6750"/>
        <a:stretch>
          <a:fillRect/>
        </a:stretch>
      </xdr:blipFill>
      <xdr:spPr>
        <a:xfrm rot="16200000">
          <a:off x="5704205" y="-426085"/>
          <a:ext cx="2413635" cy="372046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26987</xdr:colOff>
      <xdr:row>1</xdr:row>
      <xdr:rowOff>23812</xdr:rowOff>
    </xdr:from>
    <xdr:to>
      <xdr:col>5</xdr:col>
      <xdr:colOff>3683952</xdr:colOff>
      <xdr:row>1</xdr:row>
      <xdr:rowOff>2139632</xdr:rowOff>
    </xdr:to>
    <xdr:pic>
      <xdr:nvPicPr>
        <xdr:cNvPr id="3" name="ID_1E2B4F3BDC4D4FE1B79CC6498AD7FE8E" descr="PHOTO-2026-02-04-14-19-5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842760" y="-543560"/>
          <a:ext cx="2115820" cy="365633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44132</xdr:colOff>
      <xdr:row>1</xdr:row>
      <xdr:rowOff>26352</xdr:rowOff>
    </xdr:from>
    <xdr:to>
      <xdr:col>4</xdr:col>
      <xdr:colOff>2279967</xdr:colOff>
      <xdr:row>1</xdr:row>
      <xdr:rowOff>1324292</xdr:rowOff>
    </xdr:to>
    <xdr:pic>
      <xdr:nvPicPr>
        <xdr:cNvPr id="3" name="ID_196B8F66A7BE492A97F43F63ED46691C" descr="PHOTO-2026-02-03-22-12-3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094095" y="-239395"/>
          <a:ext cx="1297940" cy="2235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49" activePane="bottomLeft" state="frozen"/>
      <selection/>
      <selection pane="bottomLeft" activeCell="B80" sqref="B80"/>
    </sheetView>
  </sheetViews>
  <sheetFormatPr defaultColWidth="9.140625" defaultRowHeight="16.8" outlineLevelCol="7"/>
  <cols>
    <col min="1" max="1" width="17.5703125" style="249" customWidth="1"/>
    <col min="2" max="2" width="30.5703125" style="247" customWidth="1"/>
    <col min="3" max="3" width="9.140625" style="248"/>
    <col min="4" max="4" width="15.859375" style="247" customWidth="1"/>
    <col min="5" max="5" width="13.7109375" style="247" customWidth="1"/>
    <col min="6" max="6" width="25.8671875" style="247" customWidth="1"/>
    <col min="7" max="8" width="13.140625" style="247"/>
    <col min="9" max="16384" width="9.140625" style="247"/>
  </cols>
  <sheetData>
    <row r="1" s="247" customFormat="1" ht="20" customHeight="1" spans="1:6">
      <c r="A1" s="254" t="s">
        <v>0</v>
      </c>
      <c r="B1" s="255" t="s">
        <v>1</v>
      </c>
      <c r="C1" s="256" t="s">
        <v>2</v>
      </c>
      <c r="D1" s="255" t="s">
        <v>3</v>
      </c>
      <c r="E1" s="255" t="s">
        <v>4</v>
      </c>
      <c r="F1" s="293" t="s">
        <v>5</v>
      </c>
    </row>
    <row r="2" s="247" customFormat="1" ht="14" customHeight="1" spans="1:6">
      <c r="A2" s="287">
        <v>46054</v>
      </c>
      <c r="B2" s="288" t="s">
        <v>6</v>
      </c>
      <c r="C2" s="289">
        <v>15</v>
      </c>
      <c r="D2" s="269">
        <v>10000</v>
      </c>
      <c r="E2" s="269">
        <f t="shared" ref="E2:E7" si="0">SUM(C2*D2)</f>
        <v>150000</v>
      </c>
      <c r="F2" s="294">
        <f>SUM(E2:E15)</f>
        <v>974000</v>
      </c>
    </row>
    <row r="3" s="247" customFormat="1" ht="14" customHeight="1" spans="1:6">
      <c r="A3" s="290"/>
      <c r="B3" s="288" t="s">
        <v>7</v>
      </c>
      <c r="C3" s="289">
        <v>3</v>
      </c>
      <c r="D3" s="269">
        <v>70000</v>
      </c>
      <c r="E3" s="269">
        <f t="shared" si="0"/>
        <v>210000</v>
      </c>
      <c r="F3" s="295"/>
    </row>
    <row r="4" s="247" customFormat="1" ht="14" customHeight="1" spans="1:6">
      <c r="A4" s="290"/>
      <c r="B4" s="288" t="s">
        <v>8</v>
      </c>
      <c r="C4" s="289">
        <v>5</v>
      </c>
      <c r="D4" s="269">
        <v>25000</v>
      </c>
      <c r="E4" s="269">
        <f t="shared" si="0"/>
        <v>125000</v>
      </c>
      <c r="F4" s="295"/>
    </row>
    <row r="5" s="247" customFormat="1" ht="14" customHeight="1" spans="1:6">
      <c r="A5" s="290"/>
      <c r="B5" s="288" t="s">
        <v>9</v>
      </c>
      <c r="C5" s="289">
        <v>1</v>
      </c>
      <c r="D5" s="269">
        <v>15000</v>
      </c>
      <c r="E5" s="269">
        <f t="shared" si="0"/>
        <v>15000</v>
      </c>
      <c r="F5" s="295"/>
    </row>
    <row r="6" s="247" customFormat="1" ht="14" customHeight="1" spans="1:6">
      <c r="A6" s="290"/>
      <c r="B6" s="288" t="s">
        <v>10</v>
      </c>
      <c r="C6" s="289">
        <v>1</v>
      </c>
      <c r="D6" s="269">
        <v>48000</v>
      </c>
      <c r="E6" s="269">
        <f t="shared" si="0"/>
        <v>48000</v>
      </c>
      <c r="F6" s="295"/>
    </row>
    <row r="7" s="247" customFormat="1" ht="14" customHeight="1" spans="1:6">
      <c r="A7" s="290"/>
      <c r="B7" s="288" t="s">
        <v>11</v>
      </c>
      <c r="C7" s="289">
        <v>7.74</v>
      </c>
      <c r="D7" s="269">
        <v>15000</v>
      </c>
      <c r="E7" s="269">
        <v>116000</v>
      </c>
      <c r="F7" s="295"/>
    </row>
    <row r="8" s="247" customFormat="1" ht="14" customHeight="1" spans="1:6">
      <c r="A8" s="290"/>
      <c r="B8" s="288" t="s">
        <v>12</v>
      </c>
      <c r="C8" s="289">
        <v>0.5</v>
      </c>
      <c r="D8" s="269">
        <v>20000</v>
      </c>
      <c r="E8" s="269">
        <f t="shared" ref="E8:E15" si="1">SUM(C8*D8)</f>
        <v>10000</v>
      </c>
      <c r="F8" s="295"/>
    </row>
    <row r="9" s="247" customFormat="1" ht="14" customHeight="1" spans="1:6">
      <c r="A9" s="290"/>
      <c r="B9" s="288" t="s">
        <v>13</v>
      </c>
      <c r="C9" s="289">
        <v>0.5</v>
      </c>
      <c r="D9" s="269">
        <v>30000</v>
      </c>
      <c r="E9" s="269">
        <f t="shared" si="1"/>
        <v>15000</v>
      </c>
      <c r="F9" s="295"/>
    </row>
    <row r="10" s="247" customFormat="1" ht="14" customHeight="1" spans="1:6">
      <c r="A10" s="290"/>
      <c r="B10" s="288" t="s">
        <v>14</v>
      </c>
      <c r="C10" s="289">
        <v>0.3</v>
      </c>
      <c r="D10" s="269">
        <v>80000</v>
      </c>
      <c r="E10" s="269">
        <f t="shared" si="1"/>
        <v>24000</v>
      </c>
      <c r="F10" s="295"/>
    </row>
    <row r="11" s="247" customFormat="1" ht="14" customHeight="1" spans="1:6">
      <c r="A11" s="290"/>
      <c r="B11" s="288" t="s">
        <v>15</v>
      </c>
      <c r="C11" s="289">
        <v>1</v>
      </c>
      <c r="D11" s="269">
        <v>40000</v>
      </c>
      <c r="E11" s="269">
        <f t="shared" si="1"/>
        <v>40000</v>
      </c>
      <c r="F11" s="295"/>
    </row>
    <row r="12" s="247" customFormat="1" ht="14" customHeight="1" spans="1:6">
      <c r="A12" s="290"/>
      <c r="B12" s="288" t="s">
        <v>16</v>
      </c>
      <c r="C12" s="289">
        <v>0.25</v>
      </c>
      <c r="D12" s="269">
        <v>100000</v>
      </c>
      <c r="E12" s="269">
        <f t="shared" si="1"/>
        <v>25000</v>
      </c>
      <c r="F12" s="295"/>
    </row>
    <row r="13" s="247" customFormat="1" ht="14" customHeight="1" spans="1:6">
      <c r="A13" s="290"/>
      <c r="B13" s="288" t="s">
        <v>17</v>
      </c>
      <c r="C13" s="289">
        <v>4</v>
      </c>
      <c r="D13" s="269">
        <v>24000</v>
      </c>
      <c r="E13" s="269">
        <f t="shared" si="1"/>
        <v>96000</v>
      </c>
      <c r="F13" s="295"/>
    </row>
    <row r="14" s="247" customFormat="1" ht="14" customHeight="1" spans="1:6">
      <c r="A14" s="290"/>
      <c r="B14" s="288" t="s">
        <v>18</v>
      </c>
      <c r="C14" s="289">
        <v>1</v>
      </c>
      <c r="D14" s="269">
        <v>40000</v>
      </c>
      <c r="E14" s="269">
        <f t="shared" si="1"/>
        <v>40000</v>
      </c>
      <c r="F14" s="295"/>
    </row>
    <row r="15" s="247" customFormat="1" ht="14" customHeight="1" spans="1:6">
      <c r="A15" s="291"/>
      <c r="B15" s="288" t="s">
        <v>19</v>
      </c>
      <c r="C15" s="289">
        <v>3</v>
      </c>
      <c r="D15" s="269">
        <v>20000</v>
      </c>
      <c r="E15" s="269">
        <f t="shared" si="1"/>
        <v>60000</v>
      </c>
      <c r="F15" s="296"/>
    </row>
    <row r="16" s="247" customFormat="1" ht="14" customHeight="1" spans="1:6">
      <c r="A16" s="287">
        <v>46055</v>
      </c>
      <c r="B16" s="288" t="s">
        <v>6</v>
      </c>
      <c r="C16" s="289">
        <v>3</v>
      </c>
      <c r="D16" s="269">
        <v>10000</v>
      </c>
      <c r="E16" s="269">
        <f t="shared" ref="E16:E24" si="2">SUM(C16*D16)</f>
        <v>30000</v>
      </c>
      <c r="F16" s="294">
        <f>SUM(E16:E24)</f>
        <v>524000</v>
      </c>
    </row>
    <row r="17" s="247" customFormat="1" ht="14" customHeight="1" spans="1:6">
      <c r="A17" s="290"/>
      <c r="B17" s="288" t="s">
        <v>8</v>
      </c>
      <c r="C17" s="289">
        <v>4</v>
      </c>
      <c r="D17" s="269">
        <v>25000</v>
      </c>
      <c r="E17" s="269">
        <f t="shared" si="2"/>
        <v>100000</v>
      </c>
      <c r="F17" s="295"/>
    </row>
    <row r="18" s="247" customFormat="1" ht="14" customHeight="1" spans="1:6">
      <c r="A18" s="290"/>
      <c r="B18" s="288" t="s">
        <v>7</v>
      </c>
      <c r="C18" s="289">
        <v>2</v>
      </c>
      <c r="D18" s="269">
        <v>70000</v>
      </c>
      <c r="E18" s="269">
        <f t="shared" si="2"/>
        <v>140000</v>
      </c>
      <c r="F18" s="295"/>
    </row>
    <row r="19" s="247" customFormat="1" ht="14" customHeight="1" spans="1:6">
      <c r="A19" s="290"/>
      <c r="B19" s="288" t="s">
        <v>20</v>
      </c>
      <c r="C19" s="289">
        <v>1</v>
      </c>
      <c r="D19" s="269">
        <v>30000</v>
      </c>
      <c r="E19" s="269">
        <f t="shared" si="2"/>
        <v>30000</v>
      </c>
      <c r="F19" s="295"/>
    </row>
    <row r="20" s="247" customFormat="1" ht="14" customHeight="1" spans="1:6">
      <c r="A20" s="290"/>
      <c r="B20" s="288" t="s">
        <v>13</v>
      </c>
      <c r="C20" s="289">
        <v>0.5</v>
      </c>
      <c r="D20" s="269">
        <v>30000</v>
      </c>
      <c r="E20" s="269">
        <f t="shared" si="2"/>
        <v>15000</v>
      </c>
      <c r="F20" s="295"/>
    </row>
    <row r="21" s="247" customFormat="1" ht="14" customHeight="1" spans="1:6">
      <c r="A21" s="290"/>
      <c r="B21" s="288" t="s">
        <v>17</v>
      </c>
      <c r="C21" s="289">
        <v>4</v>
      </c>
      <c r="D21" s="269">
        <v>24000</v>
      </c>
      <c r="E21" s="269">
        <f t="shared" si="2"/>
        <v>96000</v>
      </c>
      <c r="F21" s="295"/>
    </row>
    <row r="22" s="247" customFormat="1" ht="14" customHeight="1" spans="1:6">
      <c r="A22" s="290"/>
      <c r="B22" s="288" t="s">
        <v>21</v>
      </c>
      <c r="C22" s="289">
        <v>1</v>
      </c>
      <c r="D22" s="269">
        <v>48000</v>
      </c>
      <c r="E22" s="269">
        <f t="shared" si="2"/>
        <v>48000</v>
      </c>
      <c r="F22" s="295"/>
    </row>
    <row r="23" s="247" customFormat="1" ht="14" customHeight="1" spans="1:6">
      <c r="A23" s="290"/>
      <c r="B23" s="288" t="s">
        <v>18</v>
      </c>
      <c r="C23" s="289">
        <v>1</v>
      </c>
      <c r="D23" s="269">
        <v>40000</v>
      </c>
      <c r="E23" s="269">
        <f t="shared" si="2"/>
        <v>40000</v>
      </c>
      <c r="F23" s="295"/>
    </row>
    <row r="24" s="247" customFormat="1" ht="14" customHeight="1" spans="1:6">
      <c r="A24" s="291"/>
      <c r="B24" s="288" t="s">
        <v>22</v>
      </c>
      <c r="C24" s="289">
        <v>1</v>
      </c>
      <c r="D24" s="269">
        <v>25000</v>
      </c>
      <c r="E24" s="269">
        <f t="shared" si="2"/>
        <v>25000</v>
      </c>
      <c r="F24" s="296"/>
    </row>
    <row r="25" s="247" customFormat="1" ht="14" customHeight="1" spans="1:6">
      <c r="A25" s="287">
        <v>46056</v>
      </c>
      <c r="B25" s="288" t="s">
        <v>7</v>
      </c>
      <c r="C25" s="289">
        <v>1</v>
      </c>
      <c r="D25" s="269">
        <v>70000</v>
      </c>
      <c r="E25" s="269">
        <f t="shared" ref="E25:E41" si="3">SUM(C25*D25)</f>
        <v>70000</v>
      </c>
      <c r="F25" s="294">
        <f>SUM(E25:E41)</f>
        <v>918000</v>
      </c>
    </row>
    <row r="26" s="247" customFormat="1" ht="14" customHeight="1" spans="1:6">
      <c r="A26" s="290"/>
      <c r="B26" s="288" t="s">
        <v>8</v>
      </c>
      <c r="C26" s="289">
        <v>3</v>
      </c>
      <c r="D26" s="269">
        <v>25000</v>
      </c>
      <c r="E26" s="269">
        <f t="shared" si="3"/>
        <v>75000</v>
      </c>
      <c r="F26" s="295"/>
    </row>
    <row r="27" s="247" customFormat="1" ht="14" customHeight="1" spans="1:6">
      <c r="A27" s="290"/>
      <c r="B27" s="288" t="s">
        <v>23</v>
      </c>
      <c r="C27" s="289">
        <v>0.3</v>
      </c>
      <c r="D27" s="269">
        <v>80000</v>
      </c>
      <c r="E27" s="269">
        <f t="shared" si="3"/>
        <v>24000</v>
      </c>
      <c r="F27" s="295"/>
    </row>
    <row r="28" s="247" customFormat="1" ht="14" customHeight="1" spans="1:6">
      <c r="A28" s="290"/>
      <c r="B28" s="288" t="s">
        <v>11</v>
      </c>
      <c r="C28" s="289">
        <v>3.415</v>
      </c>
      <c r="D28" s="269">
        <v>15000</v>
      </c>
      <c r="E28" s="269">
        <v>51000</v>
      </c>
      <c r="F28" s="295"/>
    </row>
    <row r="29" s="247" customFormat="1" ht="14" customHeight="1" spans="1:6">
      <c r="A29" s="290"/>
      <c r="B29" s="288" t="s">
        <v>9</v>
      </c>
      <c r="C29" s="289">
        <v>1</v>
      </c>
      <c r="D29" s="269">
        <v>15000</v>
      </c>
      <c r="E29" s="269">
        <f t="shared" si="3"/>
        <v>15000</v>
      </c>
      <c r="F29" s="295"/>
    </row>
    <row r="30" s="247" customFormat="1" ht="14" customHeight="1" spans="1:6">
      <c r="A30" s="290"/>
      <c r="B30" s="288" t="s">
        <v>20</v>
      </c>
      <c r="C30" s="289">
        <v>1</v>
      </c>
      <c r="D30" s="269">
        <v>30000</v>
      </c>
      <c r="E30" s="269">
        <f t="shared" si="3"/>
        <v>30000</v>
      </c>
      <c r="F30" s="295"/>
    </row>
    <row r="31" s="247" customFormat="1" ht="14" customHeight="1" spans="1:6">
      <c r="A31" s="290"/>
      <c r="B31" s="288" t="s">
        <v>10</v>
      </c>
      <c r="C31" s="289">
        <v>2</v>
      </c>
      <c r="D31" s="269">
        <v>48000</v>
      </c>
      <c r="E31" s="269">
        <f t="shared" si="3"/>
        <v>96000</v>
      </c>
      <c r="F31" s="295"/>
    </row>
    <row r="32" s="247" customFormat="1" ht="14" customHeight="1" spans="1:6">
      <c r="A32" s="290"/>
      <c r="B32" s="288" t="s">
        <v>6</v>
      </c>
      <c r="C32" s="289">
        <v>8</v>
      </c>
      <c r="D32" s="269">
        <v>10000</v>
      </c>
      <c r="E32" s="269">
        <f t="shared" si="3"/>
        <v>80000</v>
      </c>
      <c r="F32" s="295"/>
    </row>
    <row r="33" s="247" customFormat="1" ht="14" customHeight="1" spans="1:6">
      <c r="A33" s="290"/>
      <c r="B33" s="288" t="s">
        <v>16</v>
      </c>
      <c r="C33" s="289">
        <v>0.75</v>
      </c>
      <c r="D33" s="269">
        <v>100000</v>
      </c>
      <c r="E33" s="269">
        <f t="shared" si="3"/>
        <v>75000</v>
      </c>
      <c r="F33" s="295"/>
    </row>
    <row r="34" s="247" customFormat="1" ht="14" customHeight="1" spans="1:6">
      <c r="A34" s="290"/>
      <c r="B34" s="288" t="s">
        <v>24</v>
      </c>
      <c r="C34" s="289">
        <v>0.05</v>
      </c>
      <c r="D34" s="269">
        <v>150000</v>
      </c>
      <c r="E34" s="269">
        <v>8000</v>
      </c>
      <c r="F34" s="295"/>
    </row>
    <row r="35" s="247" customFormat="1" ht="14" customHeight="1" spans="1:6">
      <c r="A35" s="290"/>
      <c r="B35" s="288" t="s">
        <v>17</v>
      </c>
      <c r="C35" s="289">
        <v>6</v>
      </c>
      <c r="D35" s="269">
        <v>24000</v>
      </c>
      <c r="E35" s="269">
        <f t="shared" si="3"/>
        <v>144000</v>
      </c>
      <c r="F35" s="295"/>
    </row>
    <row r="36" s="247" customFormat="1" ht="14" customHeight="1" spans="1:6">
      <c r="A36" s="290"/>
      <c r="B36" s="288" t="s">
        <v>18</v>
      </c>
      <c r="C36" s="289">
        <v>2</v>
      </c>
      <c r="D36" s="269">
        <v>40000</v>
      </c>
      <c r="E36" s="269">
        <f t="shared" si="3"/>
        <v>80000</v>
      </c>
      <c r="F36" s="295"/>
    </row>
    <row r="37" s="247" customFormat="1" ht="14" customHeight="1" spans="1:6">
      <c r="A37" s="290"/>
      <c r="B37" s="288" t="s">
        <v>21</v>
      </c>
      <c r="C37" s="289">
        <v>1</v>
      </c>
      <c r="D37" s="269">
        <v>49000</v>
      </c>
      <c r="E37" s="269">
        <f t="shared" si="3"/>
        <v>49000</v>
      </c>
      <c r="F37" s="295"/>
    </row>
    <row r="38" s="247" customFormat="1" ht="14" customHeight="1" spans="1:6">
      <c r="A38" s="290"/>
      <c r="B38" s="288" t="s">
        <v>12</v>
      </c>
      <c r="C38" s="289">
        <v>0.5</v>
      </c>
      <c r="D38" s="269">
        <v>20000</v>
      </c>
      <c r="E38" s="269">
        <f t="shared" si="3"/>
        <v>10000</v>
      </c>
      <c r="F38" s="295"/>
    </row>
    <row r="39" s="247" customFormat="1" ht="14" customHeight="1" spans="1:6">
      <c r="A39" s="290"/>
      <c r="B39" s="288" t="s">
        <v>15</v>
      </c>
      <c r="C39" s="289">
        <v>1</v>
      </c>
      <c r="D39" s="269">
        <v>40000</v>
      </c>
      <c r="E39" s="269">
        <f t="shared" si="3"/>
        <v>40000</v>
      </c>
      <c r="F39" s="295"/>
    </row>
    <row r="40" s="247" customFormat="1" ht="14" customHeight="1" spans="1:6">
      <c r="A40" s="290"/>
      <c r="B40" s="288" t="s">
        <v>25</v>
      </c>
      <c r="C40" s="289">
        <v>0.3</v>
      </c>
      <c r="D40" s="269">
        <v>35000</v>
      </c>
      <c r="E40" s="269">
        <v>11000</v>
      </c>
      <c r="F40" s="295"/>
    </row>
    <row r="41" s="247" customFormat="1" ht="14" customHeight="1" spans="1:6">
      <c r="A41" s="291"/>
      <c r="B41" s="288" t="s">
        <v>20</v>
      </c>
      <c r="C41" s="289">
        <v>2</v>
      </c>
      <c r="D41" s="269">
        <v>30000</v>
      </c>
      <c r="E41" s="269">
        <f t="shared" si="3"/>
        <v>60000</v>
      </c>
      <c r="F41" s="296"/>
    </row>
    <row r="42" s="247" customFormat="1" ht="14" customHeight="1" spans="1:6">
      <c r="A42" s="287">
        <v>46057</v>
      </c>
      <c r="B42" s="288" t="s">
        <v>26</v>
      </c>
      <c r="C42" s="289">
        <v>1</v>
      </c>
      <c r="D42" s="269">
        <v>35000</v>
      </c>
      <c r="E42" s="269">
        <f t="shared" ref="E42:E51" si="4">SUM(C42*D42)</f>
        <v>35000</v>
      </c>
      <c r="F42" s="294">
        <f>SUM(E42:E51)</f>
        <v>594000</v>
      </c>
    </row>
    <row r="43" s="247" customFormat="1" ht="14" customHeight="1" spans="1:6">
      <c r="A43" s="290"/>
      <c r="B43" s="288" t="s">
        <v>17</v>
      </c>
      <c r="C43" s="289">
        <v>5</v>
      </c>
      <c r="D43" s="269">
        <v>24000</v>
      </c>
      <c r="E43" s="269">
        <f t="shared" si="4"/>
        <v>120000</v>
      </c>
      <c r="F43" s="295"/>
    </row>
    <row r="44" s="247" customFormat="1" ht="14" customHeight="1" spans="1:6">
      <c r="A44" s="290"/>
      <c r="B44" s="288" t="s">
        <v>18</v>
      </c>
      <c r="C44" s="289">
        <v>3</v>
      </c>
      <c r="D44" s="269">
        <v>40000</v>
      </c>
      <c r="E44" s="269">
        <f t="shared" si="4"/>
        <v>120000</v>
      </c>
      <c r="F44" s="295"/>
    </row>
    <row r="45" s="247" customFormat="1" ht="14" customHeight="1" spans="1:6">
      <c r="A45" s="290"/>
      <c r="B45" s="288" t="s">
        <v>21</v>
      </c>
      <c r="C45" s="289">
        <v>1</v>
      </c>
      <c r="D45" s="269">
        <v>49000</v>
      </c>
      <c r="E45" s="269">
        <f t="shared" si="4"/>
        <v>49000</v>
      </c>
      <c r="F45" s="295"/>
    </row>
    <row r="46" s="247" customFormat="1" ht="14" customHeight="1" spans="1:6">
      <c r="A46" s="290"/>
      <c r="B46" s="288" t="s">
        <v>13</v>
      </c>
      <c r="C46" s="289">
        <v>0.5</v>
      </c>
      <c r="D46" s="269">
        <v>30000</v>
      </c>
      <c r="E46" s="269">
        <f t="shared" si="4"/>
        <v>15000</v>
      </c>
      <c r="F46" s="295"/>
    </row>
    <row r="47" s="247" customFormat="1" ht="14" customHeight="1" spans="1:6">
      <c r="A47" s="290"/>
      <c r="B47" s="288" t="s">
        <v>27</v>
      </c>
      <c r="C47" s="289">
        <v>0.5</v>
      </c>
      <c r="D47" s="269">
        <v>35000</v>
      </c>
      <c r="E47" s="269">
        <v>18000</v>
      </c>
      <c r="F47" s="295"/>
    </row>
    <row r="48" s="247" customFormat="1" ht="14" customHeight="1" spans="1:6">
      <c r="A48" s="290"/>
      <c r="B48" s="288" t="s">
        <v>28</v>
      </c>
      <c r="C48" s="289">
        <v>16</v>
      </c>
      <c r="D48" s="269">
        <v>2000</v>
      </c>
      <c r="E48" s="269">
        <f t="shared" si="4"/>
        <v>32000</v>
      </c>
      <c r="F48" s="295"/>
    </row>
    <row r="49" s="247" customFormat="1" ht="14" customHeight="1" spans="1:6">
      <c r="A49" s="290"/>
      <c r="B49" s="288" t="s">
        <v>8</v>
      </c>
      <c r="C49" s="289">
        <v>5</v>
      </c>
      <c r="D49" s="269">
        <v>25000</v>
      </c>
      <c r="E49" s="269">
        <f t="shared" si="4"/>
        <v>125000</v>
      </c>
      <c r="F49" s="295"/>
    </row>
    <row r="50" s="247" customFormat="1" ht="14" customHeight="1" spans="1:6">
      <c r="A50" s="290"/>
      <c r="B50" s="288" t="s">
        <v>29</v>
      </c>
      <c r="C50" s="289">
        <v>0.65</v>
      </c>
      <c r="D50" s="269">
        <v>38000</v>
      </c>
      <c r="E50" s="269">
        <v>25000</v>
      </c>
      <c r="F50" s="295"/>
    </row>
    <row r="51" s="247" customFormat="1" ht="14" customHeight="1" spans="1:6">
      <c r="A51" s="291"/>
      <c r="B51" s="288" t="s">
        <v>30</v>
      </c>
      <c r="C51" s="289">
        <v>1</v>
      </c>
      <c r="D51" s="269">
        <v>55000</v>
      </c>
      <c r="E51" s="269">
        <f t="shared" si="4"/>
        <v>55000</v>
      </c>
      <c r="F51" s="296"/>
    </row>
    <row r="52" s="247" customFormat="1" ht="14" customHeight="1" spans="1:6">
      <c r="A52" s="287">
        <v>46058</v>
      </c>
      <c r="B52" s="288" t="s">
        <v>7</v>
      </c>
      <c r="C52" s="289">
        <v>1.09</v>
      </c>
      <c r="D52" s="269">
        <v>70000</v>
      </c>
      <c r="E52" s="269">
        <v>76000</v>
      </c>
      <c r="F52" s="294">
        <f>SUM(E52:E63)</f>
        <v>538000</v>
      </c>
    </row>
    <row r="53" s="247" customFormat="1" ht="14" customHeight="1" spans="1:6">
      <c r="A53" s="290"/>
      <c r="B53" s="288" t="s">
        <v>8</v>
      </c>
      <c r="C53" s="289">
        <v>3</v>
      </c>
      <c r="D53" s="269">
        <v>25000</v>
      </c>
      <c r="E53" s="269">
        <f t="shared" ref="E52:E63" si="5">SUM(C53*D53)</f>
        <v>75000</v>
      </c>
      <c r="F53" s="295"/>
    </row>
    <row r="54" s="247" customFormat="1" ht="14" customHeight="1" spans="1:6">
      <c r="A54" s="290"/>
      <c r="B54" s="288" t="s">
        <v>9</v>
      </c>
      <c r="C54" s="289">
        <v>1</v>
      </c>
      <c r="D54" s="269">
        <v>15000</v>
      </c>
      <c r="E54" s="269">
        <f t="shared" si="5"/>
        <v>15000</v>
      </c>
      <c r="F54" s="295"/>
    </row>
    <row r="55" s="247" customFormat="1" ht="14" customHeight="1" spans="1:6">
      <c r="A55" s="290"/>
      <c r="B55" s="288" t="s">
        <v>20</v>
      </c>
      <c r="C55" s="289">
        <v>1</v>
      </c>
      <c r="D55" s="269">
        <v>30000</v>
      </c>
      <c r="E55" s="269">
        <f t="shared" si="5"/>
        <v>30000</v>
      </c>
      <c r="F55" s="295"/>
    </row>
    <row r="56" s="247" customFormat="1" ht="14" customHeight="1" spans="1:6">
      <c r="A56" s="290"/>
      <c r="B56" s="288" t="s">
        <v>10</v>
      </c>
      <c r="C56" s="289">
        <v>1</v>
      </c>
      <c r="D56" s="269">
        <v>48000</v>
      </c>
      <c r="E56" s="269">
        <f t="shared" si="5"/>
        <v>48000</v>
      </c>
      <c r="F56" s="295"/>
    </row>
    <row r="57" s="247" customFormat="1" ht="14" customHeight="1" spans="1:6">
      <c r="A57" s="290"/>
      <c r="B57" s="288" t="s">
        <v>13</v>
      </c>
      <c r="C57" s="289">
        <v>0.5</v>
      </c>
      <c r="D57" s="269">
        <v>30000</v>
      </c>
      <c r="E57" s="269">
        <f t="shared" si="5"/>
        <v>15000</v>
      </c>
      <c r="F57" s="295"/>
    </row>
    <row r="58" s="247" customFormat="1" ht="14" customHeight="1" spans="1:6">
      <c r="A58" s="290"/>
      <c r="B58" s="288" t="s">
        <v>16</v>
      </c>
      <c r="C58" s="289">
        <v>0.75</v>
      </c>
      <c r="D58" s="269">
        <v>100000</v>
      </c>
      <c r="E58" s="269">
        <f t="shared" si="5"/>
        <v>75000</v>
      </c>
      <c r="F58" s="295"/>
    </row>
    <row r="59" s="247" customFormat="1" ht="14" customHeight="1" spans="1:6">
      <c r="A59" s="290"/>
      <c r="B59" s="288" t="s">
        <v>15</v>
      </c>
      <c r="C59" s="289">
        <v>1</v>
      </c>
      <c r="D59" s="269">
        <v>40000</v>
      </c>
      <c r="E59" s="269">
        <f t="shared" si="5"/>
        <v>40000</v>
      </c>
      <c r="F59" s="295"/>
    </row>
    <row r="60" s="247" customFormat="1" ht="14" customHeight="1" spans="1:6">
      <c r="A60" s="290"/>
      <c r="B60" s="288" t="s">
        <v>31</v>
      </c>
      <c r="C60" s="289">
        <v>1</v>
      </c>
      <c r="D60" s="269">
        <v>40000</v>
      </c>
      <c r="E60" s="269">
        <f t="shared" si="5"/>
        <v>40000</v>
      </c>
      <c r="F60" s="295"/>
    </row>
    <row r="61" s="247" customFormat="1" ht="14" customHeight="1" spans="1:6">
      <c r="A61" s="290"/>
      <c r="B61" s="288" t="s">
        <v>32</v>
      </c>
      <c r="C61" s="289">
        <v>4</v>
      </c>
      <c r="D61" s="269">
        <v>17000</v>
      </c>
      <c r="E61" s="269">
        <f t="shared" si="5"/>
        <v>68000</v>
      </c>
      <c r="F61" s="295"/>
    </row>
    <row r="62" s="247" customFormat="1" ht="14" customHeight="1" spans="1:6">
      <c r="A62" s="290"/>
      <c r="B62" s="288" t="s">
        <v>33</v>
      </c>
      <c r="C62" s="289">
        <v>1</v>
      </c>
      <c r="D62" s="269">
        <v>20000</v>
      </c>
      <c r="E62" s="269">
        <f t="shared" si="5"/>
        <v>20000</v>
      </c>
      <c r="F62" s="295"/>
    </row>
    <row r="63" s="247" customFormat="1" ht="14" customHeight="1" spans="1:6">
      <c r="A63" s="291"/>
      <c r="B63" s="288" t="s">
        <v>34</v>
      </c>
      <c r="C63" s="289">
        <v>0.4</v>
      </c>
      <c r="D63" s="269">
        <v>90000</v>
      </c>
      <c r="E63" s="269">
        <f t="shared" si="5"/>
        <v>36000</v>
      </c>
      <c r="F63" s="296"/>
    </row>
    <row r="64" s="247" customFormat="1" ht="14" customHeight="1" spans="1:6">
      <c r="A64" s="292">
        <v>46058</v>
      </c>
      <c r="B64" s="288" t="s">
        <v>12</v>
      </c>
      <c r="C64" s="289">
        <v>0.5</v>
      </c>
      <c r="D64" s="269">
        <v>20000</v>
      </c>
      <c r="E64" s="269">
        <f>SUM(C64*D64)</f>
        <v>10000</v>
      </c>
      <c r="F64" s="269">
        <f>SUM(E64)</f>
        <v>10000</v>
      </c>
    </row>
    <row r="65" s="247" customFormat="1" ht="14" customHeight="1" spans="1:6">
      <c r="A65" s="297">
        <v>46059</v>
      </c>
      <c r="B65" s="288" t="s">
        <v>6</v>
      </c>
      <c r="C65" s="289">
        <v>15</v>
      </c>
      <c r="D65" s="269">
        <v>10000</v>
      </c>
      <c r="E65" s="269">
        <f t="shared" ref="E65:E79" si="6">SUM(C65*D65)</f>
        <v>150000</v>
      </c>
      <c r="F65" s="301">
        <f>SUM(E65:E79)</f>
        <v>979000</v>
      </c>
    </row>
    <row r="66" s="247" customFormat="1" ht="14" customHeight="1" spans="1:6">
      <c r="A66" s="298"/>
      <c r="B66" s="288" t="s">
        <v>8</v>
      </c>
      <c r="C66" s="289">
        <v>4</v>
      </c>
      <c r="D66" s="269">
        <v>25000</v>
      </c>
      <c r="E66" s="269">
        <f t="shared" si="6"/>
        <v>100000</v>
      </c>
      <c r="F66" s="302"/>
    </row>
    <row r="67" s="247" customFormat="1" ht="14" customHeight="1" spans="1:6">
      <c r="A67" s="298"/>
      <c r="B67" s="288" t="s">
        <v>29</v>
      </c>
      <c r="C67" s="289">
        <v>0.89</v>
      </c>
      <c r="D67" s="269">
        <v>38000</v>
      </c>
      <c r="E67" s="269">
        <v>34000</v>
      </c>
      <c r="F67" s="302"/>
    </row>
    <row r="68" s="247" customFormat="1" ht="14" customHeight="1" spans="1:6">
      <c r="A68" s="298"/>
      <c r="B68" s="288" t="s">
        <v>9</v>
      </c>
      <c r="C68" s="289">
        <v>2</v>
      </c>
      <c r="D68" s="269">
        <v>15000</v>
      </c>
      <c r="E68" s="269">
        <f t="shared" si="6"/>
        <v>30000</v>
      </c>
      <c r="F68" s="302"/>
    </row>
    <row r="69" s="247" customFormat="1" ht="14" customHeight="1" spans="1:6">
      <c r="A69" s="298"/>
      <c r="B69" s="288" t="s">
        <v>7</v>
      </c>
      <c r="C69" s="289">
        <v>2</v>
      </c>
      <c r="D69" s="269">
        <v>70000</v>
      </c>
      <c r="E69" s="269">
        <f t="shared" si="6"/>
        <v>140000</v>
      </c>
      <c r="F69" s="302"/>
    </row>
    <row r="70" s="247" customFormat="1" ht="14" customHeight="1" spans="1:6">
      <c r="A70" s="298"/>
      <c r="B70" s="288" t="s">
        <v>11</v>
      </c>
      <c r="C70" s="289">
        <v>3.19</v>
      </c>
      <c r="D70" s="269">
        <v>15000</v>
      </c>
      <c r="E70" s="269">
        <v>48000</v>
      </c>
      <c r="F70" s="302"/>
    </row>
    <row r="71" s="247" customFormat="1" ht="14" customHeight="1" spans="1:6">
      <c r="A71" s="298"/>
      <c r="B71" s="288" t="s">
        <v>14</v>
      </c>
      <c r="C71" s="289">
        <v>0.5</v>
      </c>
      <c r="D71" s="269">
        <v>70000</v>
      </c>
      <c r="E71" s="269">
        <f t="shared" si="6"/>
        <v>35000</v>
      </c>
      <c r="F71" s="302"/>
    </row>
    <row r="72" s="247" customFormat="1" ht="14" customHeight="1" spans="1:6">
      <c r="A72" s="298"/>
      <c r="B72" s="288" t="s">
        <v>13</v>
      </c>
      <c r="C72" s="289">
        <v>0.5</v>
      </c>
      <c r="D72" s="269">
        <v>30000</v>
      </c>
      <c r="E72" s="269">
        <f t="shared" si="6"/>
        <v>15000</v>
      </c>
      <c r="F72" s="302"/>
    </row>
    <row r="73" s="247" customFormat="1" ht="14" customHeight="1" spans="1:6">
      <c r="A73" s="298"/>
      <c r="B73" s="288" t="s">
        <v>10</v>
      </c>
      <c r="C73" s="289">
        <v>1</v>
      </c>
      <c r="D73" s="269">
        <v>48000</v>
      </c>
      <c r="E73" s="269">
        <f t="shared" si="6"/>
        <v>48000</v>
      </c>
      <c r="F73" s="302"/>
    </row>
    <row r="74" s="247" customFormat="1" ht="14" customHeight="1" spans="1:8">
      <c r="A74" s="298"/>
      <c r="B74" s="288" t="s">
        <v>17</v>
      </c>
      <c r="C74" s="289">
        <v>7</v>
      </c>
      <c r="D74" s="269">
        <v>24000</v>
      </c>
      <c r="E74" s="269">
        <f t="shared" si="6"/>
        <v>168000</v>
      </c>
      <c r="F74" s="302"/>
      <c r="H74" s="279"/>
    </row>
    <row r="75" s="247" customFormat="1" ht="14" customHeight="1" spans="1:6">
      <c r="A75" s="298"/>
      <c r="B75" s="288" t="s">
        <v>18</v>
      </c>
      <c r="C75" s="289">
        <v>2</v>
      </c>
      <c r="D75" s="269">
        <v>40000</v>
      </c>
      <c r="E75" s="269">
        <f t="shared" si="6"/>
        <v>80000</v>
      </c>
      <c r="F75" s="302"/>
    </row>
    <row r="76" s="247" customFormat="1" ht="14" customHeight="1" spans="1:6">
      <c r="A76" s="298"/>
      <c r="B76" s="288" t="s">
        <v>16</v>
      </c>
      <c r="C76" s="289">
        <v>0.5</v>
      </c>
      <c r="D76" s="269">
        <v>100000</v>
      </c>
      <c r="E76" s="269">
        <f t="shared" si="6"/>
        <v>50000</v>
      </c>
      <c r="F76" s="302"/>
    </row>
    <row r="77" s="247" customFormat="1" ht="14" customHeight="1" spans="1:6">
      <c r="A77" s="298"/>
      <c r="B77" s="288" t="s">
        <v>12</v>
      </c>
      <c r="C77" s="289">
        <v>0.5</v>
      </c>
      <c r="D77" s="269">
        <v>20000</v>
      </c>
      <c r="E77" s="269">
        <f t="shared" si="6"/>
        <v>10000</v>
      </c>
      <c r="F77" s="302"/>
    </row>
    <row r="78" s="247" customFormat="1" ht="14" customHeight="1" spans="1:6">
      <c r="A78" s="298"/>
      <c r="B78" s="288" t="s">
        <v>27</v>
      </c>
      <c r="C78" s="289">
        <v>0.3</v>
      </c>
      <c r="D78" s="269">
        <v>35000</v>
      </c>
      <c r="E78" s="269">
        <v>11000</v>
      </c>
      <c r="F78" s="302"/>
    </row>
    <row r="79" s="247" customFormat="1" ht="14" customHeight="1" spans="1:6">
      <c r="A79" s="299"/>
      <c r="B79" s="288" t="s">
        <v>19</v>
      </c>
      <c r="C79" s="289">
        <v>3</v>
      </c>
      <c r="D79" s="269">
        <v>20000</v>
      </c>
      <c r="E79" s="269">
        <f t="shared" si="6"/>
        <v>60000</v>
      </c>
      <c r="F79" s="303"/>
    </row>
    <row r="80" s="247" customFormat="1" ht="14" customHeight="1" spans="1:6">
      <c r="A80" s="292"/>
      <c r="B80" s="288"/>
      <c r="C80" s="289"/>
      <c r="D80" s="269"/>
      <c r="E80" s="269"/>
      <c r="F80" s="269"/>
    </row>
    <row r="81" s="247" customFormat="1" ht="14" customHeight="1" spans="1:6">
      <c r="A81" s="292"/>
      <c r="B81" s="288"/>
      <c r="C81" s="300"/>
      <c r="D81" s="269"/>
      <c r="E81" s="269"/>
      <c r="F81" s="269"/>
    </row>
    <row r="82" s="247" customFormat="1" ht="14" customHeight="1" spans="1:6">
      <c r="A82" s="292"/>
      <c r="B82" s="288"/>
      <c r="C82" s="300"/>
      <c r="D82" s="269"/>
      <c r="E82" s="269"/>
      <c r="F82" s="269"/>
    </row>
    <row r="83" s="247" customFormat="1" ht="14" customHeight="1" spans="1:6">
      <c r="A83" s="292"/>
      <c r="B83" s="288"/>
      <c r="C83" s="300"/>
      <c r="D83" s="269"/>
      <c r="E83" s="269"/>
      <c r="F83" s="269"/>
    </row>
    <row r="84" s="247" customFormat="1" ht="14" customHeight="1" spans="1:6">
      <c r="A84" s="292"/>
      <c r="B84" s="288"/>
      <c r="C84" s="300"/>
      <c r="D84" s="269"/>
      <c r="E84" s="269"/>
      <c r="F84" s="269"/>
    </row>
    <row r="85" s="247" customFormat="1" ht="14" customHeight="1" spans="1:6">
      <c r="A85" s="292"/>
      <c r="B85" s="288"/>
      <c r="C85" s="300"/>
      <c r="D85" s="269"/>
      <c r="E85" s="269"/>
      <c r="F85" s="269"/>
    </row>
    <row r="86" s="247" customFormat="1" ht="14" customHeight="1" spans="1:6">
      <c r="A86" s="292"/>
      <c r="B86" s="288"/>
      <c r="C86" s="300"/>
      <c r="D86" s="269"/>
      <c r="E86" s="269"/>
      <c r="F86" s="269"/>
    </row>
    <row r="87" s="247" customFormat="1" ht="14" customHeight="1" spans="1:6">
      <c r="A87" s="292"/>
      <c r="B87" s="288"/>
      <c r="C87" s="300"/>
      <c r="D87" s="269"/>
      <c r="E87" s="269"/>
      <c r="F87" s="269"/>
    </row>
    <row r="88" s="247" customFormat="1" ht="14" customHeight="1" spans="1:6">
      <c r="A88" s="292"/>
      <c r="B88" s="288"/>
      <c r="C88" s="300"/>
      <c r="D88" s="269"/>
      <c r="E88" s="269"/>
      <c r="F88" s="269"/>
    </row>
    <row r="89" s="247" customFormat="1" ht="14" customHeight="1" spans="1:6">
      <c r="A89" s="292"/>
      <c r="B89" s="288"/>
      <c r="C89" s="300"/>
      <c r="D89" s="269"/>
      <c r="E89" s="269"/>
      <c r="F89" s="269"/>
    </row>
    <row r="90" s="247" customFormat="1" ht="14" customHeight="1" spans="1:6">
      <c r="A90" s="292"/>
      <c r="B90" s="288"/>
      <c r="C90" s="300"/>
      <c r="D90" s="269"/>
      <c r="E90" s="269"/>
      <c r="F90" s="269"/>
    </row>
    <row r="91" s="247" customFormat="1" ht="14" customHeight="1" spans="1:6">
      <c r="A91" s="292"/>
      <c r="B91" s="288"/>
      <c r="C91" s="300"/>
      <c r="D91" s="269"/>
      <c r="E91" s="269"/>
      <c r="F91" s="269"/>
    </row>
    <row r="92" s="247" customFormat="1" ht="14" customHeight="1" spans="1:6">
      <c r="A92" s="292"/>
      <c r="B92" s="288"/>
      <c r="C92" s="300"/>
      <c r="D92" s="269"/>
      <c r="E92" s="269"/>
      <c r="F92" s="269"/>
    </row>
    <row r="93" s="247" customFormat="1" ht="14" customHeight="1" spans="1:6">
      <c r="A93" s="292"/>
      <c r="B93" s="288"/>
      <c r="C93" s="300"/>
      <c r="D93" s="269"/>
      <c r="E93" s="269"/>
      <c r="F93" s="269"/>
    </row>
    <row r="94" s="247" customFormat="1" ht="14" customHeight="1" spans="1:6">
      <c r="A94" s="292"/>
      <c r="B94" s="288"/>
      <c r="C94" s="300"/>
      <c r="D94" s="269"/>
      <c r="E94" s="269"/>
      <c r="F94" s="269"/>
    </row>
    <row r="95" s="247" customFormat="1" ht="14" customHeight="1" spans="1:6">
      <c r="A95" s="292"/>
      <c r="B95" s="288"/>
      <c r="C95" s="300"/>
      <c r="D95" s="269"/>
      <c r="E95" s="269"/>
      <c r="F95" s="269"/>
    </row>
    <row r="96" s="247" customFormat="1" ht="14" customHeight="1" spans="1:6">
      <c r="A96" s="292"/>
      <c r="B96" s="288"/>
      <c r="C96" s="300"/>
      <c r="D96" s="269"/>
      <c r="E96" s="269"/>
      <c r="F96" s="269"/>
    </row>
    <row r="97" s="247" customFormat="1" ht="14" customHeight="1" spans="1:6">
      <c r="A97" s="292"/>
      <c r="B97" s="288"/>
      <c r="C97" s="300"/>
      <c r="D97" s="269"/>
      <c r="E97" s="269"/>
      <c r="F97" s="269"/>
    </row>
    <row r="98" s="247" customFormat="1" ht="14" customHeight="1" spans="1:6">
      <c r="A98" s="292"/>
      <c r="B98" s="288"/>
      <c r="C98" s="300"/>
      <c r="D98" s="269"/>
      <c r="E98" s="269"/>
      <c r="F98" s="269"/>
    </row>
    <row r="99" s="247" customFormat="1" ht="14" customHeight="1" spans="1:6">
      <c r="A99" s="292"/>
      <c r="B99" s="288"/>
      <c r="C99" s="300"/>
      <c r="D99" s="269"/>
      <c r="E99" s="269"/>
      <c r="F99" s="269"/>
    </row>
    <row r="100" s="247" customFormat="1" ht="14" customHeight="1" spans="1:6">
      <c r="A100" s="292"/>
      <c r="B100" s="288"/>
      <c r="C100" s="300"/>
      <c r="D100" s="269"/>
      <c r="E100" s="269"/>
      <c r="F100" s="269"/>
    </row>
    <row r="101" s="247" customFormat="1" ht="14" customHeight="1" spans="1:6">
      <c r="A101" s="292"/>
      <c r="B101" s="288"/>
      <c r="C101" s="300"/>
      <c r="D101" s="269"/>
      <c r="E101" s="269"/>
      <c r="F101" s="269"/>
    </row>
    <row r="102" s="247" customFormat="1" ht="14" customHeight="1" spans="1:6">
      <c r="A102" s="292"/>
      <c r="B102" s="288"/>
      <c r="C102" s="300"/>
      <c r="D102" s="269"/>
      <c r="E102" s="269"/>
      <c r="F102" s="269"/>
    </row>
    <row r="103" s="247" customFormat="1" ht="14" customHeight="1" spans="1:6">
      <c r="A103" s="292"/>
      <c r="B103" s="288"/>
      <c r="C103" s="300"/>
      <c r="D103" s="269"/>
      <c r="E103" s="269"/>
      <c r="F103" s="269"/>
    </row>
    <row r="104" s="247" customFormat="1" ht="14" customHeight="1" spans="1:6">
      <c r="A104" s="292"/>
      <c r="B104" s="288"/>
      <c r="C104" s="300"/>
      <c r="D104" s="269"/>
      <c r="E104" s="269"/>
      <c r="F104" s="269"/>
    </row>
    <row r="105" s="247" customFormat="1" ht="14" customHeight="1" spans="1:6">
      <c r="A105" s="292"/>
      <c r="B105" s="288"/>
      <c r="C105" s="300"/>
      <c r="D105" s="269"/>
      <c r="E105" s="269"/>
      <c r="F105" s="269"/>
    </row>
    <row r="106" s="247" customFormat="1" ht="14" customHeight="1" spans="1:6">
      <c r="A106" s="292"/>
      <c r="B106" s="288"/>
      <c r="C106" s="300"/>
      <c r="D106" s="269"/>
      <c r="E106" s="269"/>
      <c r="F106" s="269"/>
    </row>
    <row r="107" s="247" customFormat="1" ht="14" customHeight="1" spans="1:6">
      <c r="A107" s="292"/>
      <c r="B107" s="288"/>
      <c r="C107" s="300"/>
      <c r="D107" s="269"/>
      <c r="E107" s="269"/>
      <c r="F107" s="269"/>
    </row>
    <row r="108" s="247" customFormat="1" ht="14" customHeight="1" spans="1:6">
      <c r="A108" s="292"/>
      <c r="B108" s="288"/>
      <c r="C108" s="300"/>
      <c r="D108" s="269"/>
      <c r="E108" s="269"/>
      <c r="F108" s="269"/>
    </row>
    <row r="109" s="247" customFormat="1" ht="14" customHeight="1" spans="1:6">
      <c r="A109" s="292"/>
      <c r="B109" s="288"/>
      <c r="C109" s="300"/>
      <c r="D109" s="269"/>
      <c r="E109" s="269"/>
      <c r="F109" s="269"/>
    </row>
    <row r="110" s="247" customFormat="1" ht="14" customHeight="1" spans="1:6">
      <c r="A110" s="292"/>
      <c r="B110" s="288"/>
      <c r="C110" s="300"/>
      <c r="D110" s="269"/>
      <c r="E110" s="269"/>
      <c r="F110" s="269"/>
    </row>
    <row r="111" s="247" customFormat="1" ht="14" customHeight="1" spans="1:6">
      <c r="A111" s="292"/>
      <c r="B111" s="288"/>
      <c r="C111" s="300"/>
      <c r="D111" s="269"/>
      <c r="E111" s="269"/>
      <c r="F111" s="269"/>
    </row>
    <row r="112" s="247" customFormat="1" ht="14" customHeight="1" spans="1:6">
      <c r="A112" s="292"/>
      <c r="B112" s="288"/>
      <c r="C112" s="300"/>
      <c r="D112" s="269"/>
      <c r="E112" s="269"/>
      <c r="F112" s="269"/>
    </row>
    <row r="113" s="247" customFormat="1" ht="14" customHeight="1" spans="1:6">
      <c r="A113" s="292"/>
      <c r="B113" s="288"/>
      <c r="C113" s="300"/>
      <c r="D113" s="269"/>
      <c r="E113" s="269"/>
      <c r="F113" s="269"/>
    </row>
    <row r="114" s="247" customFormat="1" ht="14" customHeight="1" spans="1:6">
      <c r="A114" s="292"/>
      <c r="B114" s="288"/>
      <c r="C114" s="300"/>
      <c r="D114" s="269"/>
      <c r="E114" s="269"/>
      <c r="F114" s="269"/>
    </row>
    <row r="115" s="247" customFormat="1" ht="14" customHeight="1" spans="1:6">
      <c r="A115" s="292"/>
      <c r="B115" s="288"/>
      <c r="C115" s="300"/>
      <c r="D115" s="269"/>
      <c r="E115" s="269"/>
      <c r="F115" s="269"/>
    </row>
    <row r="116" s="247" customFormat="1" ht="14" customHeight="1" spans="1:6">
      <c r="A116" s="292"/>
      <c r="B116" s="288"/>
      <c r="C116" s="300"/>
      <c r="D116" s="269"/>
      <c r="E116" s="269"/>
      <c r="F116" s="269"/>
    </row>
    <row r="117" s="247" customFormat="1" ht="14" customHeight="1" spans="1:6">
      <c r="A117" s="292"/>
      <c r="B117" s="288"/>
      <c r="C117" s="300"/>
      <c r="D117" s="269"/>
      <c r="E117" s="269"/>
      <c r="F117" s="269"/>
    </row>
    <row r="118" s="247" customFormat="1" ht="14" customHeight="1" spans="1:6">
      <c r="A118" s="292"/>
      <c r="B118" s="288"/>
      <c r="C118" s="300"/>
      <c r="D118" s="269"/>
      <c r="E118" s="269"/>
      <c r="F118" s="269"/>
    </row>
    <row r="119" s="247" customFormat="1" ht="14" customHeight="1" spans="1:6">
      <c r="A119" s="292"/>
      <c r="B119" s="288"/>
      <c r="C119" s="300"/>
      <c r="D119" s="269"/>
      <c r="E119" s="269"/>
      <c r="F119" s="269"/>
    </row>
    <row r="120" s="247" customFormat="1" ht="14" customHeight="1" spans="1:6">
      <c r="A120" s="292"/>
      <c r="B120" s="288"/>
      <c r="C120" s="300"/>
      <c r="D120" s="269"/>
      <c r="E120" s="269"/>
      <c r="F120" s="269"/>
    </row>
    <row r="121" s="247" customFormat="1" ht="14" customHeight="1" spans="1:6">
      <c r="A121" s="292"/>
      <c r="B121" s="288"/>
      <c r="C121" s="300"/>
      <c r="D121" s="269"/>
      <c r="E121" s="269"/>
      <c r="F121" s="269"/>
    </row>
    <row r="122" s="247" customFormat="1" ht="14" customHeight="1" spans="1:6">
      <c r="A122" s="292"/>
      <c r="B122" s="288"/>
      <c r="C122" s="300"/>
      <c r="D122" s="269"/>
      <c r="E122" s="269"/>
      <c r="F122" s="269"/>
    </row>
    <row r="123" s="247" customFormat="1" ht="14" customHeight="1" spans="1:7">
      <c r="A123" s="292"/>
      <c r="B123" s="288"/>
      <c r="C123" s="300"/>
      <c r="D123" s="269"/>
      <c r="E123" s="269"/>
      <c r="F123" s="269"/>
      <c r="G123" s="279"/>
    </row>
    <row r="124" s="247" customFormat="1" ht="17.6" spans="1:6">
      <c r="A124" s="292"/>
      <c r="B124" s="288"/>
      <c r="C124" s="300"/>
      <c r="D124" s="269"/>
      <c r="E124" s="269"/>
      <c r="F124" s="269"/>
    </row>
    <row r="125" s="247" customFormat="1" ht="17.6" spans="1:6">
      <c r="A125" s="292"/>
      <c r="B125" s="288"/>
      <c r="C125" s="300"/>
      <c r="D125" s="269"/>
      <c r="E125" s="269"/>
      <c r="F125" s="269"/>
    </row>
    <row r="126" s="247" customFormat="1" ht="17.6" spans="1:6">
      <c r="A126" s="292"/>
      <c r="B126" s="288"/>
      <c r="C126" s="300"/>
      <c r="D126" s="269"/>
      <c r="E126" s="269"/>
      <c r="F126" s="269"/>
    </row>
    <row r="127" s="247" customFormat="1" ht="17.6" spans="1:6">
      <c r="A127" s="292"/>
      <c r="B127" s="288"/>
      <c r="C127" s="300"/>
      <c r="D127" s="269"/>
      <c r="E127" s="269"/>
      <c r="F127" s="269"/>
    </row>
    <row r="128" s="247" customFormat="1" ht="17.6" spans="1:6">
      <c r="A128" s="292"/>
      <c r="B128" s="288"/>
      <c r="C128" s="300"/>
      <c r="D128" s="269"/>
      <c r="E128" s="269"/>
      <c r="F128" s="269"/>
    </row>
    <row r="129" s="247" customFormat="1" ht="17.6" spans="1:6">
      <c r="A129" s="292"/>
      <c r="B129" s="288"/>
      <c r="C129" s="300"/>
      <c r="D129" s="269"/>
      <c r="E129" s="269"/>
      <c r="F129" s="269"/>
    </row>
    <row r="130" s="247" customFormat="1" ht="17.6" spans="1:6">
      <c r="A130" s="292"/>
      <c r="B130" s="288"/>
      <c r="C130" s="300"/>
      <c r="D130" s="269"/>
      <c r="E130" s="269"/>
      <c r="F130" s="269"/>
    </row>
    <row r="131" s="247" customFormat="1" ht="17.6" spans="1:6">
      <c r="A131" s="292"/>
      <c r="B131" s="288"/>
      <c r="C131" s="300"/>
      <c r="D131" s="269"/>
      <c r="E131" s="269"/>
      <c r="F131" s="269"/>
    </row>
    <row r="132" s="247" customFormat="1" ht="17.6" spans="1:6">
      <c r="A132" s="292"/>
      <c r="B132" s="288"/>
      <c r="C132" s="300"/>
      <c r="D132" s="269"/>
      <c r="E132" s="269"/>
      <c r="F132" s="269"/>
    </row>
    <row r="133" s="247" customFormat="1" ht="17.6" spans="1:6">
      <c r="A133" s="292"/>
      <c r="B133" s="288"/>
      <c r="C133" s="300"/>
      <c r="D133" s="269"/>
      <c r="E133" s="269"/>
      <c r="F133" s="269"/>
    </row>
    <row r="134" s="247" customFormat="1" ht="17.6" spans="1:6">
      <c r="A134" s="292"/>
      <c r="B134" s="288"/>
      <c r="C134" s="300"/>
      <c r="D134" s="269"/>
      <c r="E134" s="269"/>
      <c r="F134" s="269"/>
    </row>
    <row r="135" s="247" customFormat="1" ht="17.6" spans="1:6">
      <c r="A135" s="292"/>
      <c r="B135" s="288"/>
      <c r="C135" s="300"/>
      <c r="D135" s="269"/>
      <c r="E135" s="269"/>
      <c r="F135" s="269"/>
    </row>
    <row r="136" s="247" customFormat="1" ht="17.6" spans="1:6">
      <c r="A136" s="292"/>
      <c r="B136" s="288"/>
      <c r="C136" s="300"/>
      <c r="D136" s="269"/>
      <c r="E136" s="269"/>
      <c r="F136" s="269"/>
    </row>
    <row r="137" s="247" customFormat="1" ht="17.6" spans="1:6">
      <c r="A137" s="292"/>
      <c r="B137" s="288"/>
      <c r="C137" s="300"/>
      <c r="D137" s="269"/>
      <c r="E137" s="269"/>
      <c r="F137" s="269"/>
    </row>
    <row r="138" s="247" customFormat="1" ht="17.6" spans="1:6">
      <c r="A138" s="292"/>
      <c r="B138" s="288"/>
      <c r="C138" s="300"/>
      <c r="D138" s="269"/>
      <c r="E138" s="269"/>
      <c r="F138" s="269"/>
    </row>
    <row r="139" s="247" customFormat="1" ht="17.6" spans="1:6">
      <c r="A139" s="292"/>
      <c r="B139" s="288"/>
      <c r="C139" s="300"/>
      <c r="D139" s="269"/>
      <c r="E139" s="269"/>
      <c r="F139" s="269"/>
    </row>
    <row r="140" s="247" customFormat="1" ht="17.6" spans="1:6">
      <c r="A140" s="292"/>
      <c r="B140" s="288"/>
      <c r="C140" s="300"/>
      <c r="D140" s="269"/>
      <c r="E140" s="269"/>
      <c r="F140" s="269"/>
    </row>
    <row r="141" s="247" customFormat="1" ht="17.6" spans="1:6">
      <c r="A141" s="292"/>
      <c r="B141" s="288"/>
      <c r="C141" s="300"/>
      <c r="D141" s="269"/>
      <c r="E141" s="269"/>
      <c r="F141" s="269"/>
    </row>
    <row r="142" s="247" customFormat="1" ht="17.6" spans="1:6">
      <c r="A142" s="292"/>
      <c r="B142" s="288"/>
      <c r="C142" s="300"/>
      <c r="D142" s="269"/>
      <c r="E142" s="269"/>
      <c r="F142" s="269"/>
    </row>
    <row r="143" s="247" customFormat="1" ht="17.6" spans="1:6">
      <c r="A143" s="292"/>
      <c r="B143" s="288"/>
      <c r="C143" s="300"/>
      <c r="D143" s="269"/>
      <c r="E143" s="269"/>
      <c r="F143" s="269"/>
    </row>
    <row r="144" s="247" customFormat="1" ht="17.6" spans="1:6">
      <c r="A144" s="292"/>
      <c r="B144" s="288"/>
      <c r="C144" s="300"/>
      <c r="D144" s="269"/>
      <c r="E144" s="269"/>
      <c r="F144" s="269"/>
    </row>
    <row r="145" s="247" customFormat="1" ht="17.6" spans="1:6">
      <c r="A145" s="292"/>
      <c r="B145" s="288"/>
      <c r="C145" s="300"/>
      <c r="D145" s="269"/>
      <c r="E145" s="269"/>
      <c r="F145" s="269"/>
    </row>
    <row r="146" s="247" customFormat="1" ht="17.6" spans="1:6">
      <c r="A146" s="292"/>
      <c r="B146" s="288"/>
      <c r="C146" s="300"/>
      <c r="D146" s="269"/>
      <c r="E146" s="269"/>
      <c r="F146" s="269"/>
    </row>
    <row r="147" s="247" customFormat="1" ht="17.6" spans="1:6">
      <c r="A147" s="292"/>
      <c r="B147" s="288"/>
      <c r="C147" s="300"/>
      <c r="D147" s="269"/>
      <c r="E147" s="269"/>
      <c r="F147" s="269"/>
    </row>
    <row r="148" s="247" customFormat="1" ht="17.6" spans="1:6">
      <c r="A148" s="292"/>
      <c r="B148" s="288"/>
      <c r="C148" s="300"/>
      <c r="D148" s="269"/>
      <c r="E148" s="269"/>
      <c r="F148" s="269"/>
    </row>
    <row r="149" s="247" customFormat="1" ht="17.6" spans="1:6">
      <c r="A149" s="292"/>
      <c r="B149" s="288"/>
      <c r="C149" s="300"/>
      <c r="D149" s="269"/>
      <c r="E149" s="269"/>
      <c r="F149" s="269"/>
    </row>
    <row r="150" s="247" customFormat="1" ht="17.6" spans="1:6">
      <c r="A150" s="292"/>
      <c r="B150" s="288"/>
      <c r="C150" s="300"/>
      <c r="D150" s="269"/>
      <c r="E150" s="269"/>
      <c r="F150" s="269"/>
    </row>
    <row r="151" s="247" customFormat="1" ht="17.6" spans="1:6">
      <c r="A151" s="292"/>
      <c r="B151" s="288"/>
      <c r="C151" s="300"/>
      <c r="D151" s="269"/>
      <c r="E151" s="269"/>
      <c r="F151" s="269"/>
    </row>
    <row r="152" s="247" customFormat="1" ht="17.6" spans="1:6">
      <c r="A152" s="292"/>
      <c r="B152" s="288"/>
      <c r="C152" s="300"/>
      <c r="D152" s="269"/>
      <c r="E152" s="269"/>
      <c r="F152" s="269"/>
    </row>
    <row r="153" s="247" customFormat="1" ht="17.6" spans="1:6">
      <c r="A153" s="292"/>
      <c r="B153" s="288"/>
      <c r="C153" s="300"/>
      <c r="D153" s="269"/>
      <c r="E153" s="269"/>
      <c r="F153" s="269"/>
    </row>
    <row r="154" s="247" customFormat="1" ht="17.6" spans="1:6">
      <c r="A154" s="292"/>
      <c r="B154" s="288"/>
      <c r="C154" s="300"/>
      <c r="D154" s="269"/>
      <c r="E154" s="269"/>
      <c r="F154" s="269"/>
    </row>
    <row r="155" s="247" customFormat="1" ht="17.6" spans="1:6">
      <c r="A155" s="292"/>
      <c r="B155" s="288"/>
      <c r="C155" s="300"/>
      <c r="D155" s="269"/>
      <c r="E155" s="269"/>
      <c r="F155" s="269"/>
    </row>
    <row r="156" s="247" customFormat="1" ht="17.6" spans="1:6">
      <c r="A156" s="292"/>
      <c r="B156" s="288"/>
      <c r="C156" s="300"/>
      <c r="D156" s="269"/>
      <c r="E156" s="269"/>
      <c r="F156" s="269"/>
    </row>
    <row r="157" s="247" customFormat="1" ht="17.6" spans="1:6">
      <c r="A157" s="292"/>
      <c r="B157" s="288"/>
      <c r="C157" s="300"/>
      <c r="D157" s="269"/>
      <c r="E157" s="269"/>
      <c r="F157" s="269"/>
    </row>
    <row r="158" s="247" customFormat="1" ht="17.6" spans="1:6">
      <c r="A158" s="292"/>
      <c r="B158" s="288"/>
      <c r="C158" s="300"/>
      <c r="D158" s="269"/>
      <c r="E158" s="269"/>
      <c r="F158" s="269"/>
    </row>
    <row r="159" s="247" customFormat="1" ht="17.6" spans="1:6">
      <c r="A159" s="292"/>
      <c r="B159" s="288"/>
      <c r="C159" s="300"/>
      <c r="D159" s="269"/>
      <c r="E159" s="269"/>
      <c r="F159" s="269"/>
    </row>
    <row r="160" s="247" customFormat="1" ht="17.6" spans="1:6">
      <c r="A160" s="292"/>
      <c r="B160" s="288"/>
      <c r="C160" s="300"/>
      <c r="D160" s="269"/>
      <c r="E160" s="269"/>
      <c r="F160" s="269"/>
    </row>
    <row r="161" s="247" customFormat="1" ht="17.6" spans="1:6">
      <c r="A161" s="292"/>
      <c r="B161" s="288"/>
      <c r="C161" s="300"/>
      <c r="D161" s="269"/>
      <c r="E161" s="269"/>
      <c r="F161" s="269"/>
    </row>
    <row r="162" s="247" customFormat="1" ht="17.6" spans="1:6">
      <c r="A162" s="292"/>
      <c r="B162" s="288"/>
      <c r="C162" s="300"/>
      <c r="D162" s="269"/>
      <c r="E162" s="269"/>
      <c r="F162" s="269"/>
    </row>
    <row r="163" s="247" customFormat="1" ht="17.6" spans="1:6">
      <c r="A163" s="292"/>
      <c r="B163" s="288"/>
      <c r="C163" s="300"/>
      <c r="D163" s="269"/>
      <c r="E163" s="269"/>
      <c r="F163" s="269"/>
    </row>
    <row r="164" s="247" customFormat="1" ht="17.6" spans="1:6">
      <c r="A164" s="292"/>
      <c r="B164" s="288"/>
      <c r="C164" s="300"/>
      <c r="D164" s="269"/>
      <c r="E164" s="269"/>
      <c r="F164" s="269"/>
    </row>
    <row r="165" s="247" customFormat="1" ht="17.6" spans="1:6">
      <c r="A165" s="292"/>
      <c r="B165" s="288"/>
      <c r="C165" s="300"/>
      <c r="D165" s="269"/>
      <c r="E165" s="269"/>
      <c r="F165" s="269"/>
    </row>
    <row r="166" s="247" customFormat="1" ht="17.6" spans="1:6">
      <c r="A166" s="292"/>
      <c r="B166" s="288"/>
      <c r="C166" s="300"/>
      <c r="D166" s="269"/>
      <c r="E166" s="269"/>
      <c r="F166" s="269"/>
    </row>
    <row r="167" s="247" customFormat="1" ht="17.6" spans="1:6">
      <c r="A167" s="292"/>
      <c r="B167" s="288"/>
      <c r="C167" s="300"/>
      <c r="D167" s="269"/>
      <c r="E167" s="269"/>
      <c r="F167" s="269"/>
    </row>
    <row r="168" s="247" customFormat="1" ht="17.6" spans="1:6">
      <c r="A168" s="292"/>
      <c r="B168" s="288"/>
      <c r="C168" s="300"/>
      <c r="D168" s="269"/>
      <c r="E168" s="269"/>
      <c r="F168" s="269"/>
    </row>
    <row r="169" s="247" customFormat="1" ht="17.6" spans="1:6">
      <c r="A169" s="292"/>
      <c r="B169" s="288"/>
      <c r="C169" s="300"/>
      <c r="D169" s="269"/>
      <c r="E169" s="269"/>
      <c r="F169" s="269"/>
    </row>
    <row r="170" s="247" customFormat="1" ht="17.6" spans="1:6">
      <c r="A170" s="292"/>
      <c r="B170" s="288"/>
      <c r="C170" s="300"/>
      <c r="D170" s="269"/>
      <c r="E170" s="269"/>
      <c r="F170" s="269"/>
    </row>
    <row r="171" s="247" customFormat="1" ht="17.6" spans="1:6">
      <c r="A171" s="292"/>
      <c r="B171" s="288"/>
      <c r="C171" s="300"/>
      <c r="D171" s="269"/>
      <c r="E171" s="269"/>
      <c r="F171" s="269"/>
    </row>
    <row r="172" s="247" customFormat="1" ht="17.6" spans="1:6">
      <c r="A172" s="292"/>
      <c r="B172" s="288"/>
      <c r="C172" s="300"/>
      <c r="D172" s="269"/>
      <c r="E172" s="269"/>
      <c r="F172" s="269"/>
    </row>
    <row r="173" s="247" customFormat="1" ht="17.6" spans="1:6">
      <c r="A173" s="292"/>
      <c r="B173" s="288"/>
      <c r="C173" s="300"/>
      <c r="D173" s="269"/>
      <c r="E173" s="269"/>
      <c r="F173" s="269"/>
    </row>
    <row r="174" s="247" customFormat="1" ht="17.6" spans="1:6">
      <c r="A174" s="292"/>
      <c r="B174" s="288"/>
      <c r="C174" s="300"/>
      <c r="D174" s="269"/>
      <c r="E174" s="269"/>
      <c r="F174" s="269"/>
    </row>
    <row r="175" s="247" customFormat="1" ht="17.6" spans="1:6">
      <c r="A175" s="292"/>
      <c r="B175" s="288"/>
      <c r="C175" s="300"/>
      <c r="D175" s="269"/>
      <c r="E175" s="269"/>
      <c r="F175" s="269"/>
    </row>
    <row r="176" s="247" customFormat="1" ht="17.6" spans="1:6">
      <c r="A176" s="292"/>
      <c r="B176" s="288"/>
      <c r="C176" s="300"/>
      <c r="D176" s="269"/>
      <c r="E176" s="269"/>
      <c r="F176" s="269"/>
    </row>
    <row r="177" s="247" customFormat="1" ht="17.6" spans="1:6">
      <c r="A177" s="292"/>
      <c r="B177" s="288"/>
      <c r="C177" s="300"/>
      <c r="D177" s="269"/>
      <c r="E177" s="269"/>
      <c r="F177" s="269"/>
    </row>
    <row r="178" s="247" customFormat="1" ht="17.6" spans="1:6">
      <c r="A178" s="292"/>
      <c r="B178" s="288"/>
      <c r="C178" s="300"/>
      <c r="D178" s="269"/>
      <c r="E178" s="269"/>
      <c r="F178" s="269"/>
    </row>
    <row r="179" s="247" customFormat="1" ht="17.6" spans="1:6">
      <c r="A179" s="292"/>
      <c r="B179" s="288"/>
      <c r="C179" s="300"/>
      <c r="D179" s="269"/>
      <c r="E179" s="269"/>
      <c r="F179" s="269"/>
    </row>
    <row r="180" s="247" customFormat="1" ht="17.6" spans="1:6">
      <c r="A180" s="292"/>
      <c r="B180" s="288"/>
      <c r="C180" s="300"/>
      <c r="D180" s="269"/>
      <c r="E180" s="269"/>
      <c r="F180" s="269"/>
    </row>
    <row r="181" s="247" customFormat="1" ht="17.6" spans="1:6">
      <c r="A181" s="292"/>
      <c r="B181" s="288"/>
      <c r="C181" s="300"/>
      <c r="D181" s="269"/>
      <c r="E181" s="269"/>
      <c r="F181" s="269"/>
    </row>
    <row r="182" s="247" customFormat="1" ht="17.6" spans="1:6">
      <c r="A182" s="292"/>
      <c r="B182" s="288"/>
      <c r="C182" s="300"/>
      <c r="D182" s="269"/>
      <c r="E182" s="269"/>
      <c r="F182" s="269"/>
    </row>
    <row r="183" s="247" customFormat="1" ht="17.6" spans="1:6">
      <c r="A183" s="292"/>
      <c r="B183" s="288"/>
      <c r="C183" s="300"/>
      <c r="D183" s="269"/>
      <c r="E183" s="269"/>
      <c r="F183" s="269"/>
    </row>
    <row r="184" s="247" customFormat="1" ht="17.6" spans="1:6">
      <c r="A184" s="292"/>
      <c r="B184" s="288"/>
      <c r="C184" s="300"/>
      <c r="D184" s="269"/>
      <c r="E184" s="269"/>
      <c r="F184" s="269"/>
    </row>
    <row r="185" s="247" customFormat="1" ht="17.6" spans="1:6">
      <c r="A185" s="292"/>
      <c r="B185" s="288"/>
      <c r="C185" s="300"/>
      <c r="D185" s="269"/>
      <c r="E185" s="269"/>
      <c r="F185" s="269"/>
    </row>
    <row r="186" s="247" customFormat="1" ht="17.6" spans="1:6">
      <c r="A186" s="292"/>
      <c r="B186" s="288"/>
      <c r="C186" s="300"/>
      <c r="D186" s="269"/>
      <c r="E186" s="269"/>
      <c r="F186" s="269"/>
    </row>
    <row r="187" s="247" customFormat="1" ht="17.6" spans="1:6">
      <c r="A187" s="292"/>
      <c r="B187" s="288"/>
      <c r="C187" s="300"/>
      <c r="D187" s="269"/>
      <c r="E187" s="269"/>
      <c r="F187" s="269"/>
    </row>
    <row r="188" s="247" customFormat="1" ht="17.6" spans="1:6">
      <c r="A188" s="292"/>
      <c r="B188" s="288"/>
      <c r="C188" s="300"/>
      <c r="D188" s="269"/>
      <c r="E188" s="269"/>
      <c r="F188" s="269"/>
    </row>
    <row r="189" s="247" customFormat="1" ht="17.6" spans="1:6">
      <c r="A189" s="292"/>
      <c r="B189" s="288"/>
      <c r="C189" s="300"/>
      <c r="D189" s="269"/>
      <c r="E189" s="269"/>
      <c r="F189" s="269"/>
    </row>
    <row r="190" s="247" customFormat="1" ht="17.6" spans="1:6">
      <c r="A190" s="292"/>
      <c r="B190" s="288"/>
      <c r="C190" s="300"/>
      <c r="D190" s="269"/>
      <c r="E190" s="269"/>
      <c r="F190" s="269"/>
    </row>
    <row r="191" s="247" customFormat="1" ht="17.6" spans="1:6">
      <c r="A191" s="292"/>
      <c r="B191" s="288"/>
      <c r="C191" s="300"/>
      <c r="D191" s="269"/>
      <c r="E191" s="269"/>
      <c r="F191" s="269"/>
    </row>
    <row r="192" s="247" customFormat="1" ht="17.6" spans="1:6">
      <c r="A192" s="292"/>
      <c r="B192" s="288"/>
      <c r="C192" s="300"/>
      <c r="D192" s="269"/>
      <c r="E192" s="269"/>
      <c r="F192" s="269"/>
    </row>
    <row r="193" s="247" customFormat="1" ht="17.6" spans="1:6">
      <c r="A193" s="292"/>
      <c r="B193" s="288"/>
      <c r="C193" s="300"/>
      <c r="D193" s="269"/>
      <c r="E193" s="269"/>
      <c r="F193" s="269"/>
    </row>
    <row r="194" s="247" customFormat="1" ht="17.6" spans="1:6">
      <c r="A194" s="292"/>
      <c r="B194" s="288"/>
      <c r="C194" s="300"/>
      <c r="D194" s="269"/>
      <c r="E194" s="269"/>
      <c r="F194" s="269"/>
    </row>
    <row r="195" s="247" customFormat="1" ht="17.6" spans="1:6">
      <c r="A195" s="292"/>
      <c r="B195" s="288"/>
      <c r="C195" s="300"/>
      <c r="D195" s="269"/>
      <c r="E195" s="269"/>
      <c r="F195" s="269"/>
    </row>
    <row r="196" s="247" customFormat="1" ht="17.6" spans="1:6">
      <c r="A196" s="292"/>
      <c r="B196" s="288"/>
      <c r="C196" s="300"/>
      <c r="D196" s="269"/>
      <c r="E196" s="269"/>
      <c r="F196" s="269"/>
    </row>
    <row r="197" s="247" customFormat="1" ht="17.6" spans="1:6">
      <c r="A197" s="292"/>
      <c r="B197" s="288"/>
      <c r="C197" s="300"/>
      <c r="D197" s="269"/>
      <c r="E197" s="269"/>
      <c r="F197" s="269"/>
    </row>
    <row r="198" s="247" customFormat="1" ht="17.6" spans="1:6">
      <c r="A198" s="292"/>
      <c r="B198" s="288"/>
      <c r="C198" s="300"/>
      <c r="D198" s="269"/>
      <c r="E198" s="269"/>
      <c r="F198" s="269"/>
    </row>
    <row r="199" s="247" customFormat="1" ht="17.6" spans="1:6">
      <c r="A199" s="292"/>
      <c r="B199" s="288"/>
      <c r="C199" s="300"/>
      <c r="D199" s="269"/>
      <c r="E199" s="269"/>
      <c r="F199" s="269"/>
    </row>
    <row r="200" s="247" customFormat="1" ht="17.6" spans="1:6">
      <c r="A200" s="292"/>
      <c r="B200" s="288"/>
      <c r="C200" s="300"/>
      <c r="D200" s="269"/>
      <c r="E200" s="269"/>
      <c r="F200" s="269"/>
    </row>
    <row r="201" s="247" customFormat="1" ht="17.6" spans="1:6">
      <c r="A201" s="292"/>
      <c r="B201" s="288"/>
      <c r="C201" s="300"/>
      <c r="D201" s="269"/>
      <c r="E201" s="269"/>
      <c r="F201" s="269"/>
    </row>
    <row r="202" s="247" customFormat="1" ht="17.6" spans="1:6">
      <c r="A202" s="292"/>
      <c r="B202" s="288"/>
      <c r="C202" s="300"/>
      <c r="D202" s="269"/>
      <c r="E202" s="269"/>
      <c r="F202" s="269"/>
    </row>
    <row r="203" s="247" customFormat="1" ht="17.6" spans="1:6">
      <c r="A203" s="292"/>
      <c r="B203" s="288"/>
      <c r="C203" s="300"/>
      <c r="D203" s="269"/>
      <c r="E203" s="269"/>
      <c r="F203" s="269"/>
    </row>
    <row r="204" s="247" customFormat="1" ht="17.6" spans="1:6">
      <c r="A204" s="292"/>
      <c r="B204" s="288"/>
      <c r="C204" s="300"/>
      <c r="D204" s="269"/>
      <c r="E204" s="269"/>
      <c r="F204" s="269"/>
    </row>
    <row r="205" s="247" customFormat="1" ht="17.6" spans="1:6">
      <c r="A205" s="292"/>
      <c r="B205" s="288"/>
      <c r="C205" s="300"/>
      <c r="D205" s="269"/>
      <c r="E205" s="269"/>
      <c r="F205" s="269"/>
    </row>
    <row r="206" s="247" customFormat="1" ht="17.6" spans="1:6">
      <c r="A206" s="292"/>
      <c r="B206" s="288"/>
      <c r="C206" s="300"/>
      <c r="D206" s="269"/>
      <c r="E206" s="269"/>
      <c r="F206" s="269"/>
    </row>
    <row r="207" s="247" customFormat="1" ht="17.6" spans="1:6">
      <c r="A207" s="292"/>
      <c r="B207" s="288"/>
      <c r="C207" s="300"/>
      <c r="D207" s="269"/>
      <c r="E207" s="269"/>
      <c r="F207" s="269"/>
    </row>
    <row r="208" s="247" customFormat="1" ht="17.6" spans="1:6">
      <c r="A208" s="292"/>
      <c r="B208" s="288"/>
      <c r="C208" s="300"/>
      <c r="D208" s="269"/>
      <c r="E208" s="269"/>
      <c r="F208" s="269"/>
    </row>
    <row r="209" s="247" customFormat="1" ht="17.6" spans="1:6">
      <c r="A209" s="292"/>
      <c r="B209" s="288"/>
      <c r="C209" s="300"/>
      <c r="D209" s="269"/>
      <c r="E209" s="269"/>
      <c r="F209" s="269"/>
    </row>
    <row r="210" s="247" customFormat="1" ht="17.6" spans="1:6">
      <c r="A210" s="292"/>
      <c r="B210" s="288"/>
      <c r="C210" s="300"/>
      <c r="D210" s="269"/>
      <c r="E210" s="269"/>
      <c r="F210" s="269"/>
    </row>
    <row r="211" s="247" customFormat="1" ht="17.6" spans="1:6">
      <c r="A211" s="292"/>
      <c r="B211" s="288"/>
      <c r="C211" s="300"/>
      <c r="D211" s="269"/>
      <c r="E211" s="269"/>
      <c r="F211" s="269"/>
    </row>
    <row r="212" s="247" customFormat="1" ht="17.6" spans="1:6">
      <c r="A212" s="292"/>
      <c r="B212" s="288"/>
      <c r="C212" s="300"/>
      <c r="D212" s="269"/>
      <c r="E212" s="269"/>
      <c r="F212" s="269"/>
    </row>
    <row r="213" s="247" customFormat="1" ht="17.6" spans="1:6">
      <c r="A213" s="292"/>
      <c r="B213" s="288"/>
      <c r="C213" s="300"/>
      <c r="D213" s="269"/>
      <c r="E213" s="269"/>
      <c r="F213" s="269"/>
    </row>
    <row r="214" s="247" customFormat="1" ht="17.6" spans="1:6">
      <c r="A214" s="292"/>
      <c r="B214" s="288"/>
      <c r="C214" s="300"/>
      <c r="D214" s="269"/>
      <c r="E214" s="269"/>
      <c r="F214" s="269"/>
    </row>
    <row r="215" s="247" customFormat="1" ht="17.6" spans="1:6">
      <c r="A215" s="292"/>
      <c r="B215" s="288"/>
      <c r="C215" s="300"/>
      <c r="D215" s="269"/>
      <c r="E215" s="269"/>
      <c r="F215" s="269"/>
    </row>
    <row r="216" s="247" customFormat="1" ht="17.6" spans="1:6">
      <c r="A216" s="292"/>
      <c r="B216" s="288"/>
      <c r="C216" s="300"/>
      <c r="D216" s="269"/>
      <c r="E216" s="269"/>
      <c r="F216" s="269"/>
    </row>
    <row r="217" s="247" customFormat="1" ht="17.6" spans="1:6">
      <c r="A217" s="292"/>
      <c r="B217" s="288"/>
      <c r="C217" s="300"/>
      <c r="D217" s="269"/>
      <c r="E217" s="269"/>
      <c r="F217" s="269"/>
    </row>
    <row r="218" s="247" customFormat="1" ht="17.6" spans="1:6">
      <c r="A218" s="292"/>
      <c r="B218" s="288"/>
      <c r="C218" s="300"/>
      <c r="D218" s="269"/>
      <c r="E218" s="269"/>
      <c r="F218" s="269"/>
    </row>
    <row r="219" s="247" customFormat="1" ht="17.6" spans="1:6">
      <c r="A219" s="292"/>
      <c r="B219" s="288"/>
      <c r="C219" s="300"/>
      <c r="D219" s="269"/>
      <c r="E219" s="269"/>
      <c r="F219" s="269"/>
    </row>
    <row r="220" s="247" customFormat="1" ht="17.6" spans="1:6">
      <c r="A220" s="292"/>
      <c r="B220" s="288"/>
      <c r="C220" s="300"/>
      <c r="D220" s="269"/>
      <c r="E220" s="269"/>
      <c r="F220" s="269"/>
    </row>
    <row r="221" s="247" customFormat="1" ht="17.6" spans="1:6">
      <c r="A221" s="292"/>
      <c r="B221" s="288"/>
      <c r="C221" s="300"/>
      <c r="D221" s="269"/>
      <c r="E221" s="269"/>
      <c r="F221" s="269"/>
    </row>
    <row r="222" s="247" customFormat="1" ht="17.6" spans="1:6">
      <c r="A222" s="292"/>
      <c r="B222" s="288"/>
      <c r="C222" s="300"/>
      <c r="D222" s="269"/>
      <c r="E222" s="269"/>
      <c r="F222" s="269"/>
    </row>
    <row r="223" s="247" customFormat="1" ht="17.6" spans="1:6">
      <c r="A223" s="292"/>
      <c r="B223" s="288"/>
      <c r="C223" s="300"/>
      <c r="D223" s="269"/>
      <c r="E223" s="269"/>
      <c r="F223" s="269"/>
    </row>
    <row r="224" s="247" customFormat="1" ht="17.6" spans="1:6">
      <c r="A224" s="292"/>
      <c r="B224" s="288"/>
      <c r="C224" s="300"/>
      <c r="D224" s="269"/>
      <c r="E224" s="269"/>
      <c r="F224" s="269"/>
    </row>
    <row r="225" s="247" customFormat="1" ht="17.6" spans="1:6">
      <c r="A225" s="292"/>
      <c r="B225" s="288"/>
      <c r="C225" s="300"/>
      <c r="D225" s="269"/>
      <c r="E225" s="269"/>
      <c r="F225" s="269"/>
    </row>
    <row r="226" s="247" customFormat="1" ht="17.6" spans="1:6">
      <c r="A226" s="292"/>
      <c r="B226" s="288"/>
      <c r="C226" s="300"/>
      <c r="D226" s="269"/>
      <c r="E226" s="269"/>
      <c r="F226" s="269"/>
    </row>
    <row r="227" s="247" customFormat="1" ht="17.6" spans="1:6">
      <c r="A227" s="292"/>
      <c r="B227" s="288"/>
      <c r="C227" s="300"/>
      <c r="D227" s="269"/>
      <c r="E227" s="269"/>
      <c r="F227" s="269"/>
    </row>
    <row r="228" s="247" customFormat="1" ht="17.6" spans="1:6">
      <c r="A228" s="292"/>
      <c r="B228" s="288"/>
      <c r="C228" s="300"/>
      <c r="D228" s="269"/>
      <c r="E228" s="269"/>
      <c r="F228" s="269"/>
    </row>
    <row r="229" s="247" customFormat="1" ht="17.6" spans="1:6">
      <c r="A229" s="292"/>
      <c r="B229" s="288"/>
      <c r="C229" s="300"/>
      <c r="D229" s="269"/>
      <c r="E229" s="269"/>
      <c r="F229" s="269"/>
    </row>
    <row r="230" s="247" customFormat="1" ht="17.6" spans="1:6">
      <c r="A230" s="292"/>
      <c r="B230" s="288"/>
      <c r="C230" s="300"/>
      <c r="D230" s="269"/>
      <c r="E230" s="269"/>
      <c r="F230" s="269"/>
    </row>
    <row r="231" s="247" customFormat="1" ht="17.6" spans="1:6">
      <c r="A231" s="292"/>
      <c r="B231" s="288"/>
      <c r="C231" s="300"/>
      <c r="D231" s="269"/>
      <c r="E231" s="269"/>
      <c r="F231" s="269"/>
    </row>
    <row r="232" s="247" customFormat="1" ht="17.6" spans="1:6">
      <c r="A232" s="292"/>
      <c r="B232" s="288"/>
      <c r="C232" s="300"/>
      <c r="D232" s="269"/>
      <c r="E232" s="269"/>
      <c r="F232" s="269"/>
    </row>
    <row r="233" s="247" customFormat="1" ht="17.6" spans="1:6">
      <c r="A233" s="292"/>
      <c r="B233" s="288"/>
      <c r="C233" s="300"/>
      <c r="D233" s="269"/>
      <c r="E233" s="269"/>
      <c r="F233" s="269"/>
    </row>
    <row r="234" s="247" customFormat="1" ht="17.6" spans="1:6">
      <c r="A234" s="292"/>
      <c r="B234" s="288"/>
      <c r="C234" s="300"/>
      <c r="D234" s="269"/>
      <c r="E234" s="269"/>
      <c r="F234" s="269"/>
    </row>
    <row r="235" s="247" customFormat="1" ht="17.6" spans="1:6">
      <c r="A235" s="292"/>
      <c r="B235" s="288"/>
      <c r="C235" s="300"/>
      <c r="D235" s="269"/>
      <c r="E235" s="269"/>
      <c r="F235" s="269"/>
    </row>
    <row r="236" s="247" customFormat="1" ht="17.6" spans="1:6">
      <c r="A236" s="292"/>
      <c r="B236" s="288"/>
      <c r="C236" s="300"/>
      <c r="D236" s="269"/>
      <c r="E236" s="269"/>
      <c r="F236" s="269"/>
    </row>
    <row r="237" s="247" customFormat="1" ht="17.6" spans="1:6">
      <c r="A237" s="292"/>
      <c r="B237" s="288"/>
      <c r="C237" s="300"/>
      <c r="D237" s="269"/>
      <c r="E237" s="269"/>
      <c r="F237" s="269"/>
    </row>
    <row r="238" s="247" customFormat="1" ht="17.6" spans="1:6">
      <c r="A238" s="292"/>
      <c r="B238" s="288"/>
      <c r="C238" s="300"/>
      <c r="D238" s="269"/>
      <c r="E238" s="269"/>
      <c r="F238" s="269"/>
    </row>
    <row r="239" s="247" customFormat="1" ht="17.6" spans="1:6">
      <c r="A239" s="292"/>
      <c r="B239" s="288"/>
      <c r="C239" s="300"/>
      <c r="D239" s="269"/>
      <c r="E239" s="269"/>
      <c r="F239" s="269"/>
    </row>
    <row r="240" s="247" customFormat="1" ht="17.6" spans="1:6">
      <c r="A240" s="292"/>
      <c r="B240" s="288"/>
      <c r="C240" s="300"/>
      <c r="D240" s="269"/>
      <c r="E240" s="269"/>
      <c r="F240" s="269"/>
    </row>
    <row r="241" s="247" customFormat="1" ht="17.6" spans="1:6">
      <c r="A241" s="292"/>
      <c r="B241" s="288"/>
      <c r="C241" s="300"/>
      <c r="D241" s="269"/>
      <c r="E241" s="269"/>
      <c r="F241" s="269"/>
    </row>
    <row r="242" s="247" customFormat="1" ht="17.6" spans="1:6">
      <c r="A242" s="292"/>
      <c r="B242" s="288"/>
      <c r="C242" s="300"/>
      <c r="D242" s="269"/>
      <c r="E242" s="269"/>
      <c r="F242" s="269"/>
    </row>
    <row r="243" s="247" customFormat="1" ht="17.6" spans="1:6">
      <c r="A243" s="292"/>
      <c r="B243" s="288"/>
      <c r="C243" s="300"/>
      <c r="D243" s="269"/>
      <c r="E243" s="269"/>
      <c r="F243" s="269"/>
    </row>
    <row r="244" s="247" customFormat="1" ht="17.6" spans="1:6">
      <c r="A244" s="292"/>
      <c r="B244" s="288"/>
      <c r="C244" s="300"/>
      <c r="D244" s="269"/>
      <c r="E244" s="269"/>
      <c r="F244" s="269"/>
    </row>
    <row r="245" s="247" customFormat="1" ht="17.6" spans="1:6">
      <c r="A245" s="292"/>
      <c r="B245" s="288"/>
      <c r="C245" s="300"/>
      <c r="D245" s="269"/>
      <c r="E245" s="269"/>
      <c r="F245" s="269"/>
    </row>
    <row r="246" s="247" customFormat="1" ht="17.6" spans="1:6">
      <c r="A246" s="292"/>
      <c r="B246" s="288"/>
      <c r="C246" s="300"/>
      <c r="D246" s="269"/>
      <c r="E246" s="269"/>
      <c r="F246" s="269"/>
    </row>
    <row r="247" s="247" customFormat="1" ht="17.6" spans="1:6">
      <c r="A247" s="292"/>
      <c r="B247" s="288"/>
      <c r="C247" s="300"/>
      <c r="D247" s="269"/>
      <c r="E247" s="269"/>
      <c r="F247" s="269"/>
    </row>
    <row r="248" s="247" customFormat="1" ht="17.6" spans="1:6">
      <c r="A248" s="292"/>
      <c r="B248" s="288"/>
      <c r="C248" s="300"/>
      <c r="D248" s="269"/>
      <c r="E248" s="269"/>
      <c r="F248" s="269"/>
    </row>
    <row r="249" s="247" customFormat="1" ht="17.6" spans="1:6">
      <c r="A249" s="292"/>
      <c r="B249" s="288"/>
      <c r="C249" s="300"/>
      <c r="D249" s="269"/>
      <c r="E249" s="269"/>
      <c r="F249" s="269"/>
    </row>
    <row r="250" s="247" customFormat="1" ht="17.6" spans="1:6">
      <c r="A250" s="292"/>
      <c r="B250" s="288"/>
      <c r="C250" s="300"/>
      <c r="D250" s="269"/>
      <c r="E250" s="269"/>
      <c r="F250" s="269"/>
    </row>
    <row r="251" s="247" customFormat="1" ht="17.6" spans="1:6">
      <c r="A251" s="292"/>
      <c r="B251" s="288"/>
      <c r="C251" s="300"/>
      <c r="D251" s="269"/>
      <c r="E251" s="269"/>
      <c r="F251" s="269"/>
    </row>
    <row r="252" s="247" customFormat="1" ht="17.6" spans="1:6">
      <c r="A252" s="292"/>
      <c r="B252" s="288"/>
      <c r="C252" s="300"/>
      <c r="D252" s="269"/>
      <c r="E252" s="269"/>
      <c r="F252" s="269"/>
    </row>
    <row r="253" s="247" customFormat="1" ht="17.6" spans="1:6">
      <c r="A253" s="292"/>
      <c r="B253" s="288"/>
      <c r="C253" s="300"/>
      <c r="D253" s="269"/>
      <c r="E253" s="269"/>
      <c r="F253" s="269"/>
    </row>
    <row r="254" s="247" customFormat="1" ht="17.6" spans="1:6">
      <c r="A254" s="292"/>
      <c r="B254" s="288"/>
      <c r="C254" s="300"/>
      <c r="D254" s="269"/>
      <c r="E254" s="269"/>
      <c r="F254" s="269"/>
    </row>
    <row r="255" s="247" customFormat="1" ht="17.6" spans="1:6">
      <c r="A255" s="292"/>
      <c r="B255" s="288"/>
      <c r="C255" s="300"/>
      <c r="D255" s="269"/>
      <c r="E255" s="269"/>
      <c r="F255" s="269"/>
    </row>
    <row r="256" s="247" customFormat="1" ht="17.6" spans="1:6">
      <c r="A256" s="292"/>
      <c r="B256" s="288"/>
      <c r="C256" s="300"/>
      <c r="D256" s="269"/>
      <c r="E256" s="269"/>
      <c r="F256" s="269"/>
    </row>
    <row r="257" s="247" customFormat="1" ht="17.6" spans="1:6">
      <c r="A257" s="292"/>
      <c r="B257" s="288"/>
      <c r="C257" s="300"/>
      <c r="D257" s="269"/>
      <c r="E257" s="269"/>
      <c r="F257" s="269"/>
    </row>
    <row r="258" s="247" customFormat="1" ht="17.6" spans="1:6">
      <c r="A258" s="292"/>
      <c r="B258" s="288"/>
      <c r="C258" s="300"/>
      <c r="D258" s="269"/>
      <c r="E258" s="269"/>
      <c r="F258" s="269"/>
    </row>
    <row r="259" s="247" customFormat="1" ht="17.6" spans="1:6">
      <c r="A259" s="292"/>
      <c r="B259" s="288"/>
      <c r="C259" s="300"/>
      <c r="D259" s="269"/>
      <c r="E259" s="269"/>
      <c r="F259" s="269"/>
    </row>
    <row r="260" s="247" customFormat="1" ht="17.6" spans="1:6">
      <c r="A260" s="292"/>
      <c r="B260" s="288"/>
      <c r="C260" s="300"/>
      <c r="D260" s="269"/>
      <c r="E260" s="269"/>
      <c r="F260" s="269"/>
    </row>
    <row r="261" s="247" customFormat="1" ht="17.6" spans="1:6">
      <c r="A261" s="292"/>
      <c r="B261" s="288"/>
      <c r="C261" s="300"/>
      <c r="D261" s="269"/>
      <c r="E261" s="269"/>
      <c r="F261" s="269"/>
    </row>
    <row r="262" s="247" customFormat="1" ht="17.6" spans="1:6">
      <c r="A262" s="292"/>
      <c r="B262" s="288"/>
      <c r="C262" s="300"/>
      <c r="D262" s="269"/>
      <c r="E262" s="269"/>
      <c r="F262" s="269"/>
    </row>
    <row r="263" s="247" customFormat="1" ht="17.6" spans="1:6">
      <c r="A263" s="292"/>
      <c r="B263" s="288"/>
      <c r="C263" s="300"/>
      <c r="D263" s="269"/>
      <c r="E263" s="269"/>
      <c r="F263" s="269"/>
    </row>
    <row r="264" s="247" customFormat="1" ht="17.6" spans="1:6">
      <c r="A264" s="292"/>
      <c r="B264" s="288"/>
      <c r="C264" s="300"/>
      <c r="D264" s="269"/>
      <c r="E264" s="269"/>
      <c r="F264" s="269"/>
    </row>
    <row r="265" s="247" customFormat="1" ht="17.6" spans="1:6">
      <c r="A265" s="292"/>
      <c r="B265" s="288"/>
      <c r="C265" s="300"/>
      <c r="D265" s="269"/>
      <c r="E265" s="269"/>
      <c r="F265" s="269"/>
    </row>
    <row r="266" s="247" customFormat="1" ht="17.6" spans="1:6">
      <c r="A266" s="292"/>
      <c r="B266" s="288"/>
      <c r="C266" s="300"/>
      <c r="D266" s="269"/>
      <c r="E266" s="269"/>
      <c r="F266" s="269"/>
    </row>
    <row r="267" s="247" customFormat="1" ht="17.6" spans="1:6">
      <c r="A267" s="292"/>
      <c r="B267" s="288"/>
      <c r="C267" s="300"/>
      <c r="D267" s="269"/>
      <c r="E267" s="269"/>
      <c r="F267" s="269"/>
    </row>
    <row r="268" s="247" customFormat="1" ht="17.6" spans="1:6">
      <c r="A268" s="292"/>
      <c r="B268" s="288"/>
      <c r="C268" s="300"/>
      <c r="D268" s="269"/>
      <c r="E268" s="269"/>
      <c r="F268" s="269"/>
    </row>
    <row r="269" s="247" customFormat="1" ht="17.6" spans="1:6">
      <c r="A269" s="292"/>
      <c r="B269" s="288"/>
      <c r="C269" s="300"/>
      <c r="D269" s="269"/>
      <c r="E269" s="269"/>
      <c r="F269" s="269"/>
    </row>
    <row r="270" s="247" customFormat="1" ht="17.6" spans="1:6">
      <c r="A270" s="292"/>
      <c r="B270" s="288"/>
      <c r="C270" s="300"/>
      <c r="D270" s="269"/>
      <c r="E270" s="269"/>
      <c r="F270" s="269"/>
    </row>
    <row r="271" s="247" customFormat="1" ht="17.6" spans="1:6">
      <c r="A271" s="292"/>
      <c r="B271" s="288"/>
      <c r="C271" s="300"/>
      <c r="D271" s="269"/>
      <c r="E271" s="269"/>
      <c r="F271" s="269"/>
    </row>
    <row r="272" s="247" customFormat="1" ht="17.6" spans="1:6">
      <c r="A272" s="292"/>
      <c r="B272" s="288"/>
      <c r="C272" s="300"/>
      <c r="D272" s="269"/>
      <c r="E272" s="269"/>
      <c r="F272" s="269"/>
    </row>
    <row r="273" s="247" customFormat="1" ht="17.6" spans="1:6">
      <c r="A273" s="292"/>
      <c r="B273" s="288"/>
      <c r="C273" s="300"/>
      <c r="D273" s="269"/>
      <c r="E273" s="269"/>
      <c r="F273" s="269"/>
    </row>
    <row r="274" s="247" customFormat="1" ht="17.6" spans="1:6">
      <c r="A274" s="292"/>
      <c r="B274" s="288"/>
      <c r="C274" s="300"/>
      <c r="D274" s="269"/>
      <c r="E274" s="269"/>
      <c r="F274" s="269"/>
    </row>
    <row r="275" s="247" customFormat="1" spans="1:6">
      <c r="A275" s="249"/>
      <c r="C275" s="248"/>
      <c r="E275" s="7"/>
      <c r="F275" s="269">
        <f>SUM(F2:F274)</f>
        <v>4537000</v>
      </c>
    </row>
    <row r="276" s="247" customFormat="1" spans="1:3">
      <c r="A276" s="249"/>
      <c r="C276" s="248"/>
    </row>
    <row r="277" s="247" customFormat="1" spans="1:3">
      <c r="A277" s="249"/>
      <c r="C277" s="248"/>
    </row>
    <row r="278" s="247" customFormat="1" spans="1:3">
      <c r="A278" s="249"/>
      <c r="C278" s="248"/>
    </row>
    <row r="279" s="247" customFormat="1" spans="1:3">
      <c r="A279" s="249"/>
      <c r="C279" s="248"/>
    </row>
    <row r="280" s="247" customFormat="1" spans="1:3">
      <c r="A280" s="249"/>
      <c r="C280" s="248"/>
    </row>
    <row r="281" s="247" customFormat="1" spans="1:3">
      <c r="A281" s="249"/>
      <c r="C281" s="248"/>
    </row>
    <row r="282" s="247" customFormat="1" spans="1:3">
      <c r="A282" s="249"/>
      <c r="C282" s="248"/>
    </row>
    <row r="283" s="247" customFormat="1" spans="1:3">
      <c r="A283" s="249"/>
      <c r="C283" s="248"/>
    </row>
    <row r="284" s="247" customFormat="1" spans="1:3">
      <c r="A284" s="249"/>
      <c r="C284" s="248"/>
    </row>
    <row r="285" s="247" customFormat="1" spans="1:3">
      <c r="A285" s="249"/>
      <c r="C285" s="248"/>
    </row>
    <row r="286" s="247" customFormat="1" spans="1:3">
      <c r="A286" s="249"/>
      <c r="C286" s="248"/>
    </row>
    <row r="287" s="247" customFormat="1" spans="1:3">
      <c r="A287" s="249"/>
      <c r="C287" s="248"/>
    </row>
    <row r="288" s="247" customFormat="1" spans="1:3">
      <c r="A288" s="249"/>
      <c r="C288" s="248"/>
    </row>
    <row r="289" s="247" customFormat="1" spans="1:3">
      <c r="A289" s="249"/>
      <c r="C289" s="248"/>
    </row>
    <row r="290" s="247" customFormat="1" spans="1:3">
      <c r="A290" s="249"/>
      <c r="C290" s="248"/>
    </row>
    <row r="291" s="247" customFormat="1" spans="1:3">
      <c r="A291" s="249"/>
      <c r="C291" s="248"/>
    </row>
    <row r="292" s="247" customFormat="1" spans="1:3">
      <c r="A292" s="249"/>
      <c r="C292" s="248"/>
    </row>
    <row r="293" s="247" customFormat="1" spans="1:3">
      <c r="A293" s="249"/>
      <c r="C293" s="248"/>
    </row>
    <row r="294" s="247" customFormat="1" spans="1:3">
      <c r="A294" s="249"/>
      <c r="C294" s="248"/>
    </row>
    <row r="295" s="247" customFormat="1" spans="1:3">
      <c r="A295" s="249"/>
      <c r="C295" s="248"/>
    </row>
    <row r="296" s="247" customFormat="1" spans="1:3">
      <c r="A296" s="249"/>
      <c r="C296" s="248"/>
    </row>
    <row r="297" s="247" customFormat="1" spans="1:3">
      <c r="A297" s="249"/>
      <c r="C297" s="248"/>
    </row>
    <row r="298" s="247" customFormat="1" spans="1:3">
      <c r="A298" s="249"/>
      <c r="C298" s="248"/>
    </row>
    <row r="299" s="247" customFormat="1" spans="1:3">
      <c r="A299" s="249"/>
      <c r="C299" s="248"/>
    </row>
    <row r="300" s="247" customFormat="1" spans="1:3">
      <c r="A300" s="249"/>
      <c r="C300" s="248"/>
    </row>
    <row r="301" s="247" customFormat="1" spans="1:3">
      <c r="A301" s="249"/>
      <c r="C301" s="248"/>
    </row>
    <row r="302" s="247" customFormat="1" spans="1:3">
      <c r="A302" s="249"/>
      <c r="C302" s="248"/>
    </row>
    <row r="303" s="247" customFormat="1" spans="1:3">
      <c r="A303" s="249"/>
      <c r="C303" s="248"/>
    </row>
    <row r="304" s="247" customFormat="1" spans="1:3">
      <c r="A304" s="249"/>
      <c r="C304" s="248"/>
    </row>
    <row r="305" s="247" customFormat="1" spans="1:3">
      <c r="A305" s="249"/>
      <c r="C305" s="248"/>
    </row>
    <row r="306" s="247" customFormat="1" spans="1:3">
      <c r="A306" s="249"/>
      <c r="C306" s="248"/>
    </row>
    <row r="307" s="247" customFormat="1" spans="1:3">
      <c r="A307" s="249"/>
      <c r="C307" s="248"/>
    </row>
    <row r="308" s="247" customFormat="1" spans="1:3">
      <c r="A308" s="249"/>
      <c r="C308" s="248"/>
    </row>
    <row r="309" s="247" customFormat="1" spans="1:3">
      <c r="A309" s="249"/>
      <c r="C309" s="248"/>
    </row>
    <row r="310" s="247" customFormat="1" spans="1:3">
      <c r="A310" s="249"/>
      <c r="C310" s="248"/>
    </row>
    <row r="311" s="247" customFormat="1" spans="1:3">
      <c r="A311" s="249"/>
      <c r="C311" s="248"/>
    </row>
    <row r="312" s="247" customFormat="1" spans="1:3">
      <c r="A312" s="249"/>
      <c r="C312" s="248"/>
    </row>
    <row r="313" s="247" customFormat="1" spans="1:3">
      <c r="A313" s="249"/>
      <c r="C313" s="248"/>
    </row>
    <row r="314" s="247" customFormat="1" spans="1:3">
      <c r="A314" s="249"/>
      <c r="C314" s="248"/>
    </row>
    <row r="315" s="247" customFormat="1" spans="1:3">
      <c r="A315" s="249"/>
      <c r="C315" s="248"/>
    </row>
    <row r="316" s="247" customFormat="1" spans="1:3">
      <c r="A316" s="249"/>
      <c r="C316" s="248"/>
    </row>
    <row r="317" s="247" customFormat="1" spans="1:3">
      <c r="A317" s="249"/>
      <c r="C317" s="248"/>
    </row>
    <row r="318" s="247" customFormat="1" spans="1:3">
      <c r="A318" s="249"/>
      <c r="C318" s="248"/>
    </row>
    <row r="319" s="247" customFormat="1" spans="1:3">
      <c r="A319" s="249"/>
      <c r="C319" s="248"/>
    </row>
    <row r="320" s="247" customFormat="1" spans="1:3">
      <c r="A320" s="249"/>
      <c r="C320" s="248"/>
    </row>
    <row r="321" s="247" customFormat="1" spans="1:3">
      <c r="A321" s="249"/>
      <c r="C321" s="248"/>
    </row>
    <row r="322" s="247" customFormat="1" spans="1:3">
      <c r="A322" s="249"/>
      <c r="C322" s="248"/>
    </row>
    <row r="323" s="247" customFormat="1" spans="1:3">
      <c r="A323" s="249"/>
      <c r="C323" s="248"/>
    </row>
    <row r="324" s="247" customFormat="1" spans="1:3">
      <c r="A324" s="249"/>
      <c r="C324" s="248"/>
    </row>
    <row r="325" s="247" customFormat="1" spans="1:3">
      <c r="A325" s="249"/>
      <c r="C325" s="248"/>
    </row>
    <row r="326" s="247" customFormat="1" spans="1:3">
      <c r="A326" s="249"/>
      <c r="C326" s="248"/>
    </row>
    <row r="327" s="247" customFormat="1" spans="1:3">
      <c r="A327" s="249"/>
      <c r="C327" s="248"/>
    </row>
    <row r="328" s="247" customFormat="1" spans="1:3">
      <c r="A328" s="249"/>
      <c r="C328" s="248"/>
    </row>
    <row r="329" s="247" customFormat="1" spans="1:3">
      <c r="A329" s="249"/>
      <c r="C329" s="248"/>
    </row>
    <row r="330" s="247" customFormat="1" spans="1:3">
      <c r="A330" s="249"/>
      <c r="C330" s="248"/>
    </row>
    <row r="331" s="247" customFormat="1" spans="1:3">
      <c r="A331" s="249"/>
      <c r="C331" s="248"/>
    </row>
    <row r="332" s="247" customFormat="1" spans="1:3">
      <c r="A332" s="249"/>
      <c r="C332" s="248"/>
    </row>
    <row r="333" s="247" customFormat="1" spans="1:3">
      <c r="A333" s="249"/>
      <c r="C333" s="248"/>
    </row>
    <row r="334" s="247" customFormat="1" spans="1:3">
      <c r="A334" s="249"/>
      <c r="C334" s="248"/>
    </row>
    <row r="335" s="247" customFormat="1" spans="1:3">
      <c r="A335" s="249"/>
      <c r="C335" s="248"/>
    </row>
    <row r="336" s="247" customFormat="1" spans="1:3">
      <c r="A336" s="249"/>
      <c r="C336" s="248"/>
    </row>
    <row r="337" s="247" customFormat="1" spans="1:3">
      <c r="A337" s="249"/>
      <c r="C337" s="248"/>
    </row>
    <row r="338" s="247" customFormat="1" spans="1:3">
      <c r="A338" s="249"/>
      <c r="C338" s="248"/>
    </row>
    <row r="339" s="247" customFormat="1" spans="1:3">
      <c r="A339" s="249"/>
      <c r="C339" s="248"/>
    </row>
    <row r="340" s="247" customFormat="1" spans="1:3">
      <c r="A340" s="249"/>
      <c r="C340" s="248"/>
    </row>
    <row r="341" s="247" customFormat="1" spans="1:3">
      <c r="A341" s="249"/>
      <c r="C341" s="248"/>
    </row>
    <row r="342" s="247" customFormat="1" spans="1:3">
      <c r="A342" s="249"/>
      <c r="C342" s="248"/>
    </row>
    <row r="343" s="247" customFormat="1" spans="1:3">
      <c r="A343" s="249"/>
      <c r="C343" s="248"/>
    </row>
    <row r="344" s="247" customFormat="1" spans="1:3">
      <c r="A344" s="249"/>
      <c r="C344" s="248"/>
    </row>
    <row r="345" s="247" customFormat="1" spans="1:3">
      <c r="A345" s="249"/>
      <c r="C345" s="248"/>
    </row>
    <row r="346" s="247" customFormat="1" spans="1:3">
      <c r="A346" s="249"/>
      <c r="C346" s="248"/>
    </row>
    <row r="347" s="247" customFormat="1" spans="1:3">
      <c r="A347" s="249"/>
      <c r="C347" s="248"/>
    </row>
    <row r="348" s="247" customFormat="1" spans="1:3">
      <c r="A348" s="249"/>
      <c r="C348" s="248"/>
    </row>
    <row r="349" s="247" customFormat="1" spans="1:3">
      <c r="A349" s="249"/>
      <c r="C349" s="248"/>
    </row>
    <row r="350" s="247" customFormat="1" spans="1:3">
      <c r="A350" s="249"/>
      <c r="C350" s="248"/>
    </row>
    <row r="351" s="247" customFormat="1" spans="1:3">
      <c r="A351" s="249"/>
      <c r="C351" s="248"/>
    </row>
    <row r="352" s="247" customFormat="1" spans="1:3">
      <c r="A352" s="249"/>
      <c r="C352" s="248"/>
    </row>
    <row r="353" s="247" customFormat="1" spans="1:3">
      <c r="A353" s="249"/>
      <c r="C353" s="248"/>
    </row>
    <row r="354" s="247" customFormat="1" spans="1:3">
      <c r="A354" s="249"/>
      <c r="C354" s="248"/>
    </row>
    <row r="355" s="247" customFormat="1" spans="1:3">
      <c r="A355" s="249"/>
      <c r="C355" s="248"/>
    </row>
    <row r="356" s="247" customFormat="1" spans="1:3">
      <c r="A356" s="249"/>
      <c r="C356" s="248"/>
    </row>
    <row r="357" s="247" customFormat="1" spans="1:3">
      <c r="A357" s="249"/>
      <c r="C357" s="248"/>
    </row>
    <row r="358" s="247" customFormat="1" spans="1:3">
      <c r="A358" s="249"/>
      <c r="C358" s="248"/>
    </row>
    <row r="359" s="247" customFormat="1" spans="1:3">
      <c r="A359" s="249"/>
      <c r="C359" s="248"/>
    </row>
    <row r="360" s="247" customFormat="1" spans="1:3">
      <c r="A360" s="249"/>
      <c r="C360" s="248"/>
    </row>
    <row r="361" s="247" customFormat="1" spans="1:3">
      <c r="A361" s="249"/>
      <c r="C361" s="248"/>
    </row>
    <row r="362" s="247" customFormat="1" spans="1:3">
      <c r="A362" s="249"/>
      <c r="C362" s="248"/>
    </row>
    <row r="363" s="247" customFormat="1" spans="1:3">
      <c r="A363" s="249"/>
      <c r="C363" s="248"/>
    </row>
    <row r="364" s="247" customFormat="1" spans="1:3">
      <c r="A364" s="249"/>
      <c r="C364" s="248"/>
    </row>
    <row r="365" s="247" customFormat="1" spans="1:3">
      <c r="A365" s="249"/>
      <c r="C365" s="248"/>
    </row>
    <row r="366" s="247" customFormat="1" spans="1:3">
      <c r="A366" s="249"/>
      <c r="C366" s="248"/>
    </row>
    <row r="367" s="247" customFormat="1" spans="1:3">
      <c r="A367" s="249"/>
      <c r="C367" s="248"/>
    </row>
    <row r="368" s="247" customFormat="1" spans="1:3">
      <c r="A368" s="249"/>
      <c r="C368" s="248"/>
    </row>
    <row r="369" s="247" customFormat="1" spans="1:3">
      <c r="A369" s="249"/>
      <c r="C369" s="248"/>
    </row>
    <row r="370" s="247" customFormat="1" spans="1:3">
      <c r="A370" s="249"/>
      <c r="C370" s="248"/>
    </row>
    <row r="371" s="247" customFormat="1" spans="1:3">
      <c r="A371" s="249"/>
      <c r="C371" s="248"/>
    </row>
    <row r="372" s="247" customFormat="1" spans="1:3">
      <c r="A372" s="249"/>
      <c r="C372" s="248"/>
    </row>
    <row r="373" s="247" customFormat="1" spans="1:3">
      <c r="A373" s="249"/>
      <c r="C373" s="248"/>
    </row>
    <row r="374" s="247" customFormat="1" spans="1:3">
      <c r="A374" s="249"/>
      <c r="C374" s="248"/>
    </row>
    <row r="375" s="247" customFormat="1" spans="1:3">
      <c r="A375" s="249"/>
      <c r="C375" s="248"/>
    </row>
    <row r="376" s="247" customFormat="1" spans="1:3">
      <c r="A376" s="249"/>
      <c r="C376" s="248"/>
    </row>
    <row r="377" s="247" customFormat="1" spans="1:3">
      <c r="A377" s="249"/>
      <c r="C377" s="248"/>
    </row>
    <row r="378" s="247" customFormat="1" spans="1:7">
      <c r="A378" s="249"/>
      <c r="C378" s="248"/>
      <c r="G378" s="279"/>
    </row>
  </sheetData>
  <mergeCells count="12">
    <mergeCell ref="A2:A15"/>
    <mergeCell ref="A16:A24"/>
    <mergeCell ref="A25:A41"/>
    <mergeCell ref="A42:A51"/>
    <mergeCell ref="A52:A63"/>
    <mergeCell ref="A65:A79"/>
    <mergeCell ref="F2:F15"/>
    <mergeCell ref="F16:F24"/>
    <mergeCell ref="F25:F41"/>
    <mergeCell ref="F42:F51"/>
    <mergeCell ref="F52:F63"/>
    <mergeCell ref="F65:F7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tabSelected="1" workbookViewId="0">
      <pane ySplit="1" topLeftCell="A20" activePane="bottomLeft" state="frozen"/>
      <selection/>
      <selection pane="bottomLeft" activeCell="E34" sqref="E34"/>
    </sheetView>
  </sheetViews>
  <sheetFormatPr defaultColWidth="9.140625" defaultRowHeight="16.8"/>
  <cols>
    <col min="1" max="1" width="8.859375" style="248" customWidth="1"/>
    <col min="2" max="2" width="12.7109375" style="249" customWidth="1"/>
    <col min="3" max="3" width="45.859375" style="250" customWidth="1"/>
    <col min="4" max="4" width="6.8984375" style="251" customWidth="1"/>
    <col min="5" max="5" width="13.140625" style="252" customWidth="1"/>
    <col min="6" max="6" width="13.140625" style="247" customWidth="1"/>
    <col min="7" max="7" width="21.5078125" style="248" customWidth="1"/>
    <col min="8" max="8" width="13.140625" style="247"/>
    <col min="9" max="9" width="29.2890625" style="247" customWidth="1"/>
    <col min="10" max="10" width="12.859375" style="247"/>
    <col min="11" max="11" width="18.03125" style="247" customWidth="1"/>
    <col min="12" max="12" width="11.4296875" style="247"/>
    <col min="13" max="15" width="10.2890625" style="247"/>
    <col min="16" max="16384" width="9.140625" style="247"/>
  </cols>
  <sheetData>
    <row r="1" s="247" customFormat="1" ht="21" customHeight="1" spans="1:7">
      <c r="A1" s="253" t="s">
        <v>35</v>
      </c>
      <c r="B1" s="254" t="s">
        <v>0</v>
      </c>
      <c r="C1" s="255" t="s">
        <v>1</v>
      </c>
      <c r="D1" s="256" t="s">
        <v>2</v>
      </c>
      <c r="E1" s="268" t="s">
        <v>3</v>
      </c>
      <c r="F1" s="255" t="s">
        <v>36</v>
      </c>
      <c r="G1" s="255" t="s">
        <v>37</v>
      </c>
    </row>
    <row r="2" s="247" customFormat="1" ht="19" customHeight="1" spans="1:7">
      <c r="A2" s="37">
        <v>78314</v>
      </c>
      <c r="B2" s="36">
        <v>46054</v>
      </c>
      <c r="C2" s="257" t="s">
        <v>38</v>
      </c>
      <c r="D2" s="113">
        <v>6</v>
      </c>
      <c r="E2" s="269">
        <v>8000</v>
      </c>
      <c r="F2" s="269">
        <f>SUM(D2*E2)</f>
        <v>48000</v>
      </c>
      <c r="G2" s="270">
        <f>SUM(F2:F4)</f>
        <v>206000</v>
      </c>
    </row>
    <row r="3" s="247" customFormat="1" ht="19" customHeight="1" spans="1:7">
      <c r="A3" s="41"/>
      <c r="B3" s="40"/>
      <c r="C3" s="257" t="s">
        <v>39</v>
      </c>
      <c r="D3" s="113">
        <v>1</v>
      </c>
      <c r="E3" s="269">
        <v>23000</v>
      </c>
      <c r="F3" s="269">
        <f>SUM(D3*E3)</f>
        <v>23000</v>
      </c>
      <c r="G3" s="271"/>
    </row>
    <row r="4" s="247" customFormat="1" ht="19" customHeight="1" spans="1:7">
      <c r="A4" s="258"/>
      <c r="B4" s="259"/>
      <c r="C4" s="257" t="s">
        <v>40</v>
      </c>
      <c r="D4" s="113">
        <v>1</v>
      </c>
      <c r="E4" s="269">
        <v>135000</v>
      </c>
      <c r="F4" s="269">
        <f t="shared" ref="F4:F9" si="0">SUM(D4*E4)</f>
        <v>135000</v>
      </c>
      <c r="G4" s="272"/>
    </row>
    <row r="5" s="247" customFormat="1" ht="19" customHeight="1" spans="1:7">
      <c r="A5" s="202">
        <v>78428</v>
      </c>
      <c r="B5" s="36">
        <v>46055</v>
      </c>
      <c r="C5" s="257" t="s">
        <v>41</v>
      </c>
      <c r="D5" s="113">
        <v>1</v>
      </c>
      <c r="E5" s="269">
        <v>21000</v>
      </c>
      <c r="F5" s="269">
        <f t="shared" si="0"/>
        <v>21000</v>
      </c>
      <c r="G5" s="270">
        <f>SUM(F5:F10)</f>
        <v>567000</v>
      </c>
    </row>
    <row r="6" s="247" customFormat="1" ht="19" customHeight="1" spans="1:7">
      <c r="A6" s="204"/>
      <c r="B6" s="40"/>
      <c r="C6" s="257" t="s">
        <v>39</v>
      </c>
      <c r="D6" s="113">
        <v>1</v>
      </c>
      <c r="E6" s="269">
        <v>23000</v>
      </c>
      <c r="F6" s="269">
        <f t="shared" si="0"/>
        <v>23000</v>
      </c>
      <c r="G6" s="271"/>
    </row>
    <row r="7" s="247" customFormat="1" ht="18" customHeight="1" spans="1:7">
      <c r="A7" s="204"/>
      <c r="B7" s="40"/>
      <c r="C7" s="257" t="s">
        <v>42</v>
      </c>
      <c r="D7" s="113">
        <v>2</v>
      </c>
      <c r="E7" s="269">
        <v>115000</v>
      </c>
      <c r="F7" s="269">
        <f t="shared" si="0"/>
        <v>230000</v>
      </c>
      <c r="G7" s="271"/>
    </row>
    <row r="8" s="247" customFormat="1" ht="18" customHeight="1" spans="1:7">
      <c r="A8" s="204"/>
      <c r="B8" s="40"/>
      <c r="C8" s="257" t="s">
        <v>43</v>
      </c>
      <c r="D8" s="113">
        <v>1</v>
      </c>
      <c r="E8" s="269">
        <v>125000</v>
      </c>
      <c r="F8" s="269">
        <f t="shared" si="0"/>
        <v>125000</v>
      </c>
      <c r="G8" s="271"/>
    </row>
    <row r="9" s="247" customFormat="1" ht="19" customHeight="1" spans="1:7">
      <c r="A9" s="204"/>
      <c r="B9" s="40"/>
      <c r="C9" s="257" t="s">
        <v>44</v>
      </c>
      <c r="D9" s="113">
        <v>1</v>
      </c>
      <c r="E9" s="269">
        <v>120000</v>
      </c>
      <c r="F9" s="269">
        <f t="shared" si="0"/>
        <v>120000</v>
      </c>
      <c r="G9" s="271"/>
    </row>
    <row r="10" s="247" customFormat="1" ht="19" customHeight="1" spans="1:7">
      <c r="A10" s="260"/>
      <c r="B10" s="259"/>
      <c r="C10" s="257" t="s">
        <v>38</v>
      </c>
      <c r="D10" s="113">
        <v>6</v>
      </c>
      <c r="E10" s="269">
        <v>8000</v>
      </c>
      <c r="F10" s="269">
        <f t="shared" ref="F10:F22" si="1">SUM(D10*E10)</f>
        <v>48000</v>
      </c>
      <c r="G10" s="272"/>
    </row>
    <row r="11" s="247" customFormat="1" ht="19" customHeight="1" spans="1:7">
      <c r="A11" s="56">
        <v>78381</v>
      </c>
      <c r="B11" s="25">
        <v>46055</v>
      </c>
      <c r="C11" s="257" t="s">
        <v>45</v>
      </c>
      <c r="D11" s="113">
        <v>1</v>
      </c>
      <c r="E11" s="269">
        <v>480000</v>
      </c>
      <c r="F11" s="269">
        <f t="shared" si="1"/>
        <v>480000</v>
      </c>
      <c r="G11" s="273">
        <f>SUM(F11)</f>
        <v>480000</v>
      </c>
    </row>
    <row r="12" s="247" customFormat="1" ht="19" customHeight="1" spans="1:7">
      <c r="A12" s="202">
        <v>78459</v>
      </c>
      <c r="B12" s="36">
        <v>46056</v>
      </c>
      <c r="C12" s="261" t="s">
        <v>39</v>
      </c>
      <c r="D12" s="113">
        <v>1</v>
      </c>
      <c r="E12" s="269">
        <v>23000</v>
      </c>
      <c r="F12" s="269">
        <f t="shared" si="1"/>
        <v>23000</v>
      </c>
      <c r="G12" s="270">
        <f>SUM(F12:F17)</f>
        <v>480000</v>
      </c>
    </row>
    <row r="13" s="247" customFormat="1" ht="19" customHeight="1" spans="1:7">
      <c r="A13" s="204"/>
      <c r="B13" s="40"/>
      <c r="C13" s="257" t="s">
        <v>38</v>
      </c>
      <c r="D13" s="113">
        <v>5</v>
      </c>
      <c r="E13" s="269">
        <v>8000</v>
      </c>
      <c r="F13" s="269">
        <f t="shared" si="1"/>
        <v>40000</v>
      </c>
      <c r="G13" s="271"/>
    </row>
    <row r="14" s="247" customFormat="1" ht="19" customHeight="1" spans="1:7">
      <c r="A14" s="204"/>
      <c r="B14" s="40"/>
      <c r="C14" s="257" t="s">
        <v>46</v>
      </c>
      <c r="D14" s="113">
        <v>1</v>
      </c>
      <c r="E14" s="269">
        <v>135000</v>
      </c>
      <c r="F14" s="269">
        <f t="shared" si="1"/>
        <v>135000</v>
      </c>
      <c r="G14" s="271"/>
    </row>
    <row r="15" s="247" customFormat="1" ht="19" customHeight="1" spans="1:7">
      <c r="A15" s="204"/>
      <c r="B15" s="40"/>
      <c r="C15" s="261" t="s">
        <v>47</v>
      </c>
      <c r="D15" s="113">
        <v>1</v>
      </c>
      <c r="E15" s="269">
        <v>125000</v>
      </c>
      <c r="F15" s="269">
        <f t="shared" si="1"/>
        <v>125000</v>
      </c>
      <c r="G15" s="271"/>
    </row>
    <row r="16" s="247" customFormat="1" ht="19" customHeight="1" spans="1:7">
      <c r="A16" s="204"/>
      <c r="B16" s="40"/>
      <c r="C16" s="261" t="s">
        <v>42</v>
      </c>
      <c r="D16" s="113">
        <v>1</v>
      </c>
      <c r="E16" s="269">
        <v>115000</v>
      </c>
      <c r="F16" s="269">
        <f t="shared" si="1"/>
        <v>115000</v>
      </c>
      <c r="G16" s="271"/>
    </row>
    <row r="17" s="247" customFormat="1" ht="19" customHeight="1" spans="1:7">
      <c r="A17" s="260"/>
      <c r="B17" s="259"/>
      <c r="C17" s="261" t="s">
        <v>41</v>
      </c>
      <c r="D17" s="113">
        <v>2</v>
      </c>
      <c r="E17" s="269">
        <v>21000</v>
      </c>
      <c r="F17" s="269">
        <f t="shared" si="1"/>
        <v>42000</v>
      </c>
      <c r="G17" s="272"/>
    </row>
    <row r="18" s="247" customFormat="1" ht="19" customHeight="1" spans="1:7">
      <c r="A18" s="202">
        <v>78535</v>
      </c>
      <c r="B18" s="36">
        <v>46057</v>
      </c>
      <c r="C18" s="261" t="s">
        <v>42</v>
      </c>
      <c r="D18" s="113">
        <v>1</v>
      </c>
      <c r="E18" s="269">
        <v>115000</v>
      </c>
      <c r="F18" s="269">
        <f t="shared" si="1"/>
        <v>115000</v>
      </c>
      <c r="G18" s="270">
        <f>SUM(F18:F21)</f>
        <v>320000</v>
      </c>
    </row>
    <row r="19" s="247" customFormat="1" ht="19" customHeight="1" spans="1:7">
      <c r="A19" s="204"/>
      <c r="B19" s="40"/>
      <c r="C19" s="257" t="s">
        <v>48</v>
      </c>
      <c r="D19" s="113">
        <v>1</v>
      </c>
      <c r="E19" s="269">
        <v>135000</v>
      </c>
      <c r="F19" s="269">
        <f t="shared" si="1"/>
        <v>135000</v>
      </c>
      <c r="G19" s="271"/>
    </row>
    <row r="20" s="247" customFormat="1" ht="19" customHeight="1" spans="1:7">
      <c r="A20" s="204"/>
      <c r="B20" s="40"/>
      <c r="C20" s="257" t="s">
        <v>38</v>
      </c>
      <c r="D20" s="113">
        <v>3</v>
      </c>
      <c r="E20" s="269">
        <v>8000</v>
      </c>
      <c r="F20" s="269">
        <f t="shared" si="1"/>
        <v>24000</v>
      </c>
      <c r="G20" s="271"/>
    </row>
    <row r="21" s="247" customFormat="1" ht="19" customHeight="1" spans="1:7">
      <c r="A21" s="260"/>
      <c r="B21" s="259"/>
      <c r="C21" s="257" t="s">
        <v>39</v>
      </c>
      <c r="D21" s="113">
        <v>2</v>
      </c>
      <c r="E21" s="269">
        <v>23000</v>
      </c>
      <c r="F21" s="269">
        <f t="shared" ref="F21:F45" si="2">SUM(D21*E21)</f>
        <v>46000</v>
      </c>
      <c r="G21" s="272"/>
    </row>
    <row r="22" s="247" customFormat="1" ht="19" customHeight="1" spans="1:7">
      <c r="A22" s="262">
        <v>78595</v>
      </c>
      <c r="B22" s="263">
        <v>46058</v>
      </c>
      <c r="C22" s="257" t="s">
        <v>38</v>
      </c>
      <c r="D22" s="113">
        <v>4</v>
      </c>
      <c r="E22" s="269">
        <v>8000</v>
      </c>
      <c r="F22" s="269">
        <f t="shared" si="2"/>
        <v>32000</v>
      </c>
      <c r="G22" s="274">
        <f>SUM(F22:F23)</f>
        <v>74000</v>
      </c>
    </row>
    <row r="23" s="247" customFormat="1" ht="19" customHeight="1" spans="1:7">
      <c r="A23" s="264"/>
      <c r="B23" s="265"/>
      <c r="C23" s="261" t="s">
        <v>41</v>
      </c>
      <c r="D23" s="113">
        <v>2</v>
      </c>
      <c r="E23" s="269">
        <v>21000</v>
      </c>
      <c r="F23" s="269">
        <f t="shared" si="2"/>
        <v>42000</v>
      </c>
      <c r="G23" s="275"/>
    </row>
    <row r="24" s="247" customFormat="1" ht="19" customHeight="1" spans="1:7">
      <c r="A24" s="262">
        <v>78661</v>
      </c>
      <c r="B24" s="263">
        <v>46059</v>
      </c>
      <c r="C24" s="257" t="s">
        <v>38</v>
      </c>
      <c r="D24" s="113">
        <v>6</v>
      </c>
      <c r="E24" s="269">
        <v>8000</v>
      </c>
      <c r="F24" s="269">
        <f t="shared" si="2"/>
        <v>48000</v>
      </c>
      <c r="G24" s="274">
        <f>SUM(F24:F28)</f>
        <v>1525000</v>
      </c>
    </row>
    <row r="25" s="247" customFormat="1" ht="19" customHeight="1" spans="1:7">
      <c r="A25" s="266"/>
      <c r="B25" s="267"/>
      <c r="C25" s="257" t="s">
        <v>39</v>
      </c>
      <c r="D25" s="113">
        <v>2</v>
      </c>
      <c r="E25" s="269">
        <v>23000</v>
      </c>
      <c r="F25" s="269">
        <f t="shared" si="2"/>
        <v>46000</v>
      </c>
      <c r="G25" s="276"/>
    </row>
    <row r="26" s="247" customFormat="1" ht="19" customHeight="1" spans="1:7">
      <c r="A26" s="266"/>
      <c r="B26" s="267"/>
      <c r="C26" s="261" t="s">
        <v>41</v>
      </c>
      <c r="D26" s="113">
        <v>1</v>
      </c>
      <c r="E26" s="269">
        <v>21000</v>
      </c>
      <c r="F26" s="269">
        <f t="shared" si="2"/>
        <v>21000</v>
      </c>
      <c r="G26" s="276"/>
    </row>
    <row r="27" s="247" customFormat="1" ht="19" customHeight="1" spans="1:7">
      <c r="A27" s="266"/>
      <c r="B27" s="267"/>
      <c r="C27" s="257" t="s">
        <v>42</v>
      </c>
      <c r="D27" s="113">
        <v>6</v>
      </c>
      <c r="E27" s="269">
        <v>115000</v>
      </c>
      <c r="F27" s="269">
        <f t="shared" si="2"/>
        <v>690000</v>
      </c>
      <c r="G27" s="276"/>
    </row>
    <row r="28" s="247" customFormat="1" ht="19" customHeight="1" spans="1:7">
      <c r="A28" s="264"/>
      <c r="B28" s="265"/>
      <c r="C28" s="261" t="s">
        <v>44</v>
      </c>
      <c r="D28" s="113">
        <v>6</v>
      </c>
      <c r="E28" s="269">
        <v>120000</v>
      </c>
      <c r="F28" s="269">
        <f t="shared" si="2"/>
        <v>720000</v>
      </c>
      <c r="G28" s="275"/>
    </row>
    <row r="29" s="247" customFormat="1" ht="19" customHeight="1" spans="1:7">
      <c r="A29" s="262">
        <v>78721</v>
      </c>
      <c r="B29" s="263">
        <v>46060</v>
      </c>
      <c r="C29" s="257" t="s">
        <v>47</v>
      </c>
      <c r="D29" s="113">
        <v>1</v>
      </c>
      <c r="E29" s="269">
        <v>125000</v>
      </c>
      <c r="F29" s="269">
        <f t="shared" si="2"/>
        <v>125000</v>
      </c>
      <c r="G29" s="274">
        <f>SUM(F29:F33)</f>
        <v>329000</v>
      </c>
    </row>
    <row r="30" s="247" customFormat="1" ht="19" customHeight="1" spans="1:7">
      <c r="A30" s="266"/>
      <c r="B30" s="267"/>
      <c r="C30" s="257" t="s">
        <v>44</v>
      </c>
      <c r="D30" s="113">
        <v>1</v>
      </c>
      <c r="E30" s="269">
        <v>120000</v>
      </c>
      <c r="F30" s="269">
        <f t="shared" si="2"/>
        <v>120000</v>
      </c>
      <c r="G30" s="276"/>
    </row>
    <row r="31" s="247" customFormat="1" ht="19" customHeight="1" spans="1:7">
      <c r="A31" s="266"/>
      <c r="B31" s="267"/>
      <c r="C31" s="257" t="s">
        <v>38</v>
      </c>
      <c r="D31" s="113">
        <v>5</v>
      </c>
      <c r="E31" s="269">
        <v>8000</v>
      </c>
      <c r="F31" s="269">
        <f t="shared" si="2"/>
        <v>40000</v>
      </c>
      <c r="G31" s="276"/>
    </row>
    <row r="32" s="247" customFormat="1" ht="19" customHeight="1" spans="1:7">
      <c r="A32" s="266"/>
      <c r="B32" s="267"/>
      <c r="C32" s="257" t="s">
        <v>41</v>
      </c>
      <c r="D32" s="113">
        <v>1</v>
      </c>
      <c r="E32" s="269">
        <v>21000</v>
      </c>
      <c r="F32" s="269">
        <f t="shared" si="2"/>
        <v>21000</v>
      </c>
      <c r="G32" s="276"/>
    </row>
    <row r="33" s="247" customFormat="1" ht="19" customHeight="1" spans="1:7">
      <c r="A33" s="264"/>
      <c r="B33" s="265"/>
      <c r="C33" s="257" t="s">
        <v>39</v>
      </c>
      <c r="D33" s="113">
        <v>1</v>
      </c>
      <c r="E33" s="269">
        <v>23000</v>
      </c>
      <c r="F33" s="269">
        <f t="shared" si="2"/>
        <v>23000</v>
      </c>
      <c r="G33" s="275"/>
    </row>
    <row r="34" s="247" customFormat="1" ht="19" customHeight="1" spans="1:7">
      <c r="A34" s="56"/>
      <c r="B34" s="25"/>
      <c r="C34" s="257"/>
      <c r="D34" s="113"/>
      <c r="E34" s="269"/>
      <c r="F34" s="269">
        <f t="shared" si="2"/>
        <v>0</v>
      </c>
      <c r="G34" s="273"/>
    </row>
    <row r="35" s="247" customFormat="1" ht="19" customHeight="1" spans="1:7">
      <c r="A35" s="56"/>
      <c r="B35" s="25"/>
      <c r="C35" s="257"/>
      <c r="D35" s="113"/>
      <c r="E35" s="269"/>
      <c r="F35" s="269">
        <f t="shared" si="2"/>
        <v>0</v>
      </c>
      <c r="G35" s="273"/>
    </row>
    <row r="36" s="247" customFormat="1" ht="19" customHeight="1" spans="1:7">
      <c r="A36" s="56"/>
      <c r="B36" s="25"/>
      <c r="C36" s="257"/>
      <c r="D36" s="113"/>
      <c r="E36" s="269"/>
      <c r="F36" s="269">
        <f t="shared" si="2"/>
        <v>0</v>
      </c>
      <c r="G36" s="273"/>
    </row>
    <row r="37" s="247" customFormat="1" ht="19" customHeight="1" spans="1:7">
      <c r="A37" s="56"/>
      <c r="B37" s="25"/>
      <c r="C37" s="257"/>
      <c r="D37" s="113"/>
      <c r="E37" s="269"/>
      <c r="F37" s="269">
        <f t="shared" si="2"/>
        <v>0</v>
      </c>
      <c r="G37" s="273"/>
    </row>
    <row r="38" s="247" customFormat="1" ht="19" customHeight="1" spans="1:7">
      <c r="A38" s="56"/>
      <c r="B38" s="25"/>
      <c r="C38" s="257"/>
      <c r="D38" s="113"/>
      <c r="E38" s="269"/>
      <c r="F38" s="269">
        <f t="shared" si="2"/>
        <v>0</v>
      </c>
      <c r="G38" s="273"/>
    </row>
    <row r="39" s="247" customFormat="1" ht="19" customHeight="1" spans="1:7">
      <c r="A39" s="56"/>
      <c r="B39" s="25"/>
      <c r="C39" s="257"/>
      <c r="D39" s="113"/>
      <c r="E39" s="269"/>
      <c r="F39" s="269">
        <f t="shared" si="2"/>
        <v>0</v>
      </c>
      <c r="G39" s="273"/>
    </row>
    <row r="40" s="247" customFormat="1" ht="19" customHeight="1" spans="1:7">
      <c r="A40" s="56"/>
      <c r="B40" s="25"/>
      <c r="C40" s="257"/>
      <c r="D40" s="113"/>
      <c r="E40" s="269"/>
      <c r="F40" s="269">
        <f t="shared" si="2"/>
        <v>0</v>
      </c>
      <c r="G40" s="273"/>
    </row>
    <row r="41" s="247" customFormat="1" ht="19" customHeight="1" spans="1:7">
      <c r="A41" s="56"/>
      <c r="B41" s="25"/>
      <c r="C41" s="257"/>
      <c r="D41" s="113"/>
      <c r="E41" s="269"/>
      <c r="F41" s="269">
        <f t="shared" si="2"/>
        <v>0</v>
      </c>
      <c r="G41" s="273"/>
    </row>
    <row r="42" s="247" customFormat="1" ht="19" customHeight="1" spans="1:7">
      <c r="A42" s="56"/>
      <c r="B42" s="25"/>
      <c r="C42" s="257"/>
      <c r="D42" s="113"/>
      <c r="E42" s="269"/>
      <c r="F42" s="269">
        <f t="shared" si="2"/>
        <v>0</v>
      </c>
      <c r="G42" s="273"/>
    </row>
    <row r="43" s="247" customFormat="1" ht="19" customHeight="1" spans="1:7">
      <c r="A43" s="56"/>
      <c r="B43" s="25"/>
      <c r="C43" s="257"/>
      <c r="D43" s="113"/>
      <c r="E43" s="269"/>
      <c r="F43" s="269">
        <f t="shared" si="2"/>
        <v>0</v>
      </c>
      <c r="G43" s="273"/>
    </row>
    <row r="44" s="247" customFormat="1" ht="19" customHeight="1" spans="1:7">
      <c r="A44" s="56"/>
      <c r="B44" s="25"/>
      <c r="C44" s="257"/>
      <c r="D44" s="113"/>
      <c r="E44" s="269"/>
      <c r="F44" s="269">
        <f t="shared" si="2"/>
        <v>0</v>
      </c>
      <c r="G44" s="273"/>
    </row>
    <row r="45" s="247" customFormat="1" ht="19" customHeight="1" spans="1:7">
      <c r="A45" s="56"/>
      <c r="B45" s="25"/>
      <c r="C45" s="257"/>
      <c r="D45" s="113"/>
      <c r="E45" s="269"/>
      <c r="F45" s="269">
        <f t="shared" si="2"/>
        <v>0</v>
      </c>
      <c r="G45" s="273"/>
    </row>
    <row r="46" s="247" customFormat="1" ht="19" customHeight="1" spans="1:7">
      <c r="A46" s="56"/>
      <c r="B46" s="25"/>
      <c r="C46" s="257"/>
      <c r="D46" s="113"/>
      <c r="E46" s="269"/>
      <c r="F46" s="269">
        <f t="shared" ref="F46:F72" si="3">SUM(D46*E46)</f>
        <v>0</v>
      </c>
      <c r="G46" s="273"/>
    </row>
    <row r="47" s="247" customFormat="1" ht="19" customHeight="1" spans="1:7">
      <c r="A47" s="56"/>
      <c r="B47" s="25"/>
      <c r="C47" s="257"/>
      <c r="D47" s="113"/>
      <c r="E47" s="269"/>
      <c r="F47" s="269">
        <f t="shared" si="3"/>
        <v>0</v>
      </c>
      <c r="G47" s="273"/>
    </row>
    <row r="48" s="247" customFormat="1" ht="19" customHeight="1" spans="1:7">
      <c r="A48" s="56"/>
      <c r="B48" s="25"/>
      <c r="C48" s="257"/>
      <c r="D48" s="113"/>
      <c r="E48" s="269"/>
      <c r="F48" s="269">
        <f t="shared" si="3"/>
        <v>0</v>
      </c>
      <c r="G48" s="273"/>
    </row>
    <row r="49" s="247" customFormat="1" ht="19" customHeight="1" spans="1:7">
      <c r="A49" s="56"/>
      <c r="B49" s="25"/>
      <c r="C49" s="257"/>
      <c r="D49" s="113"/>
      <c r="E49" s="269"/>
      <c r="F49" s="269">
        <f t="shared" si="3"/>
        <v>0</v>
      </c>
      <c r="G49" s="273"/>
    </row>
    <row r="50" s="247" customFormat="1" ht="19" customHeight="1" spans="1:7">
      <c r="A50" s="56"/>
      <c r="B50" s="25"/>
      <c r="C50" s="257"/>
      <c r="D50" s="113"/>
      <c r="E50" s="269"/>
      <c r="F50" s="269">
        <f t="shared" si="3"/>
        <v>0</v>
      </c>
      <c r="G50" s="273"/>
    </row>
    <row r="51" s="247" customFormat="1" ht="19" customHeight="1" spans="1:7">
      <c r="A51" s="56"/>
      <c r="B51" s="25"/>
      <c r="C51" s="257"/>
      <c r="D51" s="113"/>
      <c r="E51" s="269"/>
      <c r="F51" s="269">
        <f t="shared" si="3"/>
        <v>0</v>
      </c>
      <c r="G51" s="273"/>
    </row>
    <row r="52" s="247" customFormat="1" ht="19" customHeight="1" spans="1:7">
      <c r="A52" s="56"/>
      <c r="B52" s="25"/>
      <c r="C52" s="257"/>
      <c r="D52" s="113"/>
      <c r="E52" s="269"/>
      <c r="F52" s="269">
        <f t="shared" si="3"/>
        <v>0</v>
      </c>
      <c r="G52" s="273"/>
    </row>
    <row r="53" s="247" customFormat="1" ht="19" customHeight="1" spans="1:7">
      <c r="A53" s="56"/>
      <c r="B53" s="25"/>
      <c r="C53" s="257"/>
      <c r="D53" s="113"/>
      <c r="E53" s="269"/>
      <c r="F53" s="269">
        <f t="shared" si="3"/>
        <v>0</v>
      </c>
      <c r="G53" s="273"/>
    </row>
    <row r="54" s="247" customFormat="1" ht="19" customHeight="1" spans="1:7">
      <c r="A54" s="56"/>
      <c r="B54" s="25"/>
      <c r="C54" s="257"/>
      <c r="D54" s="113"/>
      <c r="E54" s="269"/>
      <c r="F54" s="269">
        <f t="shared" si="3"/>
        <v>0</v>
      </c>
      <c r="G54" s="273"/>
    </row>
    <row r="55" s="247" customFormat="1" ht="19" customHeight="1" spans="1:7">
      <c r="A55" s="56"/>
      <c r="B55" s="25"/>
      <c r="C55" s="257"/>
      <c r="D55" s="113"/>
      <c r="E55" s="269"/>
      <c r="F55" s="269">
        <f t="shared" si="3"/>
        <v>0</v>
      </c>
      <c r="G55" s="273"/>
    </row>
    <row r="56" s="247" customFormat="1" ht="19" customHeight="1" spans="1:7">
      <c r="A56" s="56"/>
      <c r="B56" s="25"/>
      <c r="C56" s="261"/>
      <c r="D56" s="113"/>
      <c r="E56" s="269"/>
      <c r="F56" s="269">
        <f t="shared" si="3"/>
        <v>0</v>
      </c>
      <c r="G56" s="273"/>
    </row>
    <row r="57" s="247" customFormat="1" ht="19" customHeight="1" spans="1:7">
      <c r="A57" s="56"/>
      <c r="B57" s="25"/>
      <c r="C57" s="257"/>
      <c r="D57" s="113"/>
      <c r="E57" s="269"/>
      <c r="F57" s="269">
        <f t="shared" si="3"/>
        <v>0</v>
      </c>
      <c r="G57" s="273"/>
    </row>
    <row r="58" s="247" customFormat="1" spans="1:7">
      <c r="A58" s="56"/>
      <c r="B58" s="25"/>
      <c r="C58" s="257"/>
      <c r="D58" s="113"/>
      <c r="E58" s="269"/>
      <c r="F58" s="269">
        <f t="shared" si="3"/>
        <v>0</v>
      </c>
      <c r="G58" s="273"/>
    </row>
    <row r="59" s="247" customFormat="1" spans="1:7">
      <c r="A59" s="56"/>
      <c r="B59" s="25"/>
      <c r="C59" s="257"/>
      <c r="D59" s="113"/>
      <c r="E59" s="269"/>
      <c r="F59" s="269">
        <f t="shared" si="3"/>
        <v>0</v>
      </c>
      <c r="G59" s="273"/>
    </row>
    <row r="60" s="247" customFormat="1" spans="1:7">
      <c r="A60" s="56"/>
      <c r="B60" s="25"/>
      <c r="C60" s="257"/>
      <c r="D60" s="113"/>
      <c r="E60" s="269"/>
      <c r="F60" s="269">
        <f t="shared" si="3"/>
        <v>0</v>
      </c>
      <c r="G60" s="273"/>
    </row>
    <row r="61" s="247" customFormat="1" spans="1:7">
      <c r="A61" s="56"/>
      <c r="B61" s="25"/>
      <c r="C61" s="257"/>
      <c r="D61" s="113"/>
      <c r="E61" s="269"/>
      <c r="F61" s="269">
        <f t="shared" si="3"/>
        <v>0</v>
      </c>
      <c r="G61" s="273"/>
    </row>
    <row r="62" s="247" customFormat="1" spans="1:7">
      <c r="A62" s="56"/>
      <c r="B62" s="25"/>
      <c r="C62" s="257"/>
      <c r="D62" s="113"/>
      <c r="E62" s="269"/>
      <c r="F62" s="269">
        <f t="shared" si="3"/>
        <v>0</v>
      </c>
      <c r="G62" s="273"/>
    </row>
    <row r="63" s="247" customFormat="1" spans="1:7">
      <c r="A63" s="56"/>
      <c r="B63" s="25"/>
      <c r="C63" s="257"/>
      <c r="D63" s="113"/>
      <c r="E63" s="269"/>
      <c r="F63" s="269">
        <f t="shared" si="3"/>
        <v>0</v>
      </c>
      <c r="G63" s="273"/>
    </row>
    <row r="64" s="247" customFormat="1" spans="1:7">
      <c r="A64" s="56"/>
      <c r="B64" s="25"/>
      <c r="C64" s="257"/>
      <c r="D64" s="113"/>
      <c r="E64" s="269"/>
      <c r="F64" s="269">
        <f t="shared" si="3"/>
        <v>0</v>
      </c>
      <c r="G64" s="273"/>
    </row>
    <row r="65" s="247" customFormat="1" spans="1:7">
      <c r="A65" s="56"/>
      <c r="B65" s="25"/>
      <c r="C65" s="257"/>
      <c r="D65" s="113"/>
      <c r="E65" s="269"/>
      <c r="F65" s="269">
        <f t="shared" si="3"/>
        <v>0</v>
      </c>
      <c r="G65" s="273"/>
    </row>
    <row r="66" s="247" customFormat="1" spans="1:7">
      <c r="A66" s="56"/>
      <c r="B66" s="25"/>
      <c r="C66" s="257"/>
      <c r="D66" s="113"/>
      <c r="E66" s="269"/>
      <c r="F66" s="269">
        <f t="shared" si="3"/>
        <v>0</v>
      </c>
      <c r="G66" s="273"/>
    </row>
    <row r="67" s="247" customFormat="1" spans="1:7">
      <c r="A67" s="56"/>
      <c r="B67" s="25"/>
      <c r="C67" s="257"/>
      <c r="D67" s="113"/>
      <c r="E67" s="269"/>
      <c r="F67" s="269">
        <f t="shared" si="3"/>
        <v>0</v>
      </c>
      <c r="G67" s="273"/>
    </row>
    <row r="68" s="247" customFormat="1" spans="1:8">
      <c r="A68" s="56"/>
      <c r="B68" s="25"/>
      <c r="C68" s="257"/>
      <c r="D68" s="113"/>
      <c r="E68" s="269"/>
      <c r="F68" s="269">
        <f t="shared" si="3"/>
        <v>0</v>
      </c>
      <c r="G68" s="273"/>
      <c r="H68" s="279"/>
    </row>
    <row r="69" s="247" customFormat="1" ht="17.6" spans="1:14">
      <c r="A69" s="56"/>
      <c r="B69" s="25"/>
      <c r="C69" s="257"/>
      <c r="D69" s="113"/>
      <c r="E69" s="269"/>
      <c r="F69" s="269">
        <f t="shared" si="3"/>
        <v>0</v>
      </c>
      <c r="G69" s="273"/>
      <c r="H69" s="279"/>
      <c r="I69" s="281"/>
      <c r="J69" s="282"/>
      <c r="K69" s="283"/>
      <c r="L69" s="284"/>
      <c r="M69" s="284"/>
      <c r="N69" s="286"/>
    </row>
    <row r="70" s="247" customFormat="1" ht="17.6" spans="1:14">
      <c r="A70" s="56"/>
      <c r="B70" s="25"/>
      <c r="C70" s="257"/>
      <c r="D70" s="113"/>
      <c r="E70" s="269"/>
      <c r="F70" s="269">
        <f t="shared" si="3"/>
        <v>0</v>
      </c>
      <c r="G70" s="273"/>
      <c r="I70" s="285"/>
      <c r="J70" s="282"/>
      <c r="K70" s="283"/>
      <c r="L70" s="284"/>
      <c r="M70" s="284"/>
      <c r="N70" s="284"/>
    </row>
    <row r="71" s="247" customFormat="1" ht="17.6" spans="1:14">
      <c r="A71" s="56"/>
      <c r="B71" s="25"/>
      <c r="C71" s="257"/>
      <c r="D71" s="113"/>
      <c r="E71" s="269"/>
      <c r="F71" s="269">
        <f t="shared" si="3"/>
        <v>0</v>
      </c>
      <c r="G71" s="273"/>
      <c r="I71" s="285"/>
      <c r="J71" s="282"/>
      <c r="K71" s="283"/>
      <c r="L71" s="284"/>
      <c r="M71" s="284"/>
      <c r="N71" s="284"/>
    </row>
    <row r="72" s="247" customFormat="1" ht="17.6" spans="1:14">
      <c r="A72" s="56"/>
      <c r="B72" s="25"/>
      <c r="C72" s="257"/>
      <c r="D72" s="113"/>
      <c r="E72" s="269"/>
      <c r="F72" s="269">
        <f t="shared" si="3"/>
        <v>0</v>
      </c>
      <c r="G72" s="273"/>
      <c r="I72" s="285"/>
      <c r="J72" s="282"/>
      <c r="K72" s="283"/>
      <c r="L72" s="284"/>
      <c r="M72" s="284"/>
      <c r="N72" s="284"/>
    </row>
    <row r="73" s="247" customFormat="1" spans="1:7">
      <c r="A73" s="56"/>
      <c r="B73" s="25"/>
      <c r="C73" s="257"/>
      <c r="D73" s="113"/>
      <c r="E73" s="269"/>
      <c r="F73" s="269">
        <f t="shared" ref="F73:F84" si="4">D73*E73</f>
        <v>0</v>
      </c>
      <c r="G73" s="273"/>
    </row>
    <row r="74" s="247" customFormat="1" spans="1:7">
      <c r="A74" s="56"/>
      <c r="B74" s="25"/>
      <c r="C74" s="257"/>
      <c r="D74" s="113"/>
      <c r="E74" s="269"/>
      <c r="F74" s="269">
        <f t="shared" si="4"/>
        <v>0</v>
      </c>
      <c r="G74" s="273"/>
    </row>
    <row r="75" s="247" customFormat="1" spans="1:7">
      <c r="A75" s="56"/>
      <c r="B75" s="25"/>
      <c r="C75" s="257"/>
      <c r="D75" s="113"/>
      <c r="E75" s="269"/>
      <c r="F75" s="269">
        <f t="shared" si="4"/>
        <v>0</v>
      </c>
      <c r="G75" s="273"/>
    </row>
    <row r="76" s="247" customFormat="1" spans="1:7">
      <c r="A76" s="56"/>
      <c r="B76" s="25"/>
      <c r="C76" s="257"/>
      <c r="D76" s="113"/>
      <c r="E76" s="269"/>
      <c r="F76" s="269">
        <f t="shared" si="4"/>
        <v>0</v>
      </c>
      <c r="G76" s="273"/>
    </row>
    <row r="77" s="247" customFormat="1" spans="1:7">
      <c r="A77" s="56"/>
      <c r="B77" s="25"/>
      <c r="C77" s="257"/>
      <c r="D77" s="113"/>
      <c r="E77" s="269"/>
      <c r="F77" s="269">
        <f t="shared" si="4"/>
        <v>0</v>
      </c>
      <c r="G77" s="273"/>
    </row>
    <row r="78" s="247" customFormat="1" spans="1:7">
      <c r="A78" s="56"/>
      <c r="B78" s="25"/>
      <c r="C78" s="257"/>
      <c r="D78" s="113"/>
      <c r="E78" s="269"/>
      <c r="F78" s="269">
        <f t="shared" si="4"/>
        <v>0</v>
      </c>
      <c r="G78" s="273"/>
    </row>
    <row r="79" s="247" customFormat="1" spans="1:7">
      <c r="A79" s="56"/>
      <c r="B79" s="25"/>
      <c r="C79" s="257"/>
      <c r="D79" s="113"/>
      <c r="E79" s="269"/>
      <c r="F79" s="269">
        <f t="shared" si="4"/>
        <v>0</v>
      </c>
      <c r="G79" s="273"/>
    </row>
    <row r="80" s="247" customFormat="1" spans="1:7">
      <c r="A80" s="56"/>
      <c r="B80" s="25"/>
      <c r="C80" s="257"/>
      <c r="D80" s="113"/>
      <c r="E80" s="269"/>
      <c r="F80" s="269">
        <f t="shared" si="4"/>
        <v>0</v>
      </c>
      <c r="G80" s="273"/>
    </row>
    <row r="81" s="247" customFormat="1" spans="1:7">
      <c r="A81" s="56"/>
      <c r="B81" s="25"/>
      <c r="C81" s="257"/>
      <c r="D81" s="113"/>
      <c r="E81" s="269"/>
      <c r="F81" s="269">
        <f t="shared" si="4"/>
        <v>0</v>
      </c>
      <c r="G81" s="273"/>
    </row>
    <row r="82" s="247" customFormat="1" spans="1:7">
      <c r="A82" s="56"/>
      <c r="B82" s="25"/>
      <c r="C82" s="257"/>
      <c r="D82" s="113"/>
      <c r="E82" s="269"/>
      <c r="F82" s="269">
        <f t="shared" si="4"/>
        <v>0</v>
      </c>
      <c r="G82" s="273"/>
    </row>
    <row r="83" s="247" customFormat="1" spans="1:7">
      <c r="A83" s="56"/>
      <c r="B83" s="25"/>
      <c r="C83" s="257"/>
      <c r="D83" s="113"/>
      <c r="E83" s="269"/>
      <c r="F83" s="269">
        <f t="shared" si="4"/>
        <v>0</v>
      </c>
      <c r="G83" s="273"/>
    </row>
    <row r="84" s="247" customFormat="1" spans="1:7">
      <c r="A84" s="56"/>
      <c r="B84" s="25"/>
      <c r="C84" s="257"/>
      <c r="D84" s="113"/>
      <c r="E84" s="269"/>
      <c r="F84" s="269">
        <f t="shared" si="4"/>
        <v>0</v>
      </c>
      <c r="G84" s="273"/>
    </row>
    <row r="85" s="247" customFormat="1" spans="1:7">
      <c r="A85" s="56"/>
      <c r="B85" s="25"/>
      <c r="C85" s="257"/>
      <c r="D85" s="113"/>
      <c r="E85" s="269"/>
      <c r="F85" s="269">
        <f t="shared" ref="F85:F93" si="5">D85*E85</f>
        <v>0</v>
      </c>
      <c r="G85" s="273"/>
    </row>
    <row r="86" s="247" customFormat="1" spans="1:7">
      <c r="A86" s="56"/>
      <c r="B86" s="25"/>
      <c r="C86" s="257"/>
      <c r="D86" s="113"/>
      <c r="E86" s="269"/>
      <c r="F86" s="269">
        <f t="shared" si="5"/>
        <v>0</v>
      </c>
      <c r="G86" s="273"/>
    </row>
    <row r="87" s="247" customFormat="1" spans="1:7">
      <c r="A87" s="56"/>
      <c r="B87" s="25"/>
      <c r="C87" s="257"/>
      <c r="D87" s="113"/>
      <c r="E87" s="269"/>
      <c r="F87" s="269">
        <f t="shared" si="5"/>
        <v>0</v>
      </c>
      <c r="G87" s="273"/>
    </row>
    <row r="88" s="247" customFormat="1" spans="1:7">
      <c r="A88" s="56"/>
      <c r="B88" s="25"/>
      <c r="C88" s="257"/>
      <c r="D88" s="113"/>
      <c r="E88" s="269"/>
      <c r="F88" s="269">
        <f t="shared" si="5"/>
        <v>0</v>
      </c>
      <c r="G88" s="273"/>
    </row>
    <row r="89" s="247" customFormat="1" spans="1:7">
      <c r="A89" s="56"/>
      <c r="B89" s="25"/>
      <c r="C89" s="257"/>
      <c r="D89" s="113"/>
      <c r="E89" s="269"/>
      <c r="F89" s="269">
        <f t="shared" si="5"/>
        <v>0</v>
      </c>
      <c r="G89" s="273"/>
    </row>
    <row r="90" s="247" customFormat="1" spans="1:7">
      <c r="A90" s="56"/>
      <c r="B90" s="25"/>
      <c r="C90" s="257"/>
      <c r="D90" s="113"/>
      <c r="E90" s="269"/>
      <c r="F90" s="269">
        <f t="shared" si="5"/>
        <v>0</v>
      </c>
      <c r="G90" s="273"/>
    </row>
    <row r="91" s="247" customFormat="1" spans="1:7">
      <c r="A91" s="56"/>
      <c r="B91" s="25"/>
      <c r="C91" s="257"/>
      <c r="D91" s="113"/>
      <c r="E91" s="269"/>
      <c r="F91" s="269">
        <f t="shared" si="5"/>
        <v>0</v>
      </c>
      <c r="G91" s="273"/>
    </row>
    <row r="92" s="247" customFormat="1" spans="1:7">
      <c r="A92" s="56"/>
      <c r="B92" s="25"/>
      <c r="C92" s="257"/>
      <c r="D92" s="113"/>
      <c r="E92" s="269"/>
      <c r="F92" s="269">
        <f t="shared" si="5"/>
        <v>0</v>
      </c>
      <c r="G92" s="273"/>
    </row>
    <row r="93" s="247" customFormat="1" spans="1:7">
      <c r="A93" s="56"/>
      <c r="B93" s="25"/>
      <c r="C93" s="257"/>
      <c r="D93" s="113"/>
      <c r="E93" s="269"/>
      <c r="F93" s="269">
        <f t="shared" si="5"/>
        <v>0</v>
      </c>
      <c r="G93" s="273"/>
    </row>
    <row r="94" s="247" customFormat="1" spans="1:7">
      <c r="A94" s="56"/>
      <c r="B94" s="25"/>
      <c r="C94" s="257"/>
      <c r="D94" s="113"/>
      <c r="E94" s="269"/>
      <c r="F94" s="269">
        <f t="shared" ref="F94:F114" si="6">D94*E94</f>
        <v>0</v>
      </c>
      <c r="G94" s="273"/>
    </row>
    <row r="95" s="247" customFormat="1" spans="1:7">
      <c r="A95" s="56"/>
      <c r="B95" s="25"/>
      <c r="C95" s="257"/>
      <c r="D95" s="113"/>
      <c r="E95" s="269"/>
      <c r="F95" s="269">
        <f t="shared" si="6"/>
        <v>0</v>
      </c>
      <c r="G95" s="273"/>
    </row>
    <row r="96" s="247" customFormat="1" spans="1:7">
      <c r="A96" s="56"/>
      <c r="B96" s="25"/>
      <c r="C96" s="257"/>
      <c r="D96" s="113"/>
      <c r="E96" s="269"/>
      <c r="F96" s="269">
        <f t="shared" si="6"/>
        <v>0</v>
      </c>
      <c r="G96" s="273"/>
    </row>
    <row r="97" s="247" customFormat="1" spans="1:7">
      <c r="A97" s="56"/>
      <c r="B97" s="25"/>
      <c r="C97" s="257"/>
      <c r="D97" s="113"/>
      <c r="E97" s="269"/>
      <c r="F97" s="269">
        <f t="shared" si="6"/>
        <v>0</v>
      </c>
      <c r="G97" s="273"/>
    </row>
    <row r="98" s="247" customFormat="1" spans="1:7">
      <c r="A98" s="56"/>
      <c r="B98" s="25"/>
      <c r="C98" s="257"/>
      <c r="D98" s="113"/>
      <c r="E98" s="269"/>
      <c r="F98" s="269">
        <f t="shared" si="6"/>
        <v>0</v>
      </c>
      <c r="G98" s="273"/>
    </row>
    <row r="99" s="247" customFormat="1" spans="1:7">
      <c r="A99" s="56"/>
      <c r="B99" s="25"/>
      <c r="C99" s="257"/>
      <c r="D99" s="113"/>
      <c r="E99" s="269"/>
      <c r="F99" s="269">
        <f t="shared" si="6"/>
        <v>0</v>
      </c>
      <c r="G99" s="273"/>
    </row>
    <row r="100" s="247" customFormat="1" spans="1:7">
      <c r="A100" s="56"/>
      <c r="B100" s="25"/>
      <c r="C100" s="257"/>
      <c r="D100" s="113"/>
      <c r="E100" s="269"/>
      <c r="F100" s="269">
        <f t="shared" si="6"/>
        <v>0</v>
      </c>
      <c r="G100" s="273"/>
    </row>
    <row r="101" s="247" customFormat="1" spans="1:7">
      <c r="A101" s="56"/>
      <c r="B101" s="25"/>
      <c r="C101" s="257"/>
      <c r="D101" s="113"/>
      <c r="E101" s="269"/>
      <c r="F101" s="269">
        <f t="shared" si="6"/>
        <v>0</v>
      </c>
      <c r="G101" s="273"/>
    </row>
    <row r="102" s="247" customFormat="1" spans="1:7">
      <c r="A102" s="56"/>
      <c r="B102" s="25"/>
      <c r="C102" s="257"/>
      <c r="D102" s="113"/>
      <c r="E102" s="269"/>
      <c r="F102" s="269">
        <f t="shared" si="6"/>
        <v>0</v>
      </c>
      <c r="G102" s="273"/>
    </row>
    <row r="103" s="247" customFormat="1" spans="1:7">
      <c r="A103" s="56"/>
      <c r="B103" s="25"/>
      <c r="C103" s="257"/>
      <c r="D103" s="113"/>
      <c r="E103" s="269"/>
      <c r="F103" s="269">
        <f t="shared" si="6"/>
        <v>0</v>
      </c>
      <c r="G103" s="273"/>
    </row>
    <row r="104" s="247" customFormat="1" spans="1:7">
      <c r="A104" s="56"/>
      <c r="B104" s="25"/>
      <c r="C104" s="257"/>
      <c r="D104" s="113"/>
      <c r="E104" s="269"/>
      <c r="F104" s="269">
        <f t="shared" si="6"/>
        <v>0</v>
      </c>
      <c r="G104" s="273"/>
    </row>
    <row r="105" s="247" customFormat="1" spans="1:7">
      <c r="A105" s="56"/>
      <c r="B105" s="25"/>
      <c r="C105" s="257"/>
      <c r="D105" s="113"/>
      <c r="E105" s="269"/>
      <c r="F105" s="269">
        <f t="shared" si="6"/>
        <v>0</v>
      </c>
      <c r="G105" s="273"/>
    </row>
    <row r="106" s="247" customFormat="1" spans="1:7">
      <c r="A106" s="56"/>
      <c r="B106" s="25"/>
      <c r="C106" s="257"/>
      <c r="D106" s="113"/>
      <c r="E106" s="269"/>
      <c r="F106" s="269">
        <f t="shared" si="6"/>
        <v>0</v>
      </c>
      <c r="G106" s="273"/>
    </row>
    <row r="107" s="247" customFormat="1" spans="1:7">
      <c r="A107" s="56"/>
      <c r="B107" s="25"/>
      <c r="C107" s="257"/>
      <c r="D107" s="113"/>
      <c r="E107" s="269"/>
      <c r="F107" s="269">
        <f t="shared" si="6"/>
        <v>0</v>
      </c>
      <c r="G107" s="273"/>
    </row>
    <row r="108" s="247" customFormat="1" spans="1:7">
      <c r="A108" s="56"/>
      <c r="B108" s="25"/>
      <c r="C108" s="257"/>
      <c r="D108" s="113"/>
      <c r="E108" s="269"/>
      <c r="F108" s="269">
        <f t="shared" si="6"/>
        <v>0</v>
      </c>
      <c r="G108" s="273"/>
    </row>
    <row r="109" s="247" customFormat="1" spans="1:7">
      <c r="A109" s="56"/>
      <c r="B109" s="25"/>
      <c r="C109" s="257"/>
      <c r="D109" s="113"/>
      <c r="E109" s="269"/>
      <c r="F109" s="269">
        <f t="shared" si="6"/>
        <v>0</v>
      </c>
      <c r="G109" s="273"/>
    </row>
    <row r="110" s="247" customFormat="1" spans="1:7">
      <c r="A110" s="56"/>
      <c r="B110" s="25"/>
      <c r="C110" s="257"/>
      <c r="D110" s="113"/>
      <c r="E110" s="269"/>
      <c r="F110" s="269">
        <f t="shared" si="6"/>
        <v>0</v>
      </c>
      <c r="G110" s="273"/>
    </row>
    <row r="111" s="247" customFormat="1" spans="1:7">
      <c r="A111" s="56"/>
      <c r="B111" s="25"/>
      <c r="C111" s="257"/>
      <c r="D111" s="113"/>
      <c r="E111" s="269"/>
      <c r="F111" s="269">
        <f t="shared" si="6"/>
        <v>0</v>
      </c>
      <c r="G111" s="273"/>
    </row>
    <row r="112" s="247" customFormat="1" spans="1:7">
      <c r="A112" s="56"/>
      <c r="B112" s="25"/>
      <c r="C112" s="257"/>
      <c r="D112" s="113"/>
      <c r="E112" s="269"/>
      <c r="F112" s="269">
        <f t="shared" si="6"/>
        <v>0</v>
      </c>
      <c r="G112" s="273"/>
    </row>
    <row r="113" s="247" customFormat="1" spans="1:7">
      <c r="A113" s="56"/>
      <c r="B113" s="25"/>
      <c r="C113" s="257"/>
      <c r="D113" s="113"/>
      <c r="E113" s="269"/>
      <c r="F113" s="269">
        <f t="shared" si="6"/>
        <v>0</v>
      </c>
      <c r="G113" s="273"/>
    </row>
    <row r="114" s="247" customFormat="1" spans="1:7">
      <c r="A114" s="56"/>
      <c r="B114" s="25"/>
      <c r="C114" s="257"/>
      <c r="D114" s="113"/>
      <c r="E114" s="269"/>
      <c r="F114" s="269">
        <f t="shared" si="6"/>
        <v>0</v>
      </c>
      <c r="G114" s="273"/>
    </row>
    <row r="115" s="247" customFormat="1" spans="1:7">
      <c r="A115" s="56"/>
      <c r="B115" s="25"/>
      <c r="C115" s="257"/>
      <c r="D115" s="113"/>
      <c r="E115" s="269"/>
      <c r="F115" s="269">
        <f t="shared" ref="F115:F117" si="7">D115*E115</f>
        <v>0</v>
      </c>
      <c r="G115" s="273"/>
    </row>
    <row r="116" s="247" customFormat="1" spans="1:7">
      <c r="A116" s="56"/>
      <c r="B116" s="25"/>
      <c r="C116" s="257"/>
      <c r="D116" s="113"/>
      <c r="E116" s="269"/>
      <c r="F116" s="269">
        <f t="shared" si="7"/>
        <v>0</v>
      </c>
      <c r="G116" s="273"/>
    </row>
    <row r="117" s="247" customFormat="1" spans="1:7">
      <c r="A117" s="56"/>
      <c r="B117" s="25"/>
      <c r="C117" s="257"/>
      <c r="D117" s="113"/>
      <c r="E117" s="269"/>
      <c r="F117" s="269">
        <f t="shared" si="7"/>
        <v>0</v>
      </c>
      <c r="G117" s="273"/>
    </row>
    <row r="118" s="247" customFormat="1" spans="1:7">
      <c r="A118" s="277" t="s">
        <v>49</v>
      </c>
      <c r="B118" s="120"/>
      <c r="C118" s="278"/>
      <c r="D118" s="120"/>
      <c r="E118" s="120"/>
      <c r="F118" s="280"/>
      <c r="G118" s="63">
        <f>SUM(G2:G117)</f>
        <v>3981000</v>
      </c>
    </row>
    <row r="119" s="247" customFormat="1" spans="1:7">
      <c r="A119" s="248"/>
      <c r="B119" s="249"/>
      <c r="C119" s="250"/>
      <c r="D119" s="251"/>
      <c r="E119" s="252"/>
      <c r="G119" s="248"/>
    </row>
    <row r="120" s="247" customFormat="1" spans="1:7">
      <c r="A120" s="248"/>
      <c r="B120" s="249"/>
      <c r="C120" s="250"/>
      <c r="D120" s="251"/>
      <c r="E120" s="252"/>
      <c r="G120" s="248"/>
    </row>
    <row r="121" s="247" customFormat="1" spans="1:7">
      <c r="A121" s="248"/>
      <c r="B121" s="249"/>
      <c r="C121" s="250"/>
      <c r="D121" s="251"/>
      <c r="E121" s="252"/>
      <c r="G121" s="248"/>
    </row>
    <row r="122" s="247" customFormat="1" spans="1:7">
      <c r="A122" s="248"/>
      <c r="B122" s="249"/>
      <c r="C122" s="250"/>
      <c r="D122" s="251"/>
      <c r="E122" s="252"/>
      <c r="G122" s="248"/>
    </row>
    <row r="123" s="247" customFormat="1" spans="1:7">
      <c r="A123" s="248"/>
      <c r="B123" s="249"/>
      <c r="C123" s="250"/>
      <c r="D123" s="251"/>
      <c r="E123" s="252"/>
      <c r="G123" s="248"/>
    </row>
    <row r="124" s="247" customFormat="1" spans="1:7">
      <c r="A124" s="248"/>
      <c r="B124" s="249"/>
      <c r="C124" s="250"/>
      <c r="D124" s="251"/>
      <c r="E124" s="252"/>
      <c r="G124" s="248"/>
    </row>
    <row r="125" s="247" customFormat="1" spans="1:7">
      <c r="A125" s="248"/>
      <c r="B125" s="249"/>
      <c r="C125" s="250"/>
      <c r="D125" s="251"/>
      <c r="E125" s="252"/>
      <c r="G125" s="248"/>
    </row>
    <row r="126" s="247" customFormat="1" spans="1:7">
      <c r="A126" s="248"/>
      <c r="B126" s="249"/>
      <c r="C126" s="250"/>
      <c r="D126" s="251"/>
      <c r="E126" s="252"/>
      <c r="G126" s="248"/>
    </row>
    <row r="127" s="247" customFormat="1" spans="1:7">
      <c r="A127" s="248"/>
      <c r="B127" s="249"/>
      <c r="C127" s="250"/>
      <c r="D127" s="251"/>
      <c r="E127" s="252"/>
      <c r="G127" s="248"/>
    </row>
    <row r="128" s="247" customFormat="1" spans="1:7">
      <c r="A128" s="248"/>
      <c r="B128" s="249"/>
      <c r="C128" s="250"/>
      <c r="D128" s="251"/>
      <c r="E128" s="252"/>
      <c r="G128" s="248"/>
    </row>
    <row r="129" s="247" customFormat="1" spans="1:7">
      <c r="A129" s="248"/>
      <c r="B129" s="249"/>
      <c r="C129" s="250"/>
      <c r="D129" s="251"/>
      <c r="E129" s="252"/>
      <c r="G129" s="248"/>
    </row>
    <row r="130" s="247" customFormat="1" spans="1:7">
      <c r="A130" s="248"/>
      <c r="B130" s="249"/>
      <c r="C130" s="250"/>
      <c r="D130" s="251"/>
      <c r="E130" s="252"/>
      <c r="G130" s="248"/>
    </row>
    <row r="131" s="247" customFormat="1" spans="1:7">
      <c r="A131" s="248"/>
      <c r="B131" s="249"/>
      <c r="C131" s="250"/>
      <c r="D131" s="251"/>
      <c r="E131" s="252"/>
      <c r="G131" s="248"/>
    </row>
    <row r="132" s="247" customFormat="1" spans="1:7">
      <c r="A132" s="248"/>
      <c r="B132" s="249"/>
      <c r="C132" s="250"/>
      <c r="D132" s="251"/>
      <c r="E132" s="252"/>
      <c r="G132" s="248"/>
    </row>
    <row r="133" s="247" customFormat="1" spans="1:7">
      <c r="A133" s="248"/>
      <c r="B133" s="249"/>
      <c r="C133" s="250"/>
      <c r="D133" s="251"/>
      <c r="E133" s="252"/>
      <c r="G133" s="248"/>
    </row>
    <row r="134" s="247" customFormat="1" spans="1:7">
      <c r="A134" s="248"/>
      <c r="B134" s="249"/>
      <c r="C134" s="250"/>
      <c r="D134" s="251"/>
      <c r="E134" s="252"/>
      <c r="G134" s="248"/>
    </row>
    <row r="135" s="247" customFormat="1" spans="1:7">
      <c r="A135" s="248"/>
      <c r="B135" s="249"/>
      <c r="C135" s="250"/>
      <c r="D135" s="251"/>
      <c r="E135" s="252"/>
      <c r="G135" s="248"/>
    </row>
    <row r="136" s="247" customFormat="1" spans="1:7">
      <c r="A136" s="248"/>
      <c r="B136" s="249"/>
      <c r="C136" s="250"/>
      <c r="D136" s="251"/>
      <c r="E136" s="252"/>
      <c r="G136" s="248"/>
    </row>
    <row r="137" s="247" customFormat="1" spans="1:7">
      <c r="A137" s="248"/>
      <c r="B137" s="249"/>
      <c r="C137" s="250"/>
      <c r="D137" s="251"/>
      <c r="E137" s="252"/>
      <c r="G137" s="248"/>
    </row>
    <row r="138" s="247" customFormat="1" spans="1:7">
      <c r="A138" s="248"/>
      <c r="B138" s="249"/>
      <c r="C138" s="250"/>
      <c r="D138" s="251"/>
      <c r="E138" s="252"/>
      <c r="G138" s="248"/>
    </row>
    <row r="139" s="247" customFormat="1" spans="1:7">
      <c r="A139" s="248"/>
      <c r="B139" s="249"/>
      <c r="C139" s="250"/>
      <c r="D139" s="251"/>
      <c r="E139" s="252"/>
      <c r="G139" s="248"/>
    </row>
    <row r="140" s="247" customFormat="1" spans="1:7">
      <c r="A140" s="248"/>
      <c r="B140" s="249"/>
      <c r="C140" s="250"/>
      <c r="D140" s="251"/>
      <c r="E140" s="252"/>
      <c r="G140" s="248"/>
    </row>
    <row r="141" s="247" customFormat="1" spans="1:7">
      <c r="A141" s="248"/>
      <c r="B141" s="249"/>
      <c r="C141" s="250"/>
      <c r="D141" s="251"/>
      <c r="E141" s="252"/>
      <c r="G141" s="248"/>
    </row>
    <row r="142" s="247" customFormat="1" spans="1:7">
      <c r="A142" s="248"/>
      <c r="B142" s="249"/>
      <c r="C142" s="250"/>
      <c r="D142" s="251"/>
      <c r="E142" s="252"/>
      <c r="G142" s="248"/>
    </row>
    <row r="143" s="247" customFormat="1" spans="1:7">
      <c r="A143" s="248"/>
      <c r="B143" s="249"/>
      <c r="C143" s="250"/>
      <c r="D143" s="251"/>
      <c r="E143" s="252"/>
      <c r="G143" s="248"/>
    </row>
    <row r="144" s="247" customFormat="1" spans="1:7">
      <c r="A144" s="248"/>
      <c r="B144" s="249"/>
      <c r="C144" s="250"/>
      <c r="D144" s="251"/>
      <c r="E144" s="252"/>
      <c r="G144" s="248"/>
    </row>
    <row r="145" s="247" customFormat="1" spans="1:7">
      <c r="A145" s="248"/>
      <c r="B145" s="249"/>
      <c r="C145" s="250"/>
      <c r="D145" s="251"/>
      <c r="E145" s="252"/>
      <c r="G145" s="248"/>
    </row>
    <row r="146" s="247" customFormat="1" spans="1:7">
      <c r="A146" s="248"/>
      <c r="B146" s="249"/>
      <c r="C146" s="250"/>
      <c r="D146" s="251"/>
      <c r="E146" s="252"/>
      <c r="G146" s="248"/>
    </row>
    <row r="147" s="247" customFormat="1" spans="1:7">
      <c r="A147" s="248"/>
      <c r="B147" s="249"/>
      <c r="C147" s="250"/>
      <c r="D147" s="251"/>
      <c r="E147" s="252"/>
      <c r="G147" s="248"/>
    </row>
    <row r="148" s="247" customFormat="1" spans="1:7">
      <c r="A148" s="248"/>
      <c r="B148" s="249"/>
      <c r="C148" s="250"/>
      <c r="D148" s="251"/>
      <c r="E148" s="252"/>
      <c r="G148" s="248"/>
    </row>
    <row r="149" s="247" customFormat="1" spans="1:7">
      <c r="A149" s="248"/>
      <c r="B149" s="249"/>
      <c r="C149" s="250"/>
      <c r="D149" s="251"/>
      <c r="E149" s="252"/>
      <c r="G149" s="248"/>
    </row>
    <row r="150" s="247" customFormat="1" spans="1:7">
      <c r="A150" s="248"/>
      <c r="B150" s="249"/>
      <c r="C150" s="250"/>
      <c r="D150" s="251"/>
      <c r="E150" s="252"/>
      <c r="G150" s="248"/>
    </row>
    <row r="151" s="247" customFormat="1" spans="1:7">
      <c r="A151" s="248"/>
      <c r="B151" s="249"/>
      <c r="C151" s="250"/>
      <c r="D151" s="251"/>
      <c r="E151" s="252"/>
      <c r="G151" s="248"/>
    </row>
    <row r="152" s="247" customFormat="1" spans="1:7">
      <c r="A152" s="248"/>
      <c r="B152" s="249"/>
      <c r="C152" s="250"/>
      <c r="D152" s="251"/>
      <c r="E152" s="252"/>
      <c r="G152" s="248"/>
    </row>
    <row r="153" s="247" customFormat="1" spans="1:8">
      <c r="A153" s="248"/>
      <c r="B153" s="249"/>
      <c r="C153" s="250"/>
      <c r="D153" s="251"/>
      <c r="E153" s="252"/>
      <c r="G153" s="248"/>
      <c r="H153" s="279"/>
    </row>
  </sheetData>
  <mergeCells count="23">
    <mergeCell ref="A118:F118"/>
    <mergeCell ref="A2:A4"/>
    <mergeCell ref="A5:A10"/>
    <mergeCell ref="A12:A17"/>
    <mergeCell ref="A18:A21"/>
    <mergeCell ref="A22:A23"/>
    <mergeCell ref="A24:A28"/>
    <mergeCell ref="A29:A33"/>
    <mergeCell ref="B2:B4"/>
    <mergeCell ref="B5:B10"/>
    <mergeCell ref="B12:B17"/>
    <mergeCell ref="B18:B21"/>
    <mergeCell ref="B22:B23"/>
    <mergeCell ref="B24:B28"/>
    <mergeCell ref="B29:B33"/>
    <mergeCell ref="G2:G4"/>
    <mergeCell ref="G5:G10"/>
    <mergeCell ref="G12:G17"/>
    <mergeCell ref="G18:G21"/>
    <mergeCell ref="G22:G23"/>
    <mergeCell ref="G24:G28"/>
    <mergeCell ref="G29:G33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zoomScale="85" zoomScaleNormal="85" workbookViewId="0">
      <pane ySplit="1" topLeftCell="A2" activePane="bottomLeft" state="frozen"/>
      <selection/>
      <selection pane="bottomLeft" activeCell="D9" sqref="D9"/>
    </sheetView>
  </sheetViews>
  <sheetFormatPr defaultColWidth="9.140625" defaultRowHeight="16.8" outlineLevelCol="6"/>
  <cols>
    <col min="1" max="1" width="16" style="240"/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241" t="s">
        <v>0</v>
      </c>
      <c r="B1" s="13" t="s">
        <v>50</v>
      </c>
      <c r="C1" s="13" t="s">
        <v>51</v>
      </c>
      <c r="D1" s="13" t="s">
        <v>52</v>
      </c>
      <c r="E1" s="13" t="s">
        <v>53</v>
      </c>
      <c r="F1" s="13" t="s">
        <v>3</v>
      </c>
      <c r="G1" s="13" t="s">
        <v>5</v>
      </c>
    </row>
    <row r="2" ht="142" customHeight="1" spans="1:7">
      <c r="A2" s="242">
        <v>46054</v>
      </c>
      <c r="B2" s="113">
        <v>12306</v>
      </c>
      <c r="C2" s="69" t="s">
        <v>54</v>
      </c>
      <c r="D2" s="16">
        <v>15</v>
      </c>
      <c r="E2" s="4"/>
      <c r="F2" s="245">
        <v>13000</v>
      </c>
      <c r="G2" s="245">
        <f>SUM(D2*F2)</f>
        <v>195000</v>
      </c>
    </row>
    <row r="3" ht="142.05" customHeight="1" spans="1:7">
      <c r="A3" s="242">
        <v>46056</v>
      </c>
      <c r="B3" s="113">
        <v>12381</v>
      </c>
      <c r="C3" s="69" t="s">
        <v>54</v>
      </c>
      <c r="D3" s="16">
        <v>20</v>
      </c>
      <c r="E3" s="4"/>
      <c r="F3" s="245">
        <v>13000</v>
      </c>
      <c r="G3" s="245">
        <f t="shared" ref="G3:G8" si="0">SUM(D3*F3)</f>
        <v>260000</v>
      </c>
    </row>
    <row r="4" ht="142" customHeight="1" spans="1:7">
      <c r="A4" s="242">
        <v>46058</v>
      </c>
      <c r="B4" s="113">
        <v>12464</v>
      </c>
      <c r="C4" s="69" t="s">
        <v>54</v>
      </c>
      <c r="D4" s="16">
        <v>10</v>
      </c>
      <c r="E4" s="4"/>
      <c r="F4" s="245">
        <v>13000</v>
      </c>
      <c r="G4" s="245">
        <f t="shared" si="0"/>
        <v>130000</v>
      </c>
    </row>
    <row r="5" ht="106" customHeight="1" spans="1:7">
      <c r="A5" s="242"/>
      <c r="B5" s="113"/>
      <c r="C5" s="69"/>
      <c r="D5" s="16"/>
      <c r="E5" s="4"/>
      <c r="F5" s="245"/>
      <c r="G5" s="245">
        <f t="shared" si="0"/>
        <v>0</v>
      </c>
    </row>
    <row r="6" ht="112.95" customHeight="1" spans="1:7">
      <c r="A6" s="242"/>
      <c r="B6" s="113"/>
      <c r="C6" s="69"/>
      <c r="D6" s="16"/>
      <c r="E6" s="4"/>
      <c r="F6" s="245"/>
      <c r="G6" s="245">
        <f t="shared" si="0"/>
        <v>0</v>
      </c>
    </row>
    <row r="7" ht="113.5" customHeight="1" spans="1:7">
      <c r="A7" s="242"/>
      <c r="B7" s="113"/>
      <c r="C7" s="69"/>
      <c r="D7" s="16"/>
      <c r="E7" s="4"/>
      <c r="F7" s="245"/>
      <c r="G7" s="245">
        <f t="shared" si="0"/>
        <v>0</v>
      </c>
    </row>
    <row r="8" ht="110.25" customHeight="1" spans="1:7">
      <c r="A8" s="242"/>
      <c r="B8" s="113"/>
      <c r="C8" s="69"/>
      <c r="D8" s="16"/>
      <c r="E8" s="4"/>
      <c r="F8" s="245"/>
      <c r="G8" s="245">
        <f t="shared" si="0"/>
        <v>0</v>
      </c>
    </row>
    <row r="9" ht="109.9" customHeight="1" spans="1:7">
      <c r="A9" s="242"/>
      <c r="B9" s="113"/>
      <c r="C9" s="69"/>
      <c r="D9" s="16"/>
      <c r="E9" s="4"/>
      <c r="F9" s="245"/>
      <c r="G9" s="245">
        <f t="shared" ref="G9:G15" si="1">SUM(D9*F9)</f>
        <v>0</v>
      </c>
    </row>
    <row r="10" ht="26" spans="1:7">
      <c r="A10" s="243"/>
      <c r="B10" s="244"/>
      <c r="C10" s="244"/>
      <c r="D10" s="244"/>
      <c r="E10" s="246">
        <f>SUM(G2:G9)</f>
        <v>585000</v>
      </c>
      <c r="F10" s="246"/>
      <c r="G10" s="246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3"/>
  <sheetViews>
    <sheetView zoomScale="85" zoomScaleNormal="85" topLeftCell="B1" workbookViewId="0">
      <pane ySplit="1" topLeftCell="A2" activePane="bottomLeft" state="frozen"/>
      <selection/>
      <selection pane="bottomLeft" activeCell="D32" sqref="D32"/>
    </sheetView>
  </sheetViews>
  <sheetFormatPr defaultColWidth="9.140625" defaultRowHeight="17.6" outlineLevelCol="6"/>
  <cols>
    <col min="1" max="1" width="28.3828125" style="218" customWidth="1"/>
    <col min="2" max="2" width="32.1796875" style="219" customWidth="1"/>
    <col min="3" max="3" width="9.140625" style="220"/>
    <col min="4" max="4" width="13.3828125" style="217" customWidth="1"/>
    <col min="5" max="5" width="27.96875" style="217" customWidth="1"/>
    <col min="6" max="6" width="28.1640625" style="217" customWidth="1"/>
    <col min="7" max="8" width="14.2890625" style="217"/>
    <col min="9" max="16384" width="9.140625" style="217"/>
  </cols>
  <sheetData>
    <row r="1" s="175" customFormat="1" ht="31" customHeight="1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55</v>
      </c>
      <c r="F1" s="224" t="s">
        <v>5</v>
      </c>
    </row>
    <row r="2" s="217" customFormat="1" spans="1:6">
      <c r="A2" s="225">
        <v>46054</v>
      </c>
      <c r="B2" s="226" t="s">
        <v>56</v>
      </c>
      <c r="C2" s="227">
        <v>1</v>
      </c>
      <c r="D2" s="228">
        <v>250000</v>
      </c>
      <c r="E2" s="228">
        <f t="shared" ref="E2:E11" si="0">SUM(C2*D2)</f>
        <v>250000</v>
      </c>
      <c r="F2" s="234">
        <f>SUM(E2:E23)</f>
        <v>1811090</v>
      </c>
    </row>
    <row r="3" s="217" customFormat="1" spans="1:6">
      <c r="A3" s="229"/>
      <c r="B3" s="226" t="s">
        <v>15</v>
      </c>
      <c r="C3" s="227">
        <v>1</v>
      </c>
      <c r="D3" s="228">
        <v>39000</v>
      </c>
      <c r="E3" s="228">
        <f t="shared" si="0"/>
        <v>39000</v>
      </c>
      <c r="F3" s="235"/>
    </row>
    <row r="4" s="217" customFormat="1" spans="1:7">
      <c r="A4" s="229"/>
      <c r="B4" s="226" t="s">
        <v>31</v>
      </c>
      <c r="C4" s="227">
        <v>1</v>
      </c>
      <c r="D4" s="228">
        <v>39000</v>
      </c>
      <c r="E4" s="228">
        <f t="shared" si="0"/>
        <v>39000</v>
      </c>
      <c r="F4" s="235"/>
      <c r="G4" s="236"/>
    </row>
    <row r="5" s="217" customFormat="1" spans="1:6">
      <c r="A5" s="229"/>
      <c r="B5" s="226" t="s">
        <v>7</v>
      </c>
      <c r="C5" s="227">
        <v>1</v>
      </c>
      <c r="D5" s="228">
        <v>83000</v>
      </c>
      <c r="E5" s="228">
        <f t="shared" si="0"/>
        <v>83000</v>
      </c>
      <c r="F5" s="235"/>
    </row>
    <row r="6" s="217" customFormat="1" spans="1:7">
      <c r="A6" s="229"/>
      <c r="B6" s="226" t="s">
        <v>57</v>
      </c>
      <c r="C6" s="227">
        <v>1</v>
      </c>
      <c r="D6" s="228">
        <v>250000</v>
      </c>
      <c r="E6" s="228">
        <f t="shared" si="0"/>
        <v>250000</v>
      </c>
      <c r="F6" s="235"/>
      <c r="G6" s="236"/>
    </row>
    <row r="7" s="217" customFormat="1" spans="1:6">
      <c r="A7" s="229"/>
      <c r="B7" s="226" t="s">
        <v>19</v>
      </c>
      <c r="C7" s="227">
        <v>2</v>
      </c>
      <c r="D7" s="228">
        <v>30000</v>
      </c>
      <c r="E7" s="228">
        <f t="shared" si="0"/>
        <v>60000</v>
      </c>
      <c r="F7" s="235"/>
    </row>
    <row r="8" s="217" customFormat="1" spans="1:6">
      <c r="A8" s="229"/>
      <c r="B8" s="226" t="s">
        <v>28</v>
      </c>
      <c r="C8" s="227">
        <v>2.8</v>
      </c>
      <c r="D8" s="228">
        <v>25000</v>
      </c>
      <c r="E8" s="228">
        <f t="shared" si="0"/>
        <v>70000</v>
      </c>
      <c r="F8" s="235"/>
    </row>
    <row r="9" s="217" customFormat="1" spans="1:6">
      <c r="A9" s="229"/>
      <c r="B9" s="226" t="s">
        <v>58</v>
      </c>
      <c r="C9" s="227">
        <v>4</v>
      </c>
      <c r="D9" s="228">
        <v>66000</v>
      </c>
      <c r="E9" s="228">
        <f t="shared" si="0"/>
        <v>264000</v>
      </c>
      <c r="F9" s="235"/>
    </row>
    <row r="10" s="217" customFormat="1" spans="1:6">
      <c r="A10" s="229"/>
      <c r="B10" s="226" t="s">
        <v>59</v>
      </c>
      <c r="C10" s="227">
        <v>5</v>
      </c>
      <c r="D10" s="228">
        <v>25000</v>
      </c>
      <c r="E10" s="228">
        <f t="shared" si="0"/>
        <v>125000</v>
      </c>
      <c r="F10" s="235"/>
    </row>
    <row r="11" s="217" customFormat="1" spans="1:6">
      <c r="A11" s="229"/>
      <c r="B11" s="226" t="s">
        <v>60</v>
      </c>
      <c r="C11" s="227">
        <v>2</v>
      </c>
      <c r="D11" s="228">
        <v>75000</v>
      </c>
      <c r="E11" s="228">
        <f t="shared" si="0"/>
        <v>150000</v>
      </c>
      <c r="F11" s="235"/>
    </row>
    <row r="12" s="217" customFormat="1" spans="1:7">
      <c r="A12" s="229"/>
      <c r="B12" s="226" t="s">
        <v>61</v>
      </c>
      <c r="C12" s="227">
        <v>0.1</v>
      </c>
      <c r="D12" s="228">
        <v>39000</v>
      </c>
      <c r="E12" s="228">
        <f t="shared" ref="E12:E23" si="1">SUM(C12*D12)</f>
        <v>3900</v>
      </c>
      <c r="F12" s="235"/>
      <c r="G12" s="236"/>
    </row>
    <row r="13" s="217" customFormat="1" spans="1:6">
      <c r="A13" s="229"/>
      <c r="B13" s="226" t="s">
        <v>62</v>
      </c>
      <c r="C13" s="227">
        <v>0.1</v>
      </c>
      <c r="D13" s="228">
        <v>83000</v>
      </c>
      <c r="E13" s="228">
        <f t="shared" si="1"/>
        <v>8300</v>
      </c>
      <c r="F13" s="235"/>
    </row>
    <row r="14" s="217" customFormat="1" spans="1:6">
      <c r="A14" s="229"/>
      <c r="B14" s="226" t="s">
        <v>63</v>
      </c>
      <c r="C14" s="227">
        <v>0.07</v>
      </c>
      <c r="D14" s="228">
        <v>77000</v>
      </c>
      <c r="E14" s="228">
        <f t="shared" si="1"/>
        <v>5390</v>
      </c>
      <c r="F14" s="235"/>
    </row>
    <row r="15" s="217" customFormat="1" spans="1:6">
      <c r="A15" s="229"/>
      <c r="B15" s="226" t="s">
        <v>25</v>
      </c>
      <c r="C15" s="227">
        <v>0.5</v>
      </c>
      <c r="D15" s="228">
        <v>70000</v>
      </c>
      <c r="E15" s="228">
        <f t="shared" si="1"/>
        <v>35000</v>
      </c>
      <c r="F15" s="235"/>
    </row>
    <row r="16" s="217" customFormat="1" spans="1:6">
      <c r="A16" s="229"/>
      <c r="B16" s="226" t="s">
        <v>34</v>
      </c>
      <c r="C16" s="227">
        <v>0.2</v>
      </c>
      <c r="D16" s="228">
        <v>90000</v>
      </c>
      <c r="E16" s="228">
        <f t="shared" si="1"/>
        <v>18000</v>
      </c>
      <c r="F16" s="235"/>
    </row>
    <row r="17" s="217" customFormat="1" spans="1:6">
      <c r="A17" s="229"/>
      <c r="B17" s="226" t="s">
        <v>64</v>
      </c>
      <c r="C17" s="227">
        <v>0.3</v>
      </c>
      <c r="D17" s="228">
        <v>55000</v>
      </c>
      <c r="E17" s="228">
        <f t="shared" si="1"/>
        <v>16500</v>
      </c>
      <c r="F17" s="235"/>
    </row>
    <row r="18" s="217" customFormat="1" spans="1:6">
      <c r="A18" s="229"/>
      <c r="B18" s="226" t="s">
        <v>65</v>
      </c>
      <c r="C18" s="227">
        <v>0.2</v>
      </c>
      <c r="D18" s="228">
        <v>70000</v>
      </c>
      <c r="E18" s="228">
        <f t="shared" si="1"/>
        <v>14000</v>
      </c>
      <c r="F18" s="235"/>
    </row>
    <row r="19" s="217" customFormat="1" spans="1:6">
      <c r="A19" s="229"/>
      <c r="B19" s="226" t="s">
        <v>66</v>
      </c>
      <c r="C19" s="227">
        <v>1</v>
      </c>
      <c r="D19" s="228">
        <v>55000</v>
      </c>
      <c r="E19" s="228">
        <f t="shared" si="1"/>
        <v>55000</v>
      </c>
      <c r="F19" s="235"/>
    </row>
    <row r="20" s="217" customFormat="1" spans="1:6">
      <c r="A20" s="229"/>
      <c r="B20" s="226" t="s">
        <v>67</v>
      </c>
      <c r="C20" s="227">
        <v>1</v>
      </c>
      <c r="D20" s="228">
        <v>26000</v>
      </c>
      <c r="E20" s="228">
        <f t="shared" si="1"/>
        <v>26000</v>
      </c>
      <c r="F20" s="235"/>
    </row>
    <row r="21" s="217" customFormat="1" spans="1:6">
      <c r="A21" s="229"/>
      <c r="B21" s="226" t="s">
        <v>68</v>
      </c>
      <c r="C21" s="227">
        <v>3</v>
      </c>
      <c r="D21" s="228">
        <v>60000</v>
      </c>
      <c r="E21" s="228">
        <f t="shared" si="1"/>
        <v>180000</v>
      </c>
      <c r="F21" s="235"/>
    </row>
    <row r="22" s="217" customFormat="1" spans="1:6">
      <c r="A22" s="229"/>
      <c r="B22" s="226" t="s">
        <v>69</v>
      </c>
      <c r="C22" s="227">
        <v>5.8</v>
      </c>
      <c r="D22" s="228">
        <v>10000</v>
      </c>
      <c r="E22" s="228">
        <f t="shared" si="1"/>
        <v>58000</v>
      </c>
      <c r="F22" s="235"/>
    </row>
    <row r="23" s="217" customFormat="1" spans="1:6">
      <c r="A23" s="230"/>
      <c r="B23" s="226" t="s">
        <v>70</v>
      </c>
      <c r="C23" s="227">
        <v>1</v>
      </c>
      <c r="D23" s="228">
        <v>61000</v>
      </c>
      <c r="E23" s="228">
        <f t="shared" si="1"/>
        <v>61000</v>
      </c>
      <c r="F23" s="237"/>
    </row>
    <row r="24" s="217" customFormat="1" spans="1:6">
      <c r="A24" s="225">
        <v>46054</v>
      </c>
      <c r="B24" s="226" t="s">
        <v>71</v>
      </c>
      <c r="C24" s="227">
        <v>1</v>
      </c>
      <c r="D24" s="228">
        <v>45000</v>
      </c>
      <c r="E24" s="228">
        <f t="shared" ref="E24:E31" si="2">SUM(C24*D24)</f>
        <v>45000</v>
      </c>
      <c r="F24" s="234">
        <f>SUM(E24:E31)</f>
        <v>246900</v>
      </c>
    </row>
    <row r="25" s="217" customFormat="1" spans="1:6">
      <c r="A25" s="229"/>
      <c r="B25" s="226" t="s">
        <v>72</v>
      </c>
      <c r="C25" s="227">
        <v>0.3</v>
      </c>
      <c r="D25" s="228">
        <v>44000</v>
      </c>
      <c r="E25" s="228">
        <f t="shared" si="2"/>
        <v>13200</v>
      </c>
      <c r="F25" s="235"/>
    </row>
    <row r="26" s="217" customFormat="1" spans="1:6">
      <c r="A26" s="229"/>
      <c r="B26" s="226" t="s">
        <v>73</v>
      </c>
      <c r="C26" s="227">
        <v>0.3</v>
      </c>
      <c r="D26" s="228">
        <v>94000</v>
      </c>
      <c r="E26" s="228">
        <f t="shared" si="2"/>
        <v>28200</v>
      </c>
      <c r="F26" s="235"/>
    </row>
    <row r="27" s="217" customFormat="1" spans="1:6">
      <c r="A27" s="229"/>
      <c r="B27" s="226" t="s">
        <v>74</v>
      </c>
      <c r="C27" s="227">
        <v>0.5</v>
      </c>
      <c r="D27" s="228">
        <v>55000</v>
      </c>
      <c r="E27" s="228">
        <f t="shared" si="2"/>
        <v>27500</v>
      </c>
      <c r="F27" s="235"/>
    </row>
    <row r="28" s="217" customFormat="1" spans="1:6">
      <c r="A28" s="229"/>
      <c r="B28" s="226" t="s">
        <v>75</v>
      </c>
      <c r="C28" s="227">
        <v>0.5</v>
      </c>
      <c r="D28" s="228">
        <v>68000</v>
      </c>
      <c r="E28" s="228">
        <f t="shared" si="2"/>
        <v>34000</v>
      </c>
      <c r="F28" s="235"/>
    </row>
    <row r="29" s="217" customFormat="1" spans="1:6">
      <c r="A29" s="229"/>
      <c r="B29" s="226" t="s">
        <v>76</v>
      </c>
      <c r="C29" s="227">
        <v>30</v>
      </c>
      <c r="D29" s="228">
        <v>1000</v>
      </c>
      <c r="E29" s="228">
        <f t="shared" si="2"/>
        <v>30000</v>
      </c>
      <c r="F29" s="235"/>
    </row>
    <row r="30" s="217" customFormat="1" spans="1:6">
      <c r="A30" s="229"/>
      <c r="B30" s="226" t="s">
        <v>77</v>
      </c>
      <c r="C30" s="227">
        <v>1</v>
      </c>
      <c r="D30" s="228">
        <v>45000</v>
      </c>
      <c r="E30" s="228">
        <f t="shared" si="2"/>
        <v>45000</v>
      </c>
      <c r="F30" s="235"/>
    </row>
    <row r="31" s="217" customFormat="1" spans="1:6">
      <c r="A31" s="230"/>
      <c r="B31" s="226" t="s">
        <v>16</v>
      </c>
      <c r="C31" s="227">
        <v>0.2</v>
      </c>
      <c r="D31" s="228">
        <v>120000</v>
      </c>
      <c r="E31" s="228">
        <f t="shared" si="2"/>
        <v>24000</v>
      </c>
      <c r="F31" s="237"/>
    </row>
    <row r="32" s="217" customFormat="1" spans="1:6">
      <c r="A32" s="231"/>
      <c r="B32" s="226"/>
      <c r="C32" s="227"/>
      <c r="D32" s="228"/>
      <c r="E32" s="228"/>
      <c r="F32" s="238"/>
    </row>
    <row r="33" s="217" customFormat="1" spans="1:6">
      <c r="A33" s="231"/>
      <c r="B33" s="226"/>
      <c r="C33" s="227"/>
      <c r="D33" s="228"/>
      <c r="E33" s="228"/>
      <c r="F33" s="238"/>
    </row>
    <row r="34" s="217" customFormat="1" spans="1:6">
      <c r="A34" s="231"/>
      <c r="B34" s="226"/>
      <c r="C34" s="227"/>
      <c r="D34" s="228"/>
      <c r="E34" s="228"/>
      <c r="F34" s="238"/>
    </row>
    <row r="35" s="217" customFormat="1" spans="1:6">
      <c r="A35" s="231"/>
      <c r="B35" s="226"/>
      <c r="C35" s="227"/>
      <c r="D35" s="228"/>
      <c r="E35" s="228"/>
      <c r="F35" s="238"/>
    </row>
    <row r="36" s="217" customFormat="1" spans="1:6">
      <c r="A36" s="231"/>
      <c r="B36" s="226"/>
      <c r="C36" s="227"/>
      <c r="D36" s="228"/>
      <c r="E36" s="228"/>
      <c r="F36" s="238"/>
    </row>
    <row r="37" s="217" customFormat="1" spans="1:6">
      <c r="A37" s="231"/>
      <c r="B37" s="226"/>
      <c r="C37" s="227"/>
      <c r="D37" s="228"/>
      <c r="E37" s="228"/>
      <c r="F37" s="238"/>
    </row>
    <row r="38" s="217" customFormat="1" spans="1:6">
      <c r="A38" s="231"/>
      <c r="B38" s="226"/>
      <c r="C38" s="227"/>
      <c r="D38" s="228"/>
      <c r="E38" s="228"/>
      <c r="F38" s="238"/>
    </row>
    <row r="39" s="217" customFormat="1" spans="1:6">
      <c r="A39" s="231"/>
      <c r="B39" s="226"/>
      <c r="C39" s="227"/>
      <c r="D39" s="228"/>
      <c r="E39" s="228"/>
      <c r="F39" s="238"/>
    </row>
    <row r="40" s="217" customFormat="1" spans="1:6">
      <c r="A40" s="231"/>
      <c r="B40" s="226"/>
      <c r="C40" s="227"/>
      <c r="D40" s="228"/>
      <c r="E40" s="228"/>
      <c r="F40" s="238"/>
    </row>
    <row r="41" s="217" customFormat="1" spans="1:6">
      <c r="A41" s="231"/>
      <c r="B41" s="226"/>
      <c r="C41" s="227"/>
      <c r="D41" s="228"/>
      <c r="E41" s="228"/>
      <c r="F41" s="238"/>
    </row>
    <row r="42" s="217" customFormat="1" spans="1:6">
      <c r="A42" s="231"/>
      <c r="B42" s="226"/>
      <c r="C42" s="227"/>
      <c r="D42" s="228"/>
      <c r="E42" s="228"/>
      <c r="F42" s="238"/>
    </row>
    <row r="43" s="217" customFormat="1" spans="1:6">
      <c r="A43" s="231"/>
      <c r="B43" s="226"/>
      <c r="C43" s="227"/>
      <c r="D43" s="228"/>
      <c r="E43" s="228"/>
      <c r="F43" s="238"/>
    </row>
    <row r="44" s="217" customFormat="1" spans="1:6">
      <c r="A44" s="231"/>
      <c r="B44" s="226"/>
      <c r="C44" s="227"/>
      <c r="D44" s="228"/>
      <c r="E44" s="228"/>
      <c r="F44" s="238"/>
    </row>
    <row r="45" s="217" customFormat="1" spans="1:6">
      <c r="A45" s="231"/>
      <c r="B45" s="226"/>
      <c r="C45" s="227"/>
      <c r="D45" s="228"/>
      <c r="E45" s="228"/>
      <c r="F45" s="238"/>
    </row>
    <row r="46" s="217" customFormat="1" spans="1:6">
      <c r="A46" s="231"/>
      <c r="B46" s="226"/>
      <c r="C46" s="227"/>
      <c r="D46" s="228"/>
      <c r="E46" s="228"/>
      <c r="F46" s="238"/>
    </row>
    <row r="47" s="217" customFormat="1" spans="1:6">
      <c r="A47" s="231"/>
      <c r="B47" s="232"/>
      <c r="C47" s="227"/>
      <c r="D47" s="233"/>
      <c r="E47" s="233"/>
      <c r="F47" s="239">
        <f>SUM(F2:F46)</f>
        <v>2057990</v>
      </c>
    </row>
    <row r="48" s="217" customFormat="1" spans="1:3">
      <c r="A48" s="218"/>
      <c r="B48" s="219"/>
      <c r="C48" s="220"/>
    </row>
    <row r="49" s="217" customFormat="1" spans="1:3">
      <c r="A49" s="218"/>
      <c r="B49" s="219"/>
      <c r="C49" s="220"/>
    </row>
    <row r="50" s="217" customFormat="1" spans="1:3">
      <c r="A50" s="218"/>
      <c r="B50" s="219"/>
      <c r="C50" s="220"/>
    </row>
    <row r="51" s="217" customFormat="1" spans="1:3">
      <c r="A51" s="218"/>
      <c r="B51" s="219"/>
      <c r="C51" s="220"/>
    </row>
    <row r="52" s="217" customFormat="1" spans="1:3">
      <c r="A52" s="218"/>
      <c r="B52" s="219"/>
      <c r="C52" s="220"/>
    </row>
    <row r="53" s="217" customFormat="1" spans="1:3">
      <c r="A53" s="218"/>
      <c r="B53" s="219"/>
      <c r="C53" s="220"/>
    </row>
    <row r="54" s="217" customFormat="1" spans="1:3">
      <c r="A54" s="218"/>
      <c r="B54" s="219"/>
      <c r="C54" s="220"/>
    </row>
    <row r="55" s="217" customFormat="1" spans="1:3">
      <c r="A55" s="218"/>
      <c r="B55" s="219"/>
      <c r="C55" s="220"/>
    </row>
    <row r="56" s="217" customFormat="1" spans="1:3">
      <c r="A56" s="218"/>
      <c r="B56" s="219"/>
      <c r="C56" s="220"/>
    </row>
    <row r="57" s="217" customFormat="1" spans="1:3">
      <c r="A57" s="218"/>
      <c r="B57" s="219"/>
      <c r="C57" s="220"/>
    </row>
    <row r="58" s="217" customFormat="1" spans="1:3">
      <c r="A58" s="218"/>
      <c r="B58" s="219"/>
      <c r="C58" s="220"/>
    </row>
    <row r="59" s="217" customFormat="1" spans="1:3">
      <c r="A59" s="218"/>
      <c r="B59" s="219"/>
      <c r="C59" s="220"/>
    </row>
    <row r="60" s="217" customFormat="1" spans="1:3">
      <c r="A60" s="218"/>
      <c r="B60" s="219"/>
      <c r="C60" s="220"/>
    </row>
    <row r="61" s="217" customFormat="1" spans="1:3">
      <c r="A61" s="218"/>
      <c r="B61" s="219"/>
      <c r="C61" s="220"/>
    </row>
    <row r="62" s="217" customFormat="1" spans="1:3">
      <c r="A62" s="218"/>
      <c r="B62" s="219"/>
      <c r="C62" s="220"/>
    </row>
    <row r="63" s="217" customFormat="1" spans="1:3">
      <c r="A63" s="218"/>
      <c r="B63" s="219"/>
      <c r="C63" s="220"/>
    </row>
    <row r="64" s="217" customFormat="1" spans="1:3">
      <c r="A64" s="218"/>
      <c r="B64" s="219"/>
      <c r="C64" s="220"/>
    </row>
    <row r="65" s="217" customFormat="1" spans="1:3">
      <c r="A65" s="218"/>
      <c r="B65" s="219"/>
      <c r="C65" s="220"/>
    </row>
    <row r="66" s="217" customFormat="1" spans="1:3">
      <c r="A66" s="218"/>
      <c r="B66" s="219"/>
      <c r="C66" s="220"/>
    </row>
    <row r="67" s="217" customFormat="1" spans="1:3">
      <c r="A67" s="218"/>
      <c r="B67" s="219"/>
      <c r="C67" s="220"/>
    </row>
    <row r="68" s="217" customFormat="1" spans="1:3">
      <c r="A68" s="218"/>
      <c r="B68" s="219"/>
      <c r="C68" s="220"/>
    </row>
    <row r="69" s="217" customFormat="1" spans="1:3">
      <c r="A69" s="218"/>
      <c r="B69" s="219"/>
      <c r="C69" s="220"/>
    </row>
    <row r="70" s="217" customFormat="1" spans="1:3">
      <c r="A70" s="218"/>
      <c r="B70" s="219"/>
      <c r="C70" s="220"/>
    </row>
    <row r="71" s="217" customFormat="1" spans="1:3">
      <c r="A71" s="218"/>
      <c r="B71" s="219"/>
      <c r="C71" s="220"/>
    </row>
    <row r="72" s="217" customFormat="1" spans="1:3">
      <c r="A72" s="218"/>
      <c r="B72" s="219"/>
      <c r="C72" s="220"/>
    </row>
    <row r="73" s="217" customFormat="1" spans="1:3">
      <c r="A73" s="218"/>
      <c r="B73" s="219"/>
      <c r="C73" s="220"/>
    </row>
    <row r="74" s="217" customFormat="1" spans="1:3">
      <c r="A74" s="218"/>
      <c r="B74" s="219"/>
      <c r="C74" s="220"/>
    </row>
    <row r="75" s="217" customFormat="1" spans="1:3">
      <c r="A75" s="218"/>
      <c r="B75" s="219"/>
      <c r="C75" s="220"/>
    </row>
    <row r="76" s="217" customFormat="1" spans="1:3">
      <c r="A76" s="218"/>
      <c r="B76" s="219"/>
      <c r="C76" s="220"/>
    </row>
    <row r="77" s="217" customFormat="1" spans="1:3">
      <c r="A77" s="218"/>
      <c r="B77" s="219"/>
      <c r="C77" s="220"/>
    </row>
    <row r="78" s="217" customFormat="1" spans="1:3">
      <c r="A78" s="218"/>
      <c r="B78" s="219"/>
      <c r="C78" s="220"/>
    </row>
    <row r="79" s="217" customFormat="1" spans="1:3">
      <c r="A79" s="218"/>
      <c r="B79" s="219"/>
      <c r="C79" s="220"/>
    </row>
    <row r="80" s="217" customFormat="1" spans="1:3">
      <c r="A80" s="218"/>
      <c r="B80" s="219"/>
      <c r="C80" s="220"/>
    </row>
    <row r="81" s="217" customFormat="1" spans="1:3">
      <c r="A81" s="218"/>
      <c r="B81" s="219"/>
      <c r="C81" s="220"/>
    </row>
    <row r="82" s="217" customFormat="1" spans="1:3">
      <c r="A82" s="218"/>
      <c r="B82" s="219"/>
      <c r="C82" s="220"/>
    </row>
    <row r="83" s="217" customFormat="1" spans="1:3">
      <c r="A83" s="218"/>
      <c r="B83" s="219"/>
      <c r="C83" s="220"/>
    </row>
    <row r="84" s="217" customFormat="1" spans="1:3">
      <c r="A84" s="218"/>
      <c r="B84" s="219"/>
      <c r="C84" s="220"/>
    </row>
    <row r="85" s="217" customFormat="1" spans="1:3">
      <c r="A85" s="218"/>
      <c r="B85" s="219"/>
      <c r="C85" s="220"/>
    </row>
    <row r="86" s="217" customFormat="1" spans="1:3">
      <c r="A86" s="218"/>
      <c r="B86" s="219"/>
      <c r="C86" s="220"/>
    </row>
    <row r="87" s="217" customFormat="1" spans="1:3">
      <c r="A87" s="218"/>
      <c r="B87" s="219"/>
      <c r="C87" s="220"/>
    </row>
    <row r="88" s="217" customFormat="1" spans="1:3">
      <c r="A88" s="218"/>
      <c r="B88" s="219"/>
      <c r="C88" s="220"/>
    </row>
    <row r="89" s="217" customFormat="1" spans="1:3">
      <c r="A89" s="218"/>
      <c r="B89" s="219"/>
      <c r="C89" s="220"/>
    </row>
    <row r="90" s="217" customFormat="1" spans="1:3">
      <c r="A90" s="218"/>
      <c r="B90" s="219"/>
      <c r="C90" s="220"/>
    </row>
    <row r="91" s="217" customFormat="1" spans="1:3">
      <c r="A91" s="218"/>
      <c r="B91" s="219"/>
      <c r="C91" s="220"/>
    </row>
    <row r="92" s="217" customFormat="1" spans="1:3">
      <c r="A92" s="218"/>
      <c r="B92" s="219"/>
      <c r="C92" s="220"/>
    </row>
    <row r="93" s="217" customFormat="1" spans="1:3">
      <c r="A93" s="218"/>
      <c r="B93" s="219"/>
      <c r="C93" s="220"/>
    </row>
    <row r="94" s="217" customFormat="1" spans="1:3">
      <c r="A94" s="218"/>
      <c r="B94" s="219"/>
      <c r="C94" s="220"/>
    </row>
    <row r="95" s="217" customFormat="1" spans="1:3">
      <c r="A95" s="218"/>
      <c r="B95" s="219"/>
      <c r="C95" s="220"/>
    </row>
    <row r="96" s="217" customFormat="1" spans="1:3">
      <c r="A96" s="218"/>
      <c r="B96" s="219"/>
      <c r="C96" s="220"/>
    </row>
    <row r="97" s="217" customFormat="1" spans="1:3">
      <c r="A97" s="218"/>
      <c r="B97" s="219"/>
      <c r="C97" s="220"/>
    </row>
    <row r="98" s="217" customFormat="1" spans="1:3">
      <c r="A98" s="218"/>
      <c r="B98" s="219"/>
      <c r="C98" s="220"/>
    </row>
    <row r="99" s="217" customFormat="1" spans="1:3">
      <c r="A99" s="218"/>
      <c r="B99" s="219"/>
      <c r="C99" s="220"/>
    </row>
    <row r="100" s="217" customFormat="1" spans="1:3">
      <c r="A100" s="218"/>
      <c r="B100" s="219"/>
      <c r="C100" s="220"/>
    </row>
    <row r="101" s="217" customFormat="1" spans="1:3">
      <c r="A101" s="218"/>
      <c r="B101" s="219"/>
      <c r="C101" s="220"/>
    </row>
    <row r="102" s="217" customFormat="1" spans="1:3">
      <c r="A102" s="218"/>
      <c r="B102" s="219"/>
      <c r="C102" s="220"/>
    </row>
    <row r="103" s="217" customFormat="1" spans="1:3">
      <c r="A103" s="218"/>
      <c r="B103" s="219"/>
      <c r="C103" s="220"/>
    </row>
    <row r="104" s="217" customFormat="1" spans="1:3">
      <c r="A104" s="218"/>
      <c r="B104" s="219"/>
      <c r="C104" s="220"/>
    </row>
    <row r="105" s="217" customFormat="1" spans="1:3">
      <c r="A105" s="218"/>
      <c r="B105" s="219"/>
      <c r="C105" s="220"/>
    </row>
    <row r="106" s="217" customFormat="1" spans="1:3">
      <c r="A106" s="218"/>
      <c r="B106" s="219"/>
      <c r="C106" s="220"/>
    </row>
    <row r="107" s="217" customFormat="1" spans="1:3">
      <c r="A107" s="218"/>
      <c r="B107" s="219"/>
      <c r="C107" s="220"/>
    </row>
    <row r="108" s="217" customFormat="1" spans="1:3">
      <c r="A108" s="218"/>
      <c r="B108" s="219"/>
      <c r="C108" s="220"/>
    </row>
    <row r="109" s="217" customFormat="1" spans="1:3">
      <c r="A109" s="218"/>
      <c r="B109" s="219"/>
      <c r="C109" s="220"/>
    </row>
    <row r="110" s="217" customFormat="1" spans="1:3">
      <c r="A110" s="218"/>
      <c r="B110" s="219"/>
      <c r="C110" s="220"/>
    </row>
    <row r="111" s="217" customFormat="1" spans="1:3">
      <c r="A111" s="218"/>
      <c r="B111" s="219"/>
      <c r="C111" s="220"/>
    </row>
    <row r="112" s="217" customFormat="1" spans="1:3">
      <c r="A112" s="218"/>
      <c r="B112" s="219"/>
      <c r="C112" s="220"/>
    </row>
    <row r="113" s="217" customFormat="1" spans="1:3">
      <c r="A113" s="218"/>
      <c r="B113" s="219"/>
      <c r="C113" s="220"/>
    </row>
    <row r="114" s="217" customFormat="1" spans="1:3">
      <c r="A114" s="218"/>
      <c r="B114" s="219"/>
      <c r="C114" s="220"/>
    </row>
    <row r="115" s="217" customFormat="1" spans="1:3">
      <c r="A115" s="218"/>
      <c r="B115" s="219"/>
      <c r="C115" s="220"/>
    </row>
    <row r="116" s="217" customFormat="1" spans="1:3">
      <c r="A116" s="218"/>
      <c r="B116" s="219"/>
      <c r="C116" s="220"/>
    </row>
    <row r="117" s="217" customFormat="1" spans="1:3">
      <c r="A117" s="218"/>
      <c r="B117" s="219"/>
      <c r="C117" s="220"/>
    </row>
    <row r="118" s="217" customFormat="1" spans="1:3">
      <c r="A118" s="218"/>
      <c r="B118" s="219"/>
      <c r="C118" s="220"/>
    </row>
    <row r="119" s="217" customFormat="1" spans="1:3">
      <c r="A119" s="218"/>
      <c r="B119" s="219"/>
      <c r="C119" s="220"/>
    </row>
    <row r="120" s="217" customFormat="1" spans="1:3">
      <c r="A120" s="218"/>
      <c r="B120" s="219"/>
      <c r="C120" s="220"/>
    </row>
    <row r="121" s="217" customFormat="1" spans="1:3">
      <c r="A121" s="218"/>
      <c r="B121" s="219"/>
      <c r="C121" s="220"/>
    </row>
    <row r="122" s="217" customFormat="1" spans="1:3">
      <c r="A122" s="218"/>
      <c r="B122" s="219"/>
      <c r="C122" s="220"/>
    </row>
    <row r="123" s="217" customFormat="1" spans="1:3">
      <c r="A123" s="218"/>
      <c r="B123" s="219"/>
      <c r="C123" s="220"/>
    </row>
    <row r="124" s="217" customFormat="1" spans="1:3">
      <c r="A124" s="218"/>
      <c r="B124" s="219"/>
      <c r="C124" s="220"/>
    </row>
    <row r="125" s="217" customFormat="1" spans="1:3">
      <c r="A125" s="218"/>
      <c r="B125" s="219"/>
      <c r="C125" s="220"/>
    </row>
    <row r="126" s="217" customFormat="1" spans="1:3">
      <c r="A126" s="218"/>
      <c r="B126" s="219"/>
      <c r="C126" s="220"/>
    </row>
    <row r="127" s="217" customFormat="1" spans="1:3">
      <c r="A127" s="218"/>
      <c r="B127" s="219"/>
      <c r="C127" s="220"/>
    </row>
    <row r="128" s="217" customFormat="1" spans="1:3">
      <c r="A128" s="218"/>
      <c r="B128" s="219"/>
      <c r="C128" s="220"/>
    </row>
    <row r="129" s="217" customFormat="1" spans="1:7">
      <c r="A129" s="218"/>
      <c r="B129" s="219"/>
      <c r="C129" s="220"/>
      <c r="G129" s="236"/>
    </row>
    <row r="130" s="217" customFormat="1" spans="1:3">
      <c r="A130" s="218"/>
      <c r="B130" s="219"/>
      <c r="C130" s="220"/>
    </row>
    <row r="131" s="217" customFormat="1" spans="1:3">
      <c r="A131" s="218"/>
      <c r="B131" s="219"/>
      <c r="C131" s="220"/>
    </row>
    <row r="132" s="217" customFormat="1" spans="1:3">
      <c r="A132" s="218"/>
      <c r="B132" s="219"/>
      <c r="C132" s="220"/>
    </row>
    <row r="133" s="217" customFormat="1" spans="1:3">
      <c r="A133" s="218"/>
      <c r="B133" s="219"/>
      <c r="C133" s="220"/>
    </row>
    <row r="134" s="217" customFormat="1" spans="1:3">
      <c r="A134" s="218"/>
      <c r="B134" s="219"/>
      <c r="C134" s="220"/>
    </row>
    <row r="135" s="217" customFormat="1" spans="1:3">
      <c r="A135" s="218"/>
      <c r="B135" s="219"/>
      <c r="C135" s="220"/>
    </row>
    <row r="136" s="217" customFormat="1" spans="1:3">
      <c r="A136" s="218"/>
      <c r="B136" s="219"/>
      <c r="C136" s="220"/>
    </row>
    <row r="137" s="217" customFormat="1" spans="1:3">
      <c r="A137" s="218"/>
      <c r="B137" s="219"/>
      <c r="C137" s="220"/>
    </row>
    <row r="138" s="217" customFormat="1" spans="1:3">
      <c r="A138" s="218"/>
      <c r="B138" s="219"/>
      <c r="C138" s="220"/>
    </row>
    <row r="139" s="217" customFormat="1" spans="1:3">
      <c r="A139" s="218"/>
      <c r="B139" s="219"/>
      <c r="C139" s="220"/>
    </row>
    <row r="140" s="217" customFormat="1" spans="1:3">
      <c r="A140" s="218"/>
      <c r="B140" s="219"/>
      <c r="C140" s="220"/>
    </row>
    <row r="141" s="217" customFormat="1" spans="1:3">
      <c r="A141" s="218"/>
      <c r="B141" s="219"/>
      <c r="C141" s="220"/>
    </row>
    <row r="142" s="217" customFormat="1" spans="1:3">
      <c r="A142" s="218"/>
      <c r="B142" s="219"/>
      <c r="C142" s="220"/>
    </row>
    <row r="143" s="217" customFormat="1" spans="1:3">
      <c r="A143" s="218"/>
      <c r="B143" s="219"/>
      <c r="C143" s="220"/>
    </row>
    <row r="144" s="217" customFormat="1" spans="1:3">
      <c r="A144" s="218"/>
      <c r="B144" s="219"/>
      <c r="C144" s="220"/>
    </row>
    <row r="145" s="217" customFormat="1" spans="1:3">
      <c r="A145" s="218"/>
      <c r="B145" s="219"/>
      <c r="C145" s="220"/>
    </row>
    <row r="146" s="217" customFormat="1" spans="1:3">
      <c r="A146" s="218"/>
      <c r="B146" s="219"/>
      <c r="C146" s="220"/>
    </row>
    <row r="147" s="217" customFormat="1" spans="1:3">
      <c r="A147" s="218"/>
      <c r="B147" s="219"/>
      <c r="C147" s="220"/>
    </row>
    <row r="148" s="217" customFormat="1" spans="1:3">
      <c r="A148" s="218"/>
      <c r="B148" s="219"/>
      <c r="C148" s="220"/>
    </row>
    <row r="149" s="217" customFormat="1" spans="1:3">
      <c r="A149" s="218"/>
      <c r="B149" s="219"/>
      <c r="C149" s="220"/>
    </row>
    <row r="150" s="217" customFormat="1" spans="1:3">
      <c r="A150" s="218"/>
      <c r="B150" s="219"/>
      <c r="C150" s="220"/>
    </row>
    <row r="151" s="217" customFormat="1" spans="1:3">
      <c r="A151" s="218"/>
      <c r="B151" s="219"/>
      <c r="C151" s="220"/>
    </row>
    <row r="152" s="217" customFormat="1" spans="1:3">
      <c r="A152" s="218"/>
      <c r="B152" s="219"/>
      <c r="C152" s="220"/>
    </row>
    <row r="153" s="217" customFormat="1" spans="1:3">
      <c r="A153" s="218"/>
      <c r="B153" s="219"/>
      <c r="C153" s="220"/>
    </row>
    <row r="154" s="217" customFormat="1" spans="1:3">
      <c r="A154" s="218"/>
      <c r="B154" s="219"/>
      <c r="C154" s="220"/>
    </row>
    <row r="155" s="217" customFormat="1" spans="1:3">
      <c r="A155" s="218"/>
      <c r="B155" s="219"/>
      <c r="C155" s="220"/>
    </row>
    <row r="156" s="217" customFormat="1" spans="1:3">
      <c r="A156" s="218"/>
      <c r="B156" s="219"/>
      <c r="C156" s="220"/>
    </row>
    <row r="157" s="217" customFormat="1" spans="1:3">
      <c r="A157" s="218"/>
      <c r="B157" s="219"/>
      <c r="C157" s="220"/>
    </row>
    <row r="158" s="217" customFormat="1" spans="1:3">
      <c r="A158" s="218"/>
      <c r="B158" s="219"/>
      <c r="C158" s="220"/>
    </row>
    <row r="159" s="217" customFormat="1" spans="1:3">
      <c r="A159" s="218"/>
      <c r="B159" s="219"/>
      <c r="C159" s="220"/>
    </row>
    <row r="160" s="217" customFormat="1" spans="1:3">
      <c r="A160" s="218"/>
      <c r="B160" s="219"/>
      <c r="C160" s="220"/>
    </row>
    <row r="161" s="217" customFormat="1" spans="1:3">
      <c r="A161" s="218"/>
      <c r="B161" s="219"/>
      <c r="C161" s="220"/>
    </row>
    <row r="162" s="217" customFormat="1" spans="1:3">
      <c r="A162" s="218"/>
      <c r="B162" s="219"/>
      <c r="C162" s="220"/>
    </row>
    <row r="163" s="217" customFormat="1" spans="1:3">
      <c r="A163" s="218"/>
      <c r="B163" s="219"/>
      <c r="C163" s="220"/>
    </row>
    <row r="164" s="217" customFormat="1" spans="1:3">
      <c r="A164" s="218"/>
      <c r="B164" s="219"/>
      <c r="C164" s="220"/>
    </row>
    <row r="165" s="217" customFormat="1" spans="1:3">
      <c r="A165" s="218"/>
      <c r="B165" s="219"/>
      <c r="C165" s="220"/>
    </row>
    <row r="166" s="217" customFormat="1" spans="1:3">
      <c r="A166" s="218"/>
      <c r="B166" s="219"/>
      <c r="C166" s="220"/>
    </row>
    <row r="167" s="217" customFormat="1" spans="1:3">
      <c r="A167" s="218"/>
      <c r="B167" s="219"/>
      <c r="C167" s="220"/>
    </row>
    <row r="168" s="217" customFormat="1" spans="1:3">
      <c r="A168" s="218"/>
      <c r="B168" s="219"/>
      <c r="C168" s="220"/>
    </row>
    <row r="169" s="217" customFormat="1" spans="1:3">
      <c r="A169" s="218"/>
      <c r="B169" s="219"/>
      <c r="C169" s="220"/>
    </row>
    <row r="170" s="217" customFormat="1" spans="1:3">
      <c r="A170" s="218"/>
      <c r="B170" s="219"/>
      <c r="C170" s="220"/>
    </row>
    <row r="171" s="217" customFormat="1" spans="1:3">
      <c r="A171" s="218"/>
      <c r="B171" s="219"/>
      <c r="C171" s="220"/>
    </row>
    <row r="172" s="217" customFormat="1" spans="1:3">
      <c r="A172" s="218"/>
      <c r="B172" s="219"/>
      <c r="C172" s="220"/>
    </row>
    <row r="173" s="217" customFormat="1" spans="1:3">
      <c r="A173" s="218"/>
      <c r="B173" s="219"/>
      <c r="C173" s="220"/>
    </row>
    <row r="174" s="217" customFormat="1" spans="1:3">
      <c r="A174" s="218"/>
      <c r="B174" s="219"/>
      <c r="C174" s="220"/>
    </row>
    <row r="175" s="217" customFormat="1" spans="1:3">
      <c r="A175" s="218"/>
      <c r="B175" s="219"/>
      <c r="C175" s="220"/>
    </row>
    <row r="176" s="217" customFormat="1" spans="1:3">
      <c r="A176" s="218"/>
      <c r="B176" s="219"/>
      <c r="C176" s="220"/>
    </row>
    <row r="177" s="217" customFormat="1" spans="1:3">
      <c r="A177" s="218"/>
      <c r="B177" s="219"/>
      <c r="C177" s="220"/>
    </row>
    <row r="178" s="217" customFormat="1" spans="1:3">
      <c r="A178" s="218"/>
      <c r="B178" s="219"/>
      <c r="C178" s="220"/>
    </row>
    <row r="179" s="217" customFormat="1" spans="1:3">
      <c r="A179" s="218"/>
      <c r="B179" s="219"/>
      <c r="C179" s="220"/>
    </row>
    <row r="180" s="217" customFormat="1" spans="1:3">
      <c r="A180" s="218"/>
      <c r="B180" s="219"/>
      <c r="C180" s="220"/>
    </row>
    <row r="181" s="217" customFormat="1" spans="1:3">
      <c r="A181" s="218"/>
      <c r="B181" s="219"/>
      <c r="C181" s="220"/>
    </row>
    <row r="182" s="217" customFormat="1" spans="1:3">
      <c r="A182" s="218"/>
      <c r="B182" s="219"/>
      <c r="C182" s="220"/>
    </row>
    <row r="183" s="217" customFormat="1" spans="1:3">
      <c r="A183" s="218"/>
      <c r="B183" s="219"/>
      <c r="C183" s="220"/>
    </row>
    <row r="184" s="217" customFormat="1" spans="1:3">
      <c r="A184" s="218"/>
      <c r="B184" s="219"/>
      <c r="C184" s="220"/>
    </row>
    <row r="185" s="217" customFormat="1" spans="1:3">
      <c r="A185" s="218"/>
      <c r="B185" s="219"/>
      <c r="C185" s="220"/>
    </row>
    <row r="186" s="217" customFormat="1" spans="1:3">
      <c r="A186" s="218"/>
      <c r="B186" s="219"/>
      <c r="C186" s="220"/>
    </row>
    <row r="187" s="217" customFormat="1" spans="1:3">
      <c r="A187" s="218"/>
      <c r="B187" s="219"/>
      <c r="C187" s="220"/>
    </row>
    <row r="188" s="217" customFormat="1" spans="1:3">
      <c r="A188" s="218"/>
      <c r="B188" s="219"/>
      <c r="C188" s="220"/>
    </row>
    <row r="189" s="217" customFormat="1" spans="1:3">
      <c r="A189" s="218"/>
      <c r="B189" s="219"/>
      <c r="C189" s="220"/>
    </row>
    <row r="190" s="217" customFormat="1" spans="1:3">
      <c r="A190" s="218"/>
      <c r="B190" s="219"/>
      <c r="C190" s="220"/>
    </row>
    <row r="191" s="217" customFormat="1" spans="1:3">
      <c r="A191" s="218"/>
      <c r="B191" s="219"/>
      <c r="C191" s="220"/>
    </row>
    <row r="192" s="217" customFormat="1" spans="1:3">
      <c r="A192" s="218"/>
      <c r="B192" s="219"/>
      <c r="C192" s="220"/>
    </row>
    <row r="193" s="217" customFormat="1" spans="1:3">
      <c r="A193" s="218"/>
      <c r="B193" s="219"/>
      <c r="C193" s="220"/>
    </row>
    <row r="194" s="217" customFormat="1" spans="1:3">
      <c r="A194" s="218"/>
      <c r="B194" s="219"/>
      <c r="C194" s="220"/>
    </row>
    <row r="195" s="217" customFormat="1" spans="1:3">
      <c r="A195" s="218"/>
      <c r="B195" s="219"/>
      <c r="C195" s="220"/>
    </row>
    <row r="196" s="217" customFormat="1" spans="1:3">
      <c r="A196" s="218"/>
      <c r="B196" s="219"/>
      <c r="C196" s="220"/>
    </row>
    <row r="197" s="217" customFormat="1" spans="1:3">
      <c r="A197" s="218"/>
      <c r="B197" s="219"/>
      <c r="C197" s="220"/>
    </row>
    <row r="198" s="217" customFormat="1" spans="1:3">
      <c r="A198" s="218"/>
      <c r="B198" s="219"/>
      <c r="C198" s="220"/>
    </row>
    <row r="199" s="217" customFormat="1" spans="1:3">
      <c r="A199" s="218"/>
      <c r="B199" s="219"/>
      <c r="C199" s="220"/>
    </row>
    <row r="200" s="217" customFormat="1" spans="1:3">
      <c r="A200" s="218"/>
      <c r="B200" s="219"/>
      <c r="C200" s="220"/>
    </row>
    <row r="201" s="217" customFormat="1" spans="1:3">
      <c r="A201" s="218"/>
      <c r="B201" s="219"/>
      <c r="C201" s="220"/>
    </row>
    <row r="202" s="217" customFormat="1" spans="1:3">
      <c r="A202" s="218"/>
      <c r="B202" s="219"/>
      <c r="C202" s="220"/>
    </row>
    <row r="203" s="217" customFormat="1" spans="1:3">
      <c r="A203" s="218"/>
      <c r="B203" s="219"/>
      <c r="C203" s="220"/>
    </row>
    <row r="204" s="217" customFormat="1" spans="1:3">
      <c r="A204" s="218"/>
      <c r="B204" s="219"/>
      <c r="C204" s="220"/>
    </row>
    <row r="205" s="217" customFormat="1" spans="1:3">
      <c r="A205" s="218"/>
      <c r="B205" s="219"/>
      <c r="C205" s="220"/>
    </row>
    <row r="206" s="217" customFormat="1" spans="1:3">
      <c r="A206" s="218"/>
      <c r="B206" s="219"/>
      <c r="C206" s="220"/>
    </row>
    <row r="207" s="217" customFormat="1" spans="1:3">
      <c r="A207" s="218"/>
      <c r="B207" s="219"/>
      <c r="C207" s="220"/>
    </row>
    <row r="208" s="217" customFormat="1" spans="1:3">
      <c r="A208" s="218"/>
      <c r="B208" s="219"/>
      <c r="C208" s="220"/>
    </row>
    <row r="209" s="217" customFormat="1" spans="1:3">
      <c r="A209" s="218"/>
      <c r="B209" s="219"/>
      <c r="C209" s="220"/>
    </row>
    <row r="210" s="217" customFormat="1" spans="1:3">
      <c r="A210" s="218"/>
      <c r="B210" s="219"/>
      <c r="C210" s="220"/>
    </row>
    <row r="211" s="217" customFormat="1" spans="1:3">
      <c r="A211" s="218"/>
      <c r="B211" s="219"/>
      <c r="C211" s="220"/>
    </row>
    <row r="212" s="217" customFormat="1" spans="1:3">
      <c r="A212" s="218"/>
      <c r="B212" s="219"/>
      <c r="C212" s="220"/>
    </row>
    <row r="213" s="217" customFormat="1" spans="1:3">
      <c r="A213" s="218"/>
      <c r="B213" s="219"/>
      <c r="C213" s="220"/>
    </row>
    <row r="214" s="217" customFormat="1" spans="1:3">
      <c r="A214" s="218"/>
      <c r="B214" s="219"/>
      <c r="C214" s="220"/>
    </row>
    <row r="215" s="217" customFormat="1" spans="1:3">
      <c r="A215" s="218"/>
      <c r="B215" s="219"/>
      <c r="C215" s="220"/>
    </row>
    <row r="216" s="217" customFormat="1" spans="1:3">
      <c r="A216" s="218"/>
      <c r="B216" s="219"/>
      <c r="C216" s="220"/>
    </row>
    <row r="217" s="217" customFormat="1" spans="1:3">
      <c r="A217" s="218"/>
      <c r="B217" s="219"/>
      <c r="C217" s="220"/>
    </row>
    <row r="218" s="217" customFormat="1" spans="1:3">
      <c r="A218" s="218"/>
      <c r="B218" s="219"/>
      <c r="C218" s="220"/>
    </row>
    <row r="219" s="217" customFormat="1" spans="1:3">
      <c r="A219" s="218"/>
      <c r="B219" s="219"/>
      <c r="C219" s="220"/>
    </row>
    <row r="220" s="217" customFormat="1" spans="1:3">
      <c r="A220" s="218"/>
      <c r="B220" s="219"/>
      <c r="C220" s="220"/>
    </row>
    <row r="221" s="217" customFormat="1" spans="1:3">
      <c r="A221" s="218"/>
      <c r="B221" s="219"/>
      <c r="C221" s="220"/>
    </row>
    <row r="222" s="217" customFormat="1" spans="1:3">
      <c r="A222" s="218"/>
      <c r="B222" s="219"/>
      <c r="C222" s="220"/>
    </row>
    <row r="223" s="217" customFormat="1" spans="1:3">
      <c r="A223" s="218"/>
      <c r="B223" s="219"/>
      <c r="C223" s="220"/>
    </row>
    <row r="224" s="217" customFormat="1" spans="1:3">
      <c r="A224" s="218"/>
      <c r="B224" s="219"/>
      <c r="C224" s="220"/>
    </row>
    <row r="225" s="217" customFormat="1" spans="1:3">
      <c r="A225" s="218"/>
      <c r="B225" s="219"/>
      <c r="C225" s="220"/>
    </row>
    <row r="226" s="217" customFormat="1" spans="1:3">
      <c r="A226" s="218"/>
      <c r="B226" s="219"/>
      <c r="C226" s="220"/>
    </row>
    <row r="227" s="217" customFormat="1" spans="1:3">
      <c r="A227" s="218"/>
      <c r="B227" s="219"/>
      <c r="C227" s="220"/>
    </row>
    <row r="228" s="217" customFormat="1" spans="1:3">
      <c r="A228" s="218"/>
      <c r="B228" s="219"/>
      <c r="C228" s="220"/>
    </row>
    <row r="229" s="217" customFormat="1" spans="1:3">
      <c r="A229" s="218"/>
      <c r="B229" s="219"/>
      <c r="C229" s="220"/>
    </row>
    <row r="230" s="217" customFormat="1" spans="1:3">
      <c r="A230" s="218"/>
      <c r="B230" s="219"/>
      <c r="C230" s="220"/>
    </row>
    <row r="231" s="217" customFormat="1" spans="1:3">
      <c r="A231" s="218"/>
      <c r="B231" s="219"/>
      <c r="C231" s="220"/>
    </row>
    <row r="232" s="217" customFormat="1" spans="1:3">
      <c r="A232" s="218"/>
      <c r="B232" s="219"/>
      <c r="C232" s="220"/>
    </row>
    <row r="233" s="217" customFormat="1" spans="1:3">
      <c r="A233" s="218"/>
      <c r="B233" s="219"/>
      <c r="C233" s="220"/>
    </row>
    <row r="234" s="217" customFormat="1" spans="1:3">
      <c r="A234" s="218"/>
      <c r="B234" s="219"/>
      <c r="C234" s="220"/>
    </row>
    <row r="235" s="217" customFormat="1" spans="1:3">
      <c r="A235" s="218"/>
      <c r="B235" s="219"/>
      <c r="C235" s="220"/>
    </row>
    <row r="236" s="217" customFormat="1" spans="1:3">
      <c r="A236" s="218"/>
      <c r="B236" s="219"/>
      <c r="C236" s="220"/>
    </row>
    <row r="237" s="217" customFormat="1" spans="1:3">
      <c r="A237" s="218"/>
      <c r="B237" s="219"/>
      <c r="C237" s="220"/>
    </row>
    <row r="238" s="217" customFormat="1" spans="1:3">
      <c r="A238" s="218"/>
      <c r="B238" s="219"/>
      <c r="C238" s="220"/>
    </row>
    <row r="239" s="217" customFormat="1" spans="1:3">
      <c r="A239" s="218"/>
      <c r="B239" s="219"/>
      <c r="C239" s="220"/>
    </row>
    <row r="240" s="217" customFormat="1" spans="1:3">
      <c r="A240" s="218"/>
      <c r="B240" s="219"/>
      <c r="C240" s="220"/>
    </row>
    <row r="241" s="217" customFormat="1" spans="1:3">
      <c r="A241" s="218"/>
      <c r="B241" s="219"/>
      <c r="C241" s="220"/>
    </row>
    <row r="242" s="217" customFormat="1" spans="1:3">
      <c r="A242" s="218"/>
      <c r="B242" s="219"/>
      <c r="C242" s="220"/>
    </row>
    <row r="243" s="217" customFormat="1" spans="1:3">
      <c r="A243" s="218"/>
      <c r="B243" s="219"/>
      <c r="C243" s="220"/>
    </row>
    <row r="244" s="217" customFormat="1" spans="1:3">
      <c r="A244" s="218"/>
      <c r="B244" s="219"/>
      <c r="C244" s="220"/>
    </row>
    <row r="245" s="217" customFormat="1" spans="1:3">
      <c r="A245" s="218"/>
      <c r="B245" s="219"/>
      <c r="C245" s="220"/>
    </row>
    <row r="246" s="217" customFormat="1" spans="1:3">
      <c r="A246" s="218"/>
      <c r="B246" s="219"/>
      <c r="C246" s="220"/>
    </row>
    <row r="247" s="217" customFormat="1" spans="1:3">
      <c r="A247" s="218"/>
      <c r="B247" s="219"/>
      <c r="C247" s="220"/>
    </row>
    <row r="248" s="217" customFormat="1" spans="1:3">
      <c r="A248" s="218"/>
      <c r="B248" s="219"/>
      <c r="C248" s="220"/>
    </row>
    <row r="249" s="217" customFormat="1" spans="1:3">
      <c r="A249" s="218"/>
      <c r="B249" s="219"/>
      <c r="C249" s="220"/>
    </row>
    <row r="250" s="217" customFormat="1" spans="1:3">
      <c r="A250" s="218"/>
      <c r="B250" s="219"/>
      <c r="C250" s="220"/>
    </row>
    <row r="251" s="217" customFormat="1" spans="1:3">
      <c r="A251" s="218"/>
      <c r="B251" s="219"/>
      <c r="C251" s="220"/>
    </row>
    <row r="252" s="217" customFormat="1" spans="1:3">
      <c r="A252" s="218"/>
      <c r="B252" s="219"/>
      <c r="C252" s="220"/>
    </row>
    <row r="253" s="217" customFormat="1" spans="1:3">
      <c r="A253" s="218"/>
      <c r="B253" s="219"/>
      <c r="C253" s="220"/>
    </row>
    <row r="254" s="217" customFormat="1" spans="1:3">
      <c r="A254" s="218"/>
      <c r="B254" s="219"/>
      <c r="C254" s="220"/>
    </row>
    <row r="255" s="217" customFormat="1" spans="1:3">
      <c r="A255" s="218"/>
      <c r="B255" s="219"/>
      <c r="C255" s="220"/>
    </row>
    <row r="256" s="217" customFormat="1" spans="1:3">
      <c r="A256" s="218"/>
      <c r="B256" s="219"/>
      <c r="C256" s="220"/>
    </row>
    <row r="257" s="217" customFormat="1" spans="1:3">
      <c r="A257" s="218"/>
      <c r="B257" s="219"/>
      <c r="C257" s="220"/>
    </row>
    <row r="258" s="217" customFormat="1" spans="1:3">
      <c r="A258" s="218"/>
      <c r="B258" s="219"/>
      <c r="C258" s="220"/>
    </row>
    <row r="259" s="217" customFormat="1" spans="1:3">
      <c r="A259" s="218"/>
      <c r="B259" s="219"/>
      <c r="C259" s="220"/>
    </row>
    <row r="260" s="217" customFormat="1" spans="1:3">
      <c r="A260" s="218"/>
      <c r="B260" s="219"/>
      <c r="C260" s="220"/>
    </row>
    <row r="261" s="217" customFormat="1" spans="1:3">
      <c r="A261" s="218"/>
      <c r="B261" s="219"/>
      <c r="C261" s="220"/>
    </row>
    <row r="262" s="217" customFormat="1" spans="1:3">
      <c r="A262" s="218"/>
      <c r="B262" s="219"/>
      <c r="C262" s="220"/>
    </row>
    <row r="263" s="217" customFormat="1" spans="1:3">
      <c r="A263" s="218"/>
      <c r="B263" s="219"/>
      <c r="C263" s="220"/>
    </row>
    <row r="264" s="217" customFormat="1" spans="1:3">
      <c r="A264" s="218"/>
      <c r="B264" s="219"/>
      <c r="C264" s="220"/>
    </row>
    <row r="265" s="217" customFormat="1" spans="1:3">
      <c r="A265" s="218"/>
      <c r="B265" s="219"/>
      <c r="C265" s="220"/>
    </row>
    <row r="266" s="217" customFormat="1" spans="1:3">
      <c r="A266" s="218"/>
      <c r="B266" s="219"/>
      <c r="C266" s="220"/>
    </row>
    <row r="267" s="217" customFormat="1" spans="1:3">
      <c r="A267" s="218"/>
      <c r="B267" s="219"/>
      <c r="C267" s="220"/>
    </row>
    <row r="268" s="217" customFormat="1" spans="1:3">
      <c r="A268" s="218"/>
      <c r="B268" s="219"/>
      <c r="C268" s="220"/>
    </row>
    <row r="269" s="217" customFormat="1" spans="1:3">
      <c r="A269" s="218"/>
      <c r="B269" s="219"/>
      <c r="C269" s="220"/>
    </row>
    <row r="270" s="217" customFormat="1" spans="1:3">
      <c r="A270" s="218"/>
      <c r="B270" s="219"/>
      <c r="C270" s="220"/>
    </row>
    <row r="271" s="217" customFormat="1" spans="1:3">
      <c r="A271" s="218"/>
      <c r="B271" s="219"/>
      <c r="C271" s="220"/>
    </row>
    <row r="272" s="217" customFormat="1" spans="1:3">
      <c r="A272" s="218"/>
      <c r="B272" s="219"/>
      <c r="C272" s="220"/>
    </row>
    <row r="273" s="217" customFormat="1" spans="1:3">
      <c r="A273" s="218"/>
      <c r="B273" s="219"/>
      <c r="C273" s="220"/>
    </row>
    <row r="274" s="217" customFormat="1" spans="1:3">
      <c r="A274" s="218"/>
      <c r="B274" s="219"/>
      <c r="C274" s="220"/>
    </row>
    <row r="275" s="217" customFormat="1" spans="1:3">
      <c r="A275" s="218"/>
      <c r="B275" s="219"/>
      <c r="C275" s="220"/>
    </row>
    <row r="276" s="217" customFormat="1" spans="1:3">
      <c r="A276" s="218"/>
      <c r="B276" s="219"/>
      <c r="C276" s="220"/>
    </row>
    <row r="277" s="217" customFormat="1" spans="1:3">
      <c r="A277" s="218"/>
      <c r="B277" s="219"/>
      <c r="C277" s="220"/>
    </row>
    <row r="278" s="217" customFormat="1" spans="1:3">
      <c r="A278" s="218"/>
      <c r="B278" s="219"/>
      <c r="C278" s="220"/>
    </row>
    <row r="279" s="217" customFormat="1" spans="1:3">
      <c r="A279" s="218"/>
      <c r="B279" s="219"/>
      <c r="C279" s="220"/>
    </row>
    <row r="280" s="217" customFormat="1" spans="1:3">
      <c r="A280" s="218"/>
      <c r="B280" s="219"/>
      <c r="C280" s="220"/>
    </row>
    <row r="281" s="217" customFormat="1" spans="1:3">
      <c r="A281" s="218"/>
      <c r="B281" s="219"/>
      <c r="C281" s="220"/>
    </row>
    <row r="282" s="217" customFormat="1" spans="1:3">
      <c r="A282" s="218"/>
      <c r="B282" s="219"/>
      <c r="C282" s="220"/>
    </row>
    <row r="283" s="217" customFormat="1" spans="1:3">
      <c r="A283" s="218"/>
      <c r="B283" s="219"/>
      <c r="C283" s="220"/>
    </row>
    <row r="284" s="217" customFormat="1" spans="1:3">
      <c r="A284" s="218"/>
      <c r="B284" s="219"/>
      <c r="C284" s="220"/>
    </row>
    <row r="285" s="217" customFormat="1" spans="1:3">
      <c r="A285" s="218"/>
      <c r="B285" s="219"/>
      <c r="C285" s="220"/>
    </row>
    <row r="286" s="217" customFormat="1" spans="1:3">
      <c r="A286" s="218"/>
      <c r="B286" s="219"/>
      <c r="C286" s="220"/>
    </row>
    <row r="287" s="217" customFormat="1" spans="1:3">
      <c r="A287" s="218"/>
      <c r="B287" s="219"/>
      <c r="C287" s="220"/>
    </row>
    <row r="288" s="217" customFormat="1" spans="1:3">
      <c r="A288" s="218"/>
      <c r="B288" s="219"/>
      <c r="C288" s="220"/>
    </row>
    <row r="289" s="217" customFormat="1" spans="1:3">
      <c r="A289" s="218"/>
      <c r="B289" s="219"/>
      <c r="C289" s="220"/>
    </row>
    <row r="290" s="217" customFormat="1" spans="1:3">
      <c r="A290" s="218"/>
      <c r="B290" s="219"/>
      <c r="C290" s="220"/>
    </row>
    <row r="291" s="217" customFormat="1" spans="1:3">
      <c r="A291" s="218"/>
      <c r="B291" s="219"/>
      <c r="C291" s="220"/>
    </row>
    <row r="292" s="217" customFormat="1" spans="1:3">
      <c r="A292" s="218"/>
      <c r="B292" s="219"/>
      <c r="C292" s="220"/>
    </row>
    <row r="293" s="217" customFormat="1" spans="1:3">
      <c r="A293" s="218"/>
      <c r="B293" s="219"/>
      <c r="C293" s="220"/>
    </row>
    <row r="294" s="217" customFormat="1" spans="1:3">
      <c r="A294" s="218"/>
      <c r="B294" s="219"/>
      <c r="C294" s="220"/>
    </row>
    <row r="295" s="217" customFormat="1" spans="1:3">
      <c r="A295" s="218"/>
      <c r="B295" s="219"/>
      <c r="C295" s="220"/>
    </row>
    <row r="296" s="217" customFormat="1" spans="1:3">
      <c r="A296" s="218"/>
      <c r="B296" s="219"/>
      <c r="C296" s="220"/>
    </row>
    <row r="297" s="217" customFormat="1" spans="1:3">
      <c r="A297" s="218"/>
      <c r="B297" s="219"/>
      <c r="C297" s="220"/>
    </row>
    <row r="298" s="217" customFormat="1" spans="1:3">
      <c r="A298" s="218"/>
      <c r="B298" s="219"/>
      <c r="C298" s="220"/>
    </row>
    <row r="299" s="217" customFormat="1" spans="1:3">
      <c r="A299" s="218"/>
      <c r="B299" s="219"/>
      <c r="C299" s="220"/>
    </row>
    <row r="300" s="217" customFormat="1" spans="1:3">
      <c r="A300" s="218"/>
      <c r="B300" s="219"/>
      <c r="C300" s="220"/>
    </row>
    <row r="301" s="217" customFormat="1" spans="1:3">
      <c r="A301" s="218"/>
      <c r="B301" s="219"/>
      <c r="C301" s="220"/>
    </row>
    <row r="302" s="217" customFormat="1" spans="1:3">
      <c r="A302" s="218"/>
      <c r="B302" s="219"/>
      <c r="C302" s="220"/>
    </row>
    <row r="303" s="217" customFormat="1" spans="1:3">
      <c r="A303" s="218"/>
      <c r="B303" s="219"/>
      <c r="C303" s="220"/>
    </row>
    <row r="304" s="217" customFormat="1" spans="1:3">
      <c r="A304" s="218"/>
      <c r="B304" s="219"/>
      <c r="C304" s="220"/>
    </row>
    <row r="305" s="217" customFormat="1" spans="1:3">
      <c r="A305" s="218"/>
      <c r="B305" s="219"/>
      <c r="C305" s="220"/>
    </row>
    <row r="306" s="217" customFormat="1" spans="1:3">
      <c r="A306" s="218"/>
      <c r="B306" s="219"/>
      <c r="C306" s="220"/>
    </row>
    <row r="307" s="217" customFormat="1" spans="1:3">
      <c r="A307" s="218"/>
      <c r="B307" s="219"/>
      <c r="C307" s="220"/>
    </row>
    <row r="308" s="217" customFormat="1" spans="1:3">
      <c r="A308" s="218"/>
      <c r="B308" s="219"/>
      <c r="C308" s="220"/>
    </row>
    <row r="309" s="217" customFormat="1" spans="1:3">
      <c r="A309" s="218"/>
      <c r="B309" s="219"/>
      <c r="C309" s="220"/>
    </row>
    <row r="310" s="217" customFormat="1" spans="1:3">
      <c r="A310" s="218"/>
      <c r="B310" s="219"/>
      <c r="C310" s="220"/>
    </row>
    <row r="311" s="217" customFormat="1" spans="1:3">
      <c r="A311" s="218"/>
      <c r="B311" s="219"/>
      <c r="C311" s="220"/>
    </row>
    <row r="312" s="217" customFormat="1" spans="1:3">
      <c r="A312" s="218"/>
      <c r="B312" s="219"/>
      <c r="C312" s="220"/>
    </row>
    <row r="313" s="217" customFormat="1" spans="1:3">
      <c r="A313" s="218"/>
      <c r="B313" s="219"/>
      <c r="C313" s="220"/>
    </row>
    <row r="314" s="217" customFormat="1" spans="1:3">
      <c r="A314" s="218"/>
      <c r="B314" s="219"/>
      <c r="C314" s="220"/>
    </row>
    <row r="315" s="217" customFormat="1" spans="1:3">
      <c r="A315" s="218"/>
      <c r="B315" s="219"/>
      <c r="C315" s="220"/>
    </row>
    <row r="316" s="217" customFormat="1" spans="1:3">
      <c r="A316" s="218"/>
      <c r="B316" s="219"/>
      <c r="C316" s="220"/>
    </row>
    <row r="317" s="217" customFormat="1" spans="1:3">
      <c r="A317" s="218"/>
      <c r="B317" s="219"/>
      <c r="C317" s="220"/>
    </row>
    <row r="318" s="217" customFormat="1" spans="1:3">
      <c r="A318" s="218"/>
      <c r="B318" s="219"/>
      <c r="C318" s="220"/>
    </row>
    <row r="319" s="217" customFormat="1" spans="1:3">
      <c r="A319" s="218"/>
      <c r="B319" s="219"/>
      <c r="C319" s="220"/>
    </row>
    <row r="320" s="217" customFormat="1" spans="1:3">
      <c r="A320" s="218"/>
      <c r="B320" s="219"/>
      <c r="C320" s="220"/>
    </row>
    <row r="321" s="217" customFormat="1" spans="1:3">
      <c r="A321" s="218"/>
      <c r="B321" s="219"/>
      <c r="C321" s="220"/>
    </row>
    <row r="322" s="217" customFormat="1" spans="1:3">
      <c r="A322" s="218"/>
      <c r="B322" s="219"/>
      <c r="C322" s="220"/>
    </row>
    <row r="323" s="217" customFormat="1" spans="1:3">
      <c r="A323" s="218"/>
      <c r="B323" s="219"/>
      <c r="C323" s="220"/>
    </row>
    <row r="324" s="217" customFormat="1" spans="1:3">
      <c r="A324" s="218"/>
      <c r="B324" s="219"/>
      <c r="C324" s="220"/>
    </row>
    <row r="325" s="217" customFormat="1" spans="1:3">
      <c r="A325" s="218"/>
      <c r="B325" s="219"/>
      <c r="C325" s="220"/>
    </row>
    <row r="326" s="217" customFormat="1" spans="1:3">
      <c r="A326" s="218"/>
      <c r="B326" s="219"/>
      <c r="C326" s="220"/>
    </row>
    <row r="327" s="217" customFormat="1" spans="1:3">
      <c r="A327" s="218"/>
      <c r="B327" s="219"/>
      <c r="C327" s="220"/>
    </row>
    <row r="328" s="217" customFormat="1" spans="1:3">
      <c r="A328" s="218"/>
      <c r="B328" s="219"/>
      <c r="C328" s="220"/>
    </row>
    <row r="329" s="217" customFormat="1" spans="1:3">
      <c r="A329" s="218"/>
      <c r="B329" s="219"/>
      <c r="C329" s="220"/>
    </row>
    <row r="330" s="217" customFormat="1" spans="1:3">
      <c r="A330" s="218"/>
      <c r="B330" s="219"/>
      <c r="C330" s="220"/>
    </row>
    <row r="331" s="217" customFormat="1" spans="1:3">
      <c r="A331" s="218"/>
      <c r="B331" s="219"/>
      <c r="C331" s="220"/>
    </row>
    <row r="332" s="217" customFormat="1" spans="1:3">
      <c r="A332" s="218"/>
      <c r="B332" s="219"/>
      <c r="C332" s="220"/>
    </row>
    <row r="333" s="217" customFormat="1" spans="1:3">
      <c r="A333" s="218"/>
      <c r="B333" s="219"/>
      <c r="C333" s="220"/>
    </row>
    <row r="334" s="217" customFormat="1" spans="1:3">
      <c r="A334" s="218"/>
      <c r="B334" s="219"/>
      <c r="C334" s="220"/>
    </row>
    <row r="335" s="217" customFormat="1" spans="1:3">
      <c r="A335" s="218"/>
      <c r="B335" s="219"/>
      <c r="C335" s="220"/>
    </row>
    <row r="336" s="217" customFormat="1" spans="1:3">
      <c r="A336" s="218"/>
      <c r="B336" s="219"/>
      <c r="C336" s="220"/>
    </row>
    <row r="337" s="217" customFormat="1" spans="1:3">
      <c r="A337" s="218"/>
      <c r="B337" s="219"/>
      <c r="C337" s="220"/>
    </row>
    <row r="338" s="217" customFormat="1" spans="1:3">
      <c r="A338" s="218"/>
      <c r="B338" s="219"/>
      <c r="C338" s="220"/>
    </row>
    <row r="339" s="217" customFormat="1" spans="1:3">
      <c r="A339" s="218"/>
      <c r="B339" s="219"/>
      <c r="C339" s="220"/>
    </row>
    <row r="340" s="217" customFormat="1" spans="1:3">
      <c r="A340" s="218"/>
      <c r="B340" s="219"/>
      <c r="C340" s="220"/>
    </row>
    <row r="341" s="217" customFormat="1" spans="1:3">
      <c r="A341" s="218"/>
      <c r="B341" s="219"/>
      <c r="C341" s="220"/>
    </row>
    <row r="342" s="217" customFormat="1" spans="1:3">
      <c r="A342" s="218"/>
      <c r="B342" s="219"/>
      <c r="C342" s="220"/>
    </row>
    <row r="343" s="217" customFormat="1" spans="1:3">
      <c r="A343" s="218"/>
      <c r="B343" s="219"/>
      <c r="C343" s="220"/>
    </row>
    <row r="344" s="217" customFormat="1" spans="1:3">
      <c r="A344" s="218"/>
      <c r="B344" s="219"/>
      <c r="C344" s="220"/>
    </row>
    <row r="345" s="217" customFormat="1" spans="1:3">
      <c r="A345" s="218"/>
      <c r="B345" s="219"/>
      <c r="C345" s="220"/>
    </row>
    <row r="346" s="217" customFormat="1" spans="1:3">
      <c r="A346" s="218"/>
      <c r="B346" s="219"/>
      <c r="C346" s="220"/>
    </row>
    <row r="347" s="217" customFormat="1" spans="1:3">
      <c r="A347" s="218"/>
      <c r="B347" s="219"/>
      <c r="C347" s="220"/>
    </row>
    <row r="348" s="217" customFormat="1" spans="1:3">
      <c r="A348" s="218"/>
      <c r="B348" s="219"/>
      <c r="C348" s="220"/>
    </row>
    <row r="349" s="217" customFormat="1" spans="1:3">
      <c r="A349" s="218"/>
      <c r="B349" s="219"/>
      <c r="C349" s="220"/>
    </row>
    <row r="350" s="217" customFormat="1" spans="1:3">
      <c r="A350" s="218"/>
      <c r="B350" s="219"/>
      <c r="C350" s="220"/>
    </row>
    <row r="351" s="217" customFormat="1" spans="1:3">
      <c r="A351" s="218"/>
      <c r="B351" s="219"/>
      <c r="C351" s="220"/>
    </row>
    <row r="352" s="217" customFormat="1" spans="1:3">
      <c r="A352" s="218"/>
      <c r="B352" s="219"/>
      <c r="C352" s="220"/>
    </row>
    <row r="353" s="217" customFormat="1" spans="1:3">
      <c r="A353" s="218"/>
      <c r="B353" s="219"/>
      <c r="C353" s="220"/>
    </row>
    <row r="354" s="217" customFormat="1" spans="1:3">
      <c r="A354" s="218"/>
      <c r="B354" s="219"/>
      <c r="C354" s="220"/>
    </row>
    <row r="355" s="217" customFormat="1" spans="1:3">
      <c r="A355" s="218"/>
      <c r="B355" s="219"/>
      <c r="C355" s="220"/>
    </row>
    <row r="356" s="217" customFormat="1" spans="1:3">
      <c r="A356" s="218"/>
      <c r="B356" s="219"/>
      <c r="C356" s="220"/>
    </row>
    <row r="357" s="217" customFormat="1" spans="1:3">
      <c r="A357" s="218"/>
      <c r="B357" s="219"/>
      <c r="C357" s="220"/>
    </row>
    <row r="358" s="217" customFormat="1" spans="1:3">
      <c r="A358" s="218"/>
      <c r="B358" s="219"/>
      <c r="C358" s="220"/>
    </row>
    <row r="359" s="217" customFormat="1" spans="1:3">
      <c r="A359" s="218"/>
      <c r="B359" s="219"/>
      <c r="C359" s="220"/>
    </row>
    <row r="360" s="217" customFormat="1" spans="1:3">
      <c r="A360" s="218"/>
      <c r="B360" s="219"/>
      <c r="C360" s="220"/>
    </row>
    <row r="361" s="217" customFormat="1" spans="1:3">
      <c r="A361" s="218"/>
      <c r="B361" s="219"/>
      <c r="C361" s="220"/>
    </row>
    <row r="362" s="217" customFormat="1" spans="1:3">
      <c r="A362" s="218"/>
      <c r="B362" s="219"/>
      <c r="C362" s="220"/>
    </row>
    <row r="363" s="217" customFormat="1" spans="1:3">
      <c r="A363" s="218"/>
      <c r="B363" s="219"/>
      <c r="C363" s="220"/>
    </row>
    <row r="364" s="217" customFormat="1" spans="1:3">
      <c r="A364" s="218"/>
      <c r="B364" s="219"/>
      <c r="C364" s="220"/>
    </row>
    <row r="365" s="217" customFormat="1" spans="1:3">
      <c r="A365" s="218"/>
      <c r="B365" s="219"/>
      <c r="C365" s="220"/>
    </row>
    <row r="366" s="217" customFormat="1" spans="1:3">
      <c r="A366" s="218"/>
      <c r="B366" s="219"/>
      <c r="C366" s="220"/>
    </row>
    <row r="367" s="217" customFormat="1" spans="1:3">
      <c r="A367" s="218"/>
      <c r="B367" s="219"/>
      <c r="C367" s="220"/>
    </row>
    <row r="368" s="217" customFormat="1" spans="1:3">
      <c r="A368" s="218"/>
      <c r="B368" s="219"/>
      <c r="C368" s="220"/>
    </row>
    <row r="369" s="217" customFormat="1" spans="1:3">
      <c r="A369" s="218"/>
      <c r="B369" s="219"/>
      <c r="C369" s="220"/>
    </row>
    <row r="370" s="217" customFormat="1" spans="1:3">
      <c r="A370" s="218"/>
      <c r="B370" s="219"/>
      <c r="C370" s="220"/>
    </row>
    <row r="371" s="217" customFormat="1" spans="1:3">
      <c r="A371" s="218"/>
      <c r="B371" s="219"/>
      <c r="C371" s="220"/>
    </row>
    <row r="372" s="217" customFormat="1" spans="1:3">
      <c r="A372" s="218"/>
      <c r="B372" s="219"/>
      <c r="C372" s="220"/>
    </row>
    <row r="373" s="217" customFormat="1" spans="1:3">
      <c r="A373" s="218"/>
      <c r="B373" s="219"/>
      <c r="C373" s="220"/>
    </row>
    <row r="374" s="217" customFormat="1" spans="1:3">
      <c r="A374" s="218"/>
      <c r="B374" s="219"/>
      <c r="C374" s="220"/>
    </row>
    <row r="375" s="217" customFormat="1" spans="1:3">
      <c r="A375" s="218"/>
      <c r="B375" s="219"/>
      <c r="C375" s="220"/>
    </row>
    <row r="376" s="217" customFormat="1" spans="1:3">
      <c r="A376" s="218"/>
      <c r="B376" s="219"/>
      <c r="C376" s="220"/>
    </row>
    <row r="377" s="217" customFormat="1" spans="1:3">
      <c r="A377" s="218"/>
      <c r="B377" s="219"/>
      <c r="C377" s="220"/>
    </row>
    <row r="378" s="217" customFormat="1" spans="1:3">
      <c r="A378" s="218"/>
      <c r="B378" s="219"/>
      <c r="C378" s="220"/>
    </row>
    <row r="379" s="217" customFormat="1" spans="1:3">
      <c r="A379" s="218"/>
      <c r="B379" s="219"/>
      <c r="C379" s="220"/>
    </row>
    <row r="380" s="217" customFormat="1" spans="1:3">
      <c r="A380" s="218"/>
      <c r="B380" s="219"/>
      <c r="C380" s="220"/>
    </row>
    <row r="381" s="217" customFormat="1" spans="1:3">
      <c r="A381" s="218"/>
      <c r="B381" s="219"/>
      <c r="C381" s="220"/>
    </row>
    <row r="382" s="217" customFormat="1" spans="1:3">
      <c r="A382" s="218"/>
      <c r="B382" s="219"/>
      <c r="C382" s="220"/>
    </row>
    <row r="383" s="217" customFormat="1" spans="1:3">
      <c r="A383" s="218"/>
      <c r="B383" s="219"/>
      <c r="C383" s="220"/>
    </row>
    <row r="384" s="217" customFormat="1" spans="1:3">
      <c r="A384" s="218"/>
      <c r="B384" s="219"/>
      <c r="C384" s="220"/>
    </row>
    <row r="385" s="217" customFormat="1" spans="1:3">
      <c r="A385" s="218"/>
      <c r="B385" s="219"/>
      <c r="C385" s="220"/>
    </row>
    <row r="386" s="217" customFormat="1" spans="1:3">
      <c r="A386" s="218"/>
      <c r="B386" s="219"/>
      <c r="C386" s="220"/>
    </row>
    <row r="387" s="217" customFormat="1" spans="1:3">
      <c r="A387" s="218"/>
      <c r="B387" s="219"/>
      <c r="C387" s="220"/>
    </row>
    <row r="388" s="217" customFormat="1" spans="1:3">
      <c r="A388" s="218"/>
      <c r="B388" s="219"/>
      <c r="C388" s="220"/>
    </row>
    <row r="389" s="217" customFormat="1" spans="1:3">
      <c r="A389" s="218"/>
      <c r="B389" s="219"/>
      <c r="C389" s="220"/>
    </row>
    <row r="390" s="217" customFormat="1" spans="1:3">
      <c r="A390" s="218"/>
      <c r="B390" s="219"/>
      <c r="C390" s="220"/>
    </row>
    <row r="391" s="217" customFormat="1" spans="1:3">
      <c r="A391" s="218"/>
      <c r="B391" s="219"/>
      <c r="C391" s="220"/>
    </row>
    <row r="392" s="217" customFormat="1" spans="1:3">
      <c r="A392" s="218"/>
      <c r="B392" s="219"/>
      <c r="C392" s="220"/>
    </row>
    <row r="393" s="217" customFormat="1" spans="1:3">
      <c r="A393" s="218"/>
      <c r="B393" s="219"/>
      <c r="C393" s="220"/>
    </row>
    <row r="394" s="217" customFormat="1" spans="1:3">
      <c r="A394" s="218"/>
      <c r="B394" s="219"/>
      <c r="C394" s="220"/>
    </row>
    <row r="395" s="217" customFormat="1" spans="1:3">
      <c r="A395" s="218"/>
      <c r="B395" s="219"/>
      <c r="C395" s="220"/>
    </row>
    <row r="396" s="217" customFormat="1" spans="1:3">
      <c r="A396" s="218"/>
      <c r="B396" s="219"/>
      <c r="C396" s="220"/>
    </row>
    <row r="397" s="217" customFormat="1" spans="1:3">
      <c r="A397" s="218"/>
      <c r="B397" s="219"/>
      <c r="C397" s="220"/>
    </row>
    <row r="398" s="217" customFormat="1" spans="1:3">
      <c r="A398" s="218"/>
      <c r="B398" s="219"/>
      <c r="C398" s="220"/>
    </row>
    <row r="399" s="217" customFormat="1" spans="1:3">
      <c r="A399" s="218"/>
      <c r="B399" s="219"/>
      <c r="C399" s="220"/>
    </row>
    <row r="400" s="217" customFormat="1" spans="1:3">
      <c r="A400" s="218"/>
      <c r="B400" s="219"/>
      <c r="C400" s="220"/>
    </row>
    <row r="401" s="217" customFormat="1" spans="1:3">
      <c r="A401" s="218"/>
      <c r="B401" s="219"/>
      <c r="C401" s="220"/>
    </row>
    <row r="402" s="217" customFormat="1" spans="1:3">
      <c r="A402" s="218"/>
      <c r="B402" s="219"/>
      <c r="C402" s="220"/>
    </row>
    <row r="403" s="217" customFormat="1" spans="1:3">
      <c r="A403" s="218"/>
      <c r="B403" s="219"/>
      <c r="C403" s="220"/>
    </row>
  </sheetData>
  <mergeCells count="4">
    <mergeCell ref="A2:A23"/>
    <mergeCell ref="A24:A31"/>
    <mergeCell ref="F2:F23"/>
    <mergeCell ref="F24:F3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78" zoomScaleNormal="78" topLeftCell="E1" workbookViewId="0">
      <pane ySplit="1" topLeftCell="A2" activePane="bottomLeft" state="frozen"/>
      <selection/>
      <selection pane="bottomLeft" activeCell="G2" sqref="G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50</v>
      </c>
      <c r="C1" s="13" t="s">
        <v>51</v>
      </c>
      <c r="D1" s="13" t="s">
        <v>78</v>
      </c>
      <c r="E1" s="13" t="s">
        <v>53</v>
      </c>
      <c r="F1" s="13" t="s">
        <v>79</v>
      </c>
      <c r="G1" s="13" t="s">
        <v>4</v>
      </c>
      <c r="H1" s="13" t="s">
        <v>5</v>
      </c>
    </row>
    <row r="2" ht="182.15" customHeight="1" spans="1:8">
      <c r="A2" s="211">
        <v>46059</v>
      </c>
      <c r="B2" s="211" t="s">
        <v>80</v>
      </c>
      <c r="C2" s="15" t="s">
        <v>81</v>
      </c>
      <c r="D2" s="16">
        <v>3</v>
      </c>
      <c r="E2" s="56"/>
      <c r="F2" s="21">
        <v>500000</v>
      </c>
      <c r="G2" s="53">
        <f>D2*F2</f>
        <v>1500000</v>
      </c>
      <c r="H2" s="53">
        <f>SUM(D2*F2)</f>
        <v>1500000</v>
      </c>
    </row>
    <row r="3" ht="60" customHeight="1" spans="1:8">
      <c r="A3" s="211"/>
      <c r="B3" s="211"/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11"/>
      <c r="B4" s="211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11"/>
      <c r="B5" s="211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12"/>
      <c r="B6" s="212"/>
      <c r="C6" s="213"/>
      <c r="D6" s="16"/>
      <c r="E6" s="202"/>
      <c r="F6" s="21"/>
      <c r="G6" s="53">
        <f>D6*F6</f>
        <v>0</v>
      </c>
      <c r="H6" s="216">
        <f>SUM(G6:G6)</f>
        <v>0</v>
      </c>
    </row>
    <row r="7" spans="1:8">
      <c r="A7" s="18"/>
      <c r="B7" s="214"/>
      <c r="C7" s="215"/>
      <c r="D7" s="215"/>
      <c r="E7" s="5"/>
      <c r="F7" s="5"/>
      <c r="G7" s="5"/>
      <c r="H7" s="5">
        <f>SUM(H2:H6)</f>
        <v>1500000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2" activePane="bottomLeft" state="frozen"/>
      <selection/>
      <selection pane="bottomLeft" activeCell="A4" sqref="A4"/>
    </sheetView>
  </sheetViews>
  <sheetFormatPr defaultColWidth="9.140625" defaultRowHeight="16.8"/>
  <cols>
    <col min="1" max="1" width="20.515625" style="175" customWidth="1"/>
    <col min="2" max="2" width="36.5703125" style="175" customWidth="1"/>
    <col min="3" max="3" width="51.9453125" customWidth="1"/>
    <col min="4" max="4" width="16.140625" customWidth="1"/>
    <col min="5" max="5" width="23.140625" customWidth="1"/>
    <col min="6" max="6" width="33" customWidth="1"/>
    <col min="7" max="7" width="30.6484375" customWidth="1"/>
    <col min="8" max="8" width="24.921875" style="174" customWidth="1"/>
    <col min="9" max="9" width="24.921875" customWidth="1"/>
    <col min="10" max="10" width="58.1796875" customWidth="1"/>
    <col min="11" max="11" width="12.859375"/>
  </cols>
  <sheetData>
    <row r="1" s="173" customFormat="1" ht="34" customHeight="1" spans="1:10">
      <c r="A1" s="176" t="s">
        <v>0</v>
      </c>
      <c r="B1" s="176" t="s">
        <v>50</v>
      </c>
      <c r="C1" s="177" t="s">
        <v>51</v>
      </c>
      <c r="D1" s="177" t="s">
        <v>78</v>
      </c>
      <c r="E1" s="177" t="s">
        <v>3</v>
      </c>
      <c r="F1" s="177" t="s">
        <v>82</v>
      </c>
      <c r="G1" s="177" t="s">
        <v>79</v>
      </c>
      <c r="H1" s="177" t="s">
        <v>36</v>
      </c>
      <c r="I1" s="177" t="s">
        <v>5</v>
      </c>
      <c r="J1" s="177" t="s">
        <v>83</v>
      </c>
    </row>
    <row r="2" ht="409.5" customHeight="1" spans="1:10">
      <c r="A2" s="165">
        <v>46058</v>
      </c>
      <c r="B2" s="166" t="s">
        <v>84</v>
      </c>
      <c r="C2" s="178" t="s">
        <v>85</v>
      </c>
      <c r="D2" s="168">
        <v>3</v>
      </c>
      <c r="E2" s="192">
        <v>246000</v>
      </c>
      <c r="F2" s="192">
        <v>0</v>
      </c>
      <c r="G2" s="193">
        <f t="shared" ref="G2:G15" si="0">E2-F2</f>
        <v>246000</v>
      </c>
      <c r="H2" s="193">
        <f t="shared" ref="H2:H8" si="1">D2*G2</f>
        <v>738000</v>
      </c>
      <c r="I2" s="193">
        <f>SUM(H2)</f>
        <v>738000</v>
      </c>
      <c r="J2" s="200"/>
    </row>
    <row r="3" ht="409.5" spans="1:10">
      <c r="A3" s="165">
        <v>46058</v>
      </c>
      <c r="B3" s="166" t="s">
        <v>86</v>
      </c>
      <c r="C3" s="178" t="s">
        <v>87</v>
      </c>
      <c r="D3" s="168">
        <v>2</v>
      </c>
      <c r="E3" s="192">
        <v>370000</v>
      </c>
      <c r="F3" s="192">
        <f t="shared" ref="F2:F12" si="2">E3*10%</f>
        <v>37000</v>
      </c>
      <c r="G3" s="193">
        <f t="shared" si="0"/>
        <v>333000</v>
      </c>
      <c r="H3" s="193">
        <f t="shared" si="1"/>
        <v>666000</v>
      </c>
      <c r="I3" s="193">
        <f>SUM(H3)</f>
        <v>666000</v>
      </c>
      <c r="J3" s="200" t="str">
        <f>_xlfn.DISPIMG("ID_243DDF3EC6A2436B934FBDA7565819A9",1)</f>
        <v>=DISPIMG("ID_243DDF3EC6A2436B934FBDA7565819A9",1)</v>
      </c>
    </row>
    <row r="4" ht="313.4" customHeight="1" spans="1:10">
      <c r="A4" s="179"/>
      <c r="B4" s="180"/>
      <c r="C4" s="181"/>
      <c r="D4" s="182"/>
      <c r="E4" s="194"/>
      <c r="F4" s="195"/>
      <c r="G4" s="194">
        <f t="shared" si="0"/>
        <v>0</v>
      </c>
      <c r="H4" s="196">
        <f t="shared" si="1"/>
        <v>0</v>
      </c>
      <c r="I4" s="192"/>
      <c r="J4" s="17"/>
    </row>
    <row r="5" ht="383.5" customHeight="1" spans="1:10">
      <c r="A5" s="165"/>
      <c r="B5" s="183"/>
      <c r="C5" s="167"/>
      <c r="D5" s="168"/>
      <c r="E5" s="192"/>
      <c r="F5" s="192">
        <f t="shared" si="2"/>
        <v>0</v>
      </c>
      <c r="G5" s="192">
        <f t="shared" si="0"/>
        <v>0</v>
      </c>
      <c r="H5" s="193">
        <f t="shared" si="1"/>
        <v>0</v>
      </c>
      <c r="I5" s="192">
        <f>SUM(H5)</f>
        <v>0</v>
      </c>
      <c r="J5" s="17"/>
    </row>
    <row r="6" ht="365" customHeight="1" spans="1:10">
      <c r="A6" s="165"/>
      <c r="B6" s="183"/>
      <c r="C6" s="167"/>
      <c r="D6" s="168"/>
      <c r="E6" s="192"/>
      <c r="F6" s="192">
        <f t="shared" si="2"/>
        <v>0</v>
      </c>
      <c r="G6" s="192">
        <f t="shared" si="0"/>
        <v>0</v>
      </c>
      <c r="H6" s="193">
        <f t="shared" si="1"/>
        <v>0</v>
      </c>
      <c r="I6" s="192">
        <f>SUM(H6)</f>
        <v>0</v>
      </c>
      <c r="J6" s="17"/>
    </row>
    <row r="7" ht="139.5" customHeight="1" spans="1:10">
      <c r="A7" s="184"/>
      <c r="B7" s="185"/>
      <c r="C7" s="167"/>
      <c r="D7" s="168"/>
      <c r="E7" s="192"/>
      <c r="F7" s="192">
        <f t="shared" si="2"/>
        <v>0</v>
      </c>
      <c r="G7" s="192">
        <f t="shared" si="0"/>
        <v>0</v>
      </c>
      <c r="H7" s="193">
        <f t="shared" si="1"/>
        <v>0</v>
      </c>
      <c r="I7" s="201">
        <f>SUM(H7:H9)</f>
        <v>0</v>
      </c>
      <c r="J7" s="202"/>
    </row>
    <row r="8" ht="26" spans="1:10">
      <c r="A8" s="179"/>
      <c r="B8" s="180"/>
      <c r="C8" s="167"/>
      <c r="D8" s="168"/>
      <c r="E8" s="192"/>
      <c r="F8" s="192">
        <f t="shared" si="2"/>
        <v>0</v>
      </c>
      <c r="G8" s="192">
        <f t="shared" si="0"/>
        <v>0</v>
      </c>
      <c r="H8" s="193">
        <f t="shared" si="1"/>
        <v>0</v>
      </c>
      <c r="I8" s="203"/>
      <c r="J8" s="204"/>
    </row>
    <row r="9" ht="26" spans="1:10">
      <c r="A9" s="186"/>
      <c r="B9" s="187"/>
      <c r="C9" s="167"/>
      <c r="D9" s="168"/>
      <c r="E9" s="192"/>
      <c r="F9" s="192">
        <f t="shared" si="2"/>
        <v>0</v>
      </c>
      <c r="G9" s="192">
        <f t="shared" si="0"/>
        <v>0</v>
      </c>
      <c r="H9" s="197">
        <f t="shared" ref="H9:H15" si="3">SUM(D9*G9)</f>
        <v>0</v>
      </c>
      <c r="I9" s="205"/>
      <c r="J9" s="206"/>
    </row>
    <row r="10" ht="381.45" customHeight="1" spans="1:10">
      <c r="A10" s="183"/>
      <c r="B10" s="188"/>
      <c r="C10" s="189"/>
      <c r="D10" s="168"/>
      <c r="E10" s="192"/>
      <c r="F10" s="192">
        <f t="shared" si="2"/>
        <v>0</v>
      </c>
      <c r="G10" s="192">
        <f t="shared" si="0"/>
        <v>0</v>
      </c>
      <c r="H10" s="197">
        <f t="shared" si="3"/>
        <v>0</v>
      </c>
      <c r="I10" s="207">
        <f t="shared" ref="I10:I15" si="4">SUM(H10)</f>
        <v>0</v>
      </c>
      <c r="J10" s="208"/>
    </row>
    <row r="11" ht="386.3" customHeight="1" spans="1:10">
      <c r="A11" s="183"/>
      <c r="B11" s="188"/>
      <c r="C11" s="189"/>
      <c r="D11" s="168"/>
      <c r="E11" s="192"/>
      <c r="F11" s="192">
        <f t="shared" si="2"/>
        <v>0</v>
      </c>
      <c r="G11" s="192">
        <f t="shared" si="0"/>
        <v>0</v>
      </c>
      <c r="H11" s="197">
        <f t="shared" si="3"/>
        <v>0</v>
      </c>
      <c r="I11" s="207">
        <f t="shared" si="4"/>
        <v>0</v>
      </c>
      <c r="J11" s="17"/>
    </row>
    <row r="12" ht="382.6" customHeight="1" spans="1:10">
      <c r="A12" s="190"/>
      <c r="B12" s="168"/>
      <c r="C12" s="168"/>
      <c r="D12" s="168"/>
      <c r="E12" s="198"/>
      <c r="F12" s="198">
        <f t="shared" si="2"/>
        <v>0</v>
      </c>
      <c r="G12" s="198">
        <f t="shared" si="0"/>
        <v>0</v>
      </c>
      <c r="H12" s="198">
        <f t="shared" si="3"/>
        <v>0</v>
      </c>
      <c r="I12" s="198">
        <f t="shared" si="4"/>
        <v>0</v>
      </c>
      <c r="J12" s="209"/>
    </row>
    <row r="13" ht="379.8" customHeight="1" spans="1:10">
      <c r="A13" s="190"/>
      <c r="B13" s="168"/>
      <c r="C13" s="168"/>
      <c r="D13" s="168"/>
      <c r="E13" s="198"/>
      <c r="F13" s="198"/>
      <c r="G13" s="198">
        <f t="shared" si="0"/>
        <v>0</v>
      </c>
      <c r="H13" s="198">
        <f t="shared" si="3"/>
        <v>0</v>
      </c>
      <c r="I13" s="210">
        <f t="shared" si="4"/>
        <v>0</v>
      </c>
      <c r="J13" s="209"/>
    </row>
    <row r="14" s="174" customFormat="1" ht="399.8" customHeight="1" spans="1:10">
      <c r="A14" s="190"/>
      <c r="B14" s="168"/>
      <c r="C14" s="168"/>
      <c r="D14" s="168"/>
      <c r="E14" s="198"/>
      <c r="F14" s="198">
        <f>E14*10%</f>
        <v>0</v>
      </c>
      <c r="G14" s="198">
        <f t="shared" si="0"/>
        <v>0</v>
      </c>
      <c r="H14" s="198">
        <f t="shared" si="3"/>
        <v>0</v>
      </c>
      <c r="I14" s="210">
        <f t="shared" si="4"/>
        <v>0</v>
      </c>
      <c r="J14" s="209"/>
    </row>
    <row r="15" ht="388.5" customHeight="1" spans="1:10">
      <c r="A15" s="190"/>
      <c r="B15" s="168"/>
      <c r="C15" s="168"/>
      <c r="D15" s="168"/>
      <c r="E15" s="198"/>
      <c r="F15" s="198">
        <f>E15*10%</f>
        <v>0</v>
      </c>
      <c r="G15" s="198">
        <f t="shared" si="0"/>
        <v>0</v>
      </c>
      <c r="H15" s="198">
        <f t="shared" si="3"/>
        <v>0</v>
      </c>
      <c r="I15" s="210">
        <f t="shared" si="4"/>
        <v>0</v>
      </c>
      <c r="J15" s="209"/>
    </row>
    <row r="16" ht="37.2" spans="1:10">
      <c r="A16" s="191" t="s">
        <v>5</v>
      </c>
      <c r="B16" s="191"/>
      <c r="C16" s="191"/>
      <c r="D16" s="191"/>
      <c r="E16" s="191"/>
      <c r="F16" s="199">
        <f>SUM(I2:I15)</f>
        <v>1404000</v>
      </c>
      <c r="G16" s="199"/>
      <c r="H16" s="199"/>
      <c r="I16" s="199"/>
      <c r="J16" s="199"/>
    </row>
  </sheetData>
  <mergeCells count="6">
    <mergeCell ref="A16:E16"/>
    <mergeCell ref="F16:J16"/>
    <mergeCell ref="A7:A9"/>
    <mergeCell ref="B7:B9"/>
    <mergeCell ref="I7:I9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9" sqref="E9"/>
    </sheetView>
  </sheetViews>
  <sheetFormatPr defaultColWidth="9.140625" defaultRowHeight="16.8" outlineLevelRow="2" outlineLevelCol="6"/>
  <cols>
    <col min="1" max="1" width="18.9609375" style="161" customWidth="1"/>
    <col min="2" max="2" width="32.984375" customWidth="1"/>
    <col min="3" max="3" width="29.34375" customWidth="1"/>
    <col min="4" max="4" width="25.3359375" style="162" customWidth="1"/>
    <col min="5" max="5" width="60.2578125" customWidth="1"/>
    <col min="6" max="7" width="30.6484375" customWidth="1"/>
  </cols>
  <sheetData>
    <row r="1" ht="34" customHeight="1" spans="1:7">
      <c r="A1" s="163" t="s">
        <v>0</v>
      </c>
      <c r="B1" s="163" t="s">
        <v>50</v>
      </c>
      <c r="C1" s="163" t="s">
        <v>51</v>
      </c>
      <c r="D1" s="164" t="s">
        <v>78</v>
      </c>
      <c r="E1" s="163" t="s">
        <v>53</v>
      </c>
      <c r="F1" s="163" t="s">
        <v>3</v>
      </c>
      <c r="G1" s="163" t="s">
        <v>5</v>
      </c>
    </row>
    <row r="2" ht="409.5" customHeight="1" spans="1:7">
      <c r="A2" s="165">
        <v>46058</v>
      </c>
      <c r="B2" s="166" t="s">
        <v>88</v>
      </c>
      <c r="C2" s="167" t="s">
        <v>89</v>
      </c>
      <c r="D2" s="168">
        <v>2</v>
      </c>
      <c r="E2" s="17"/>
      <c r="F2" s="172">
        <v>334000</v>
      </c>
      <c r="G2" s="172">
        <f>F2*D2</f>
        <v>668000</v>
      </c>
    </row>
    <row r="3" ht="35" customHeight="1" spans="1:7">
      <c r="A3" s="169" t="s">
        <v>5</v>
      </c>
      <c r="B3" s="169"/>
      <c r="C3" s="170"/>
      <c r="D3" s="171"/>
      <c r="E3" s="30">
        <f>SUM(G2)</f>
        <v>668000</v>
      </c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5"/>
  <sheetViews>
    <sheetView zoomScale="55" zoomScaleNormal="55" topLeftCell="C1" workbookViewId="0">
      <selection activeCell="E14" sqref="E14"/>
    </sheetView>
  </sheetViews>
  <sheetFormatPr defaultColWidth="9.140625" defaultRowHeight="23.2" outlineLevelCol="7"/>
  <cols>
    <col min="1" max="1" width="17" style="131" customWidth="1"/>
    <col min="2" max="2" width="18" style="132" customWidth="1"/>
    <col min="3" max="3" width="38.75" style="132" customWidth="1"/>
    <col min="4" max="4" width="12.7265625" style="132" customWidth="1"/>
    <col min="5" max="5" width="45.203125" style="132" customWidth="1"/>
    <col min="6" max="7" width="29.0703125" style="132" customWidth="1"/>
    <col min="8" max="8" width="23.1171875" style="132" customWidth="1"/>
    <col min="9" max="12" width="9.140625" style="132"/>
    <col min="13" max="13" width="13.140625" style="132" customWidth="1"/>
    <col min="14" max="16384" width="9.140625" style="132"/>
  </cols>
  <sheetData>
    <row r="1" ht="34" customHeight="1" spans="1:8">
      <c r="A1" s="133" t="s">
        <v>0</v>
      </c>
      <c r="B1" s="134" t="s">
        <v>50</v>
      </c>
      <c r="C1" s="134" t="s">
        <v>51</v>
      </c>
      <c r="D1" s="134" t="s">
        <v>78</v>
      </c>
      <c r="E1" s="134" t="s">
        <v>53</v>
      </c>
      <c r="F1" s="134" t="s">
        <v>3</v>
      </c>
      <c r="G1" s="134" t="s">
        <v>36</v>
      </c>
      <c r="H1" s="144" t="s">
        <v>5</v>
      </c>
    </row>
    <row r="2" ht="58" customHeight="1" spans="1:8">
      <c r="A2" s="135">
        <v>46055</v>
      </c>
      <c r="B2" s="135" t="s">
        <v>90</v>
      </c>
      <c r="C2" s="136" t="s">
        <v>91</v>
      </c>
      <c r="D2" s="137">
        <v>2</v>
      </c>
      <c r="E2" s="145"/>
      <c r="F2" s="146">
        <v>100000</v>
      </c>
      <c r="G2" s="147">
        <f t="shared" ref="G2:G8" si="0">D2*F2</f>
        <v>200000</v>
      </c>
      <c r="H2" s="148">
        <f>SUM(G2:G8)</f>
        <v>2200000</v>
      </c>
    </row>
    <row r="3" ht="58" customHeight="1" spans="1:8">
      <c r="A3" s="138"/>
      <c r="B3" s="138"/>
      <c r="C3" s="136" t="s">
        <v>92</v>
      </c>
      <c r="D3" s="137">
        <v>2</v>
      </c>
      <c r="E3" s="145"/>
      <c r="F3" s="146">
        <v>100000</v>
      </c>
      <c r="G3" s="147">
        <f t="shared" si="0"/>
        <v>200000</v>
      </c>
      <c r="H3" s="149"/>
    </row>
    <row r="4" ht="58" customHeight="1" spans="1:8">
      <c r="A4" s="138"/>
      <c r="B4" s="138"/>
      <c r="C4" s="136" t="s">
        <v>93</v>
      </c>
      <c r="D4" s="137">
        <v>2</v>
      </c>
      <c r="E4" s="145"/>
      <c r="F4" s="146">
        <v>100000</v>
      </c>
      <c r="G4" s="147">
        <f t="shared" si="0"/>
        <v>200000</v>
      </c>
      <c r="H4" s="149"/>
    </row>
    <row r="5" ht="58" customHeight="1" spans="1:8">
      <c r="A5" s="138"/>
      <c r="B5" s="138"/>
      <c r="C5" s="136" t="s">
        <v>94</v>
      </c>
      <c r="D5" s="137">
        <v>2</v>
      </c>
      <c r="E5" s="145"/>
      <c r="F5" s="146">
        <v>100000</v>
      </c>
      <c r="G5" s="147">
        <f t="shared" si="0"/>
        <v>200000</v>
      </c>
      <c r="H5" s="149"/>
    </row>
    <row r="6" ht="58" customHeight="1" spans="1:8">
      <c r="A6" s="138"/>
      <c r="B6" s="138"/>
      <c r="C6" s="139" t="s">
        <v>95</v>
      </c>
      <c r="D6" s="137">
        <v>2</v>
      </c>
      <c r="E6" s="145"/>
      <c r="F6" s="146">
        <v>100000</v>
      </c>
      <c r="G6" s="147">
        <f t="shared" si="0"/>
        <v>200000</v>
      </c>
      <c r="H6" s="149"/>
    </row>
    <row r="7" ht="58" customHeight="1" spans="1:8">
      <c r="A7" s="138"/>
      <c r="B7" s="138"/>
      <c r="C7" s="139" t="s">
        <v>96</v>
      </c>
      <c r="D7" s="137">
        <v>2</v>
      </c>
      <c r="E7" s="145"/>
      <c r="F7" s="146">
        <v>100000</v>
      </c>
      <c r="G7" s="147">
        <f t="shared" si="0"/>
        <v>200000</v>
      </c>
      <c r="H7" s="149"/>
    </row>
    <row r="8" ht="58" customHeight="1" spans="1:8">
      <c r="A8" s="138"/>
      <c r="B8" s="138"/>
      <c r="C8" s="139" t="s">
        <v>97</v>
      </c>
      <c r="D8" s="137">
        <v>10</v>
      </c>
      <c r="E8" s="145"/>
      <c r="F8" s="146">
        <v>100000</v>
      </c>
      <c r="G8" s="147">
        <f t="shared" si="0"/>
        <v>1000000</v>
      </c>
      <c r="H8" s="150"/>
    </row>
    <row r="9" ht="35" customHeight="1" spans="1:8">
      <c r="A9" s="140" t="s">
        <v>4</v>
      </c>
      <c r="B9" s="140"/>
      <c r="C9" s="140"/>
      <c r="D9" s="137">
        <f>SUM(D2:D8)</f>
        <v>22</v>
      </c>
      <c r="E9" s="151"/>
      <c r="F9" s="152" t="s">
        <v>98</v>
      </c>
      <c r="G9" s="152"/>
      <c r="H9" s="152">
        <f>H2*11%</f>
        <v>242000</v>
      </c>
    </row>
    <row r="10" ht="35" customHeight="1" spans="1:8">
      <c r="A10" s="140" t="s">
        <v>5</v>
      </c>
      <c r="B10" s="140"/>
      <c r="C10" s="140"/>
      <c r="D10" s="137"/>
      <c r="E10" s="153">
        <f>SUM(H2:H9)</f>
        <v>2442000</v>
      </c>
      <c r="F10" s="154"/>
      <c r="G10" s="154"/>
      <c r="H10" s="155"/>
    </row>
    <row r="11" ht="64" customHeight="1" spans="1:8">
      <c r="A11" s="141"/>
      <c r="B11" s="142"/>
      <c r="C11" s="143"/>
      <c r="D11" s="143"/>
      <c r="E11" s="156" t="s">
        <v>49</v>
      </c>
      <c r="F11" s="157">
        <f>SUM(E10)</f>
        <v>2442000</v>
      </c>
      <c r="G11" s="158"/>
      <c r="H11" s="159"/>
    </row>
    <row r="12" ht="64" customHeight="1" spans="6:6">
      <c r="F12" s="160"/>
    </row>
    <row r="13" ht="64" customHeight="1"/>
    <row r="14" ht="64" customHeight="1"/>
    <row r="15" ht="64" customHeight="1"/>
    <row r="16" ht="35" customHeight="1"/>
    <row r="17" ht="35" customHeight="1"/>
    <row r="18" ht="160" customHeight="1"/>
    <row r="19" ht="160" customHeight="1"/>
    <row r="20" ht="35" customHeight="1"/>
    <row r="21" ht="35" customHeight="1"/>
    <row r="22" ht="321" customHeight="1"/>
    <row r="23" ht="34" customHeight="1"/>
    <row r="24" ht="34" customHeight="1"/>
    <row r="25" ht="34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  <row r="34" ht="58" customHeight="1"/>
    <row r="35" ht="58" customHeight="1"/>
  </sheetData>
  <mergeCells count="10">
    <mergeCell ref="A9:C9"/>
    <mergeCell ref="F9:G9"/>
    <mergeCell ref="A10:C10"/>
    <mergeCell ref="E10:H10"/>
    <mergeCell ref="A11:C11"/>
    <mergeCell ref="F11:H11"/>
    <mergeCell ref="A2:A8"/>
    <mergeCell ref="B2:B8"/>
    <mergeCell ref="E2:E8"/>
    <mergeCell ref="H2:H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zoomScale="89" zoomScaleNormal="89" workbookViewId="0">
      <pane ySplit="1" topLeftCell="A2" activePane="bottomLeft" state="frozen"/>
      <selection/>
      <selection pane="bottomLeft" activeCell="E3" sqref="E3"/>
    </sheetView>
  </sheetViews>
  <sheetFormatPr defaultColWidth="9.140625" defaultRowHeight="16.8" outlineLevelRow="4" outlineLevelCol="6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7" width="17.9609375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4" t="s">
        <v>52</v>
      </c>
      <c r="E1" s="35" t="s">
        <v>53</v>
      </c>
      <c r="F1" s="35" t="s">
        <v>3</v>
      </c>
      <c r="G1" s="35" t="s">
        <v>5</v>
      </c>
    </row>
    <row r="2" ht="193.75" customHeight="1" spans="1:7">
      <c r="A2" s="25">
        <v>46059</v>
      </c>
      <c r="B2" s="113" t="s">
        <v>99</v>
      </c>
      <c r="C2" s="38" t="s">
        <v>100</v>
      </c>
      <c r="D2" s="113">
        <v>2</v>
      </c>
      <c r="E2" s="17"/>
      <c r="F2" s="7">
        <v>900000</v>
      </c>
      <c r="G2" s="7">
        <f>F2*D2</f>
        <v>1800000</v>
      </c>
    </row>
    <row r="3" ht="156.5" customHeight="1" spans="1:7">
      <c r="A3" s="25"/>
      <c r="B3" s="92"/>
      <c r="C3" s="38"/>
      <c r="D3" s="113"/>
      <c r="E3" s="17"/>
      <c r="F3" s="7"/>
      <c r="G3" s="7">
        <f>F3*D3</f>
        <v>0</v>
      </c>
    </row>
    <row r="4" ht="26" spans="1:7">
      <c r="A4" s="80" t="s">
        <v>49</v>
      </c>
      <c r="B4" s="81"/>
      <c r="C4" s="81"/>
      <c r="D4" s="128"/>
      <c r="E4" s="110">
        <f>SUM(G2:G3)</f>
        <v>1800000</v>
      </c>
      <c r="F4" s="129"/>
      <c r="G4" s="130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52</v>
      </c>
      <c r="E1" s="35" t="s">
        <v>53</v>
      </c>
      <c r="F1" s="35" t="s">
        <v>3</v>
      </c>
      <c r="G1" s="35" t="s">
        <v>5</v>
      </c>
    </row>
    <row r="2" ht="168" customHeight="1" spans="1:7">
      <c r="A2" s="25"/>
      <c r="B2" s="113"/>
      <c r="C2" s="38"/>
      <c r="D2" s="27"/>
      <c r="E2" s="17"/>
      <c r="F2" s="21"/>
      <c r="G2" s="21">
        <f>SUM(D2*F2)</f>
        <v>0</v>
      </c>
    </row>
    <row r="3" ht="23.5" customHeight="1" spans="1:7">
      <c r="A3" s="114" t="s">
        <v>4</v>
      </c>
      <c r="B3" s="115"/>
      <c r="C3" s="116"/>
      <c r="D3" s="27"/>
      <c r="E3" s="17"/>
      <c r="F3" s="121" t="s">
        <v>101</v>
      </c>
      <c r="G3" s="53">
        <f>G2*11%</f>
        <v>0</v>
      </c>
    </row>
    <row r="4" ht="23.5" customHeight="1" spans="1:7">
      <c r="A4" s="114" t="s">
        <v>5</v>
      </c>
      <c r="B4" s="115"/>
      <c r="C4" s="116"/>
      <c r="D4" s="38"/>
      <c r="E4" s="125">
        <f>SUM(G2:G3)</f>
        <v>0</v>
      </c>
      <c r="F4" s="125"/>
      <c r="G4" s="125"/>
    </row>
    <row r="5" ht="150.5" customHeight="1" spans="1:7">
      <c r="A5" s="25"/>
      <c r="B5" s="113"/>
      <c r="C5" s="38"/>
      <c r="D5" s="27"/>
      <c r="E5" s="17"/>
      <c r="F5" s="21"/>
      <c r="G5" s="21">
        <f>D5*F5</f>
        <v>0</v>
      </c>
    </row>
    <row r="6" ht="23.5" customHeight="1" spans="1:9">
      <c r="A6" s="117" t="s">
        <v>4</v>
      </c>
      <c r="B6" s="118"/>
      <c r="C6" s="119"/>
      <c r="D6" s="120"/>
      <c r="E6" s="7"/>
      <c r="F6" s="125" t="s">
        <v>101</v>
      </c>
      <c r="G6" s="7">
        <f>G5*11%</f>
        <v>0</v>
      </c>
      <c r="I6" s="127"/>
    </row>
    <row r="7" ht="23.5" customHeight="1" spans="1:7">
      <c r="A7" s="117" t="s">
        <v>5</v>
      </c>
      <c r="B7" s="118"/>
      <c r="C7" s="119"/>
      <c r="D7" s="120"/>
      <c r="E7" s="125">
        <f>SUM(G5:G6)</f>
        <v>0</v>
      </c>
      <c r="F7" s="125"/>
      <c r="G7" s="125"/>
    </row>
    <row r="8" ht="168" customHeight="1" spans="1:7">
      <c r="A8" s="25"/>
      <c r="B8" s="113"/>
      <c r="C8" s="38"/>
      <c r="D8" s="27"/>
      <c r="E8" s="17"/>
      <c r="F8" s="21"/>
      <c r="G8" s="21"/>
    </row>
    <row r="9" ht="23.5" customHeight="1" spans="1:7">
      <c r="A9" s="117"/>
      <c r="B9" s="118"/>
      <c r="C9" s="119"/>
      <c r="D9" s="120"/>
      <c r="E9" s="7"/>
      <c r="F9" s="7"/>
      <c r="G9" s="7"/>
    </row>
    <row r="10" ht="23.5" customHeight="1" spans="1:7">
      <c r="A10" s="117" t="s">
        <v>5</v>
      </c>
      <c r="B10" s="118"/>
      <c r="C10" s="119"/>
      <c r="D10" s="120"/>
      <c r="E10" s="125"/>
      <c r="F10" s="125"/>
      <c r="G10" s="125"/>
    </row>
    <row r="11" ht="168" customHeight="1" spans="1:7">
      <c r="A11" s="25"/>
      <c r="B11" s="113"/>
      <c r="C11" s="38"/>
      <c r="D11" s="27"/>
      <c r="E11" s="17"/>
      <c r="F11" s="21"/>
      <c r="G11" s="21"/>
    </row>
    <row r="12" ht="23.5" customHeight="1" spans="1:7">
      <c r="A12" s="117"/>
      <c r="B12" s="118"/>
      <c r="C12" s="119"/>
      <c r="D12" s="120"/>
      <c r="E12" s="7"/>
      <c r="F12" s="7"/>
      <c r="G12" s="53"/>
    </row>
    <row r="13" ht="23.5" customHeight="1" spans="1:7">
      <c r="A13" s="117" t="s">
        <v>5</v>
      </c>
      <c r="B13" s="118"/>
      <c r="C13" s="119"/>
      <c r="D13" s="120"/>
      <c r="E13" s="125"/>
      <c r="F13" s="125"/>
      <c r="G13" s="125"/>
    </row>
    <row r="14" ht="24" customHeight="1" spans="1:7">
      <c r="A14" s="80" t="s">
        <v>49</v>
      </c>
      <c r="B14" s="81"/>
      <c r="C14" s="81"/>
      <c r="D14" s="82"/>
      <c r="E14" s="126">
        <f>SUM(E4+E7+E10+E13)</f>
        <v>0</v>
      </c>
      <c r="F14" s="90"/>
      <c r="G14" s="91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52</v>
      </c>
      <c r="E1" s="35" t="s">
        <v>53</v>
      </c>
      <c r="F1" s="35" t="s">
        <v>3</v>
      </c>
      <c r="G1" s="35" t="s">
        <v>5</v>
      </c>
    </row>
    <row r="2" ht="168" customHeight="1" spans="1:7">
      <c r="A2" s="25"/>
      <c r="B2" s="113"/>
      <c r="C2" s="38"/>
      <c r="D2" s="27"/>
      <c r="E2" s="17"/>
      <c r="F2" s="21"/>
      <c r="G2" s="21">
        <f>SUM(D2*F2)</f>
        <v>0</v>
      </c>
    </row>
    <row r="3" ht="23.5" customHeight="1" spans="1:7">
      <c r="A3" s="114" t="s">
        <v>4</v>
      </c>
      <c r="B3" s="115"/>
      <c r="C3" s="116"/>
      <c r="D3" s="27"/>
      <c r="E3" s="17"/>
      <c r="F3" s="121"/>
      <c r="G3" s="53"/>
    </row>
    <row r="4" ht="23.5" customHeight="1" spans="1:7">
      <c r="A4" s="114" t="s">
        <v>5</v>
      </c>
      <c r="B4" s="115"/>
      <c r="C4" s="116"/>
      <c r="D4" s="38"/>
      <c r="E4" s="122">
        <f>SUM(G2:G3)</f>
        <v>0</v>
      </c>
      <c r="F4" s="123"/>
      <c r="G4" s="124"/>
    </row>
    <row r="5" ht="168" customHeight="1" spans="1:7">
      <c r="A5" s="25"/>
      <c r="B5" s="113"/>
      <c r="C5" s="38"/>
      <c r="D5" s="27"/>
      <c r="E5" s="17"/>
      <c r="F5" s="21"/>
      <c r="G5" s="21">
        <f>SUM(D5*F5)</f>
        <v>0</v>
      </c>
    </row>
    <row r="6" ht="23.5" customHeight="1" spans="1:7">
      <c r="A6" s="117" t="s">
        <v>4</v>
      </c>
      <c r="B6" s="118"/>
      <c r="C6" s="119"/>
      <c r="D6" s="120"/>
      <c r="E6" s="7"/>
      <c r="F6" s="7"/>
      <c r="G6" s="7"/>
    </row>
    <row r="7" ht="23.5" customHeight="1" spans="1:7">
      <c r="A7" s="117" t="s">
        <v>5</v>
      </c>
      <c r="B7" s="118"/>
      <c r="C7" s="119"/>
      <c r="D7" s="120"/>
      <c r="E7" s="125">
        <f>SUM(G5:G6)</f>
        <v>0</v>
      </c>
      <c r="F7" s="125"/>
      <c r="G7" s="125"/>
    </row>
    <row r="8" ht="168" customHeight="1" spans="1:7">
      <c r="A8" s="25"/>
      <c r="B8" s="113"/>
      <c r="C8" s="38"/>
      <c r="D8" s="27"/>
      <c r="E8" s="17"/>
      <c r="F8" s="21"/>
      <c r="G8" s="21"/>
    </row>
    <row r="9" ht="23.5" customHeight="1" spans="1:7">
      <c r="A9" s="117"/>
      <c r="B9" s="118"/>
      <c r="C9" s="119"/>
      <c r="D9" s="120"/>
      <c r="E9" s="7"/>
      <c r="F9" s="7"/>
      <c r="G9" s="7"/>
    </row>
    <row r="10" ht="23.5" customHeight="1" spans="1:7">
      <c r="A10" s="117"/>
      <c r="B10" s="118"/>
      <c r="C10" s="119"/>
      <c r="D10" s="120"/>
      <c r="E10" s="125"/>
      <c r="F10" s="125"/>
      <c r="G10" s="125"/>
    </row>
    <row r="11" ht="168" customHeight="1" spans="1:7">
      <c r="A11" s="25"/>
      <c r="B11" s="113"/>
      <c r="C11" s="38"/>
      <c r="D11" s="27"/>
      <c r="E11" s="17"/>
      <c r="F11" s="21"/>
      <c r="G11" s="21"/>
    </row>
    <row r="12" ht="23.5" customHeight="1" spans="1:7">
      <c r="A12" s="117"/>
      <c r="B12" s="118"/>
      <c r="C12" s="119"/>
      <c r="D12" s="120"/>
      <c r="E12" s="7"/>
      <c r="F12" s="7"/>
      <c r="G12" s="53"/>
    </row>
    <row r="13" ht="23.5" customHeight="1" spans="1:7">
      <c r="A13" s="117"/>
      <c r="B13" s="118"/>
      <c r="C13" s="119"/>
      <c r="D13" s="120"/>
      <c r="E13" s="125"/>
      <c r="F13" s="125"/>
      <c r="G13" s="125"/>
    </row>
    <row r="14" ht="24" customHeight="1" spans="1:7">
      <c r="A14" s="80" t="s">
        <v>49</v>
      </c>
      <c r="B14" s="81"/>
      <c r="C14" s="81"/>
      <c r="D14" s="82"/>
      <c r="E14" s="126">
        <f>SUM(E4+E7+E10+E13)</f>
        <v>0</v>
      </c>
      <c r="F14" s="90"/>
      <c r="G14" s="91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50</v>
      </c>
      <c r="C1" s="35" t="s">
        <v>51</v>
      </c>
      <c r="D1" s="35" t="s">
        <v>52</v>
      </c>
      <c r="E1" s="35" t="s">
        <v>53</v>
      </c>
      <c r="F1" s="35" t="s">
        <v>3</v>
      </c>
      <c r="G1" s="35" t="s">
        <v>5</v>
      </c>
      <c r="H1" s="35" t="s">
        <v>102</v>
      </c>
    </row>
    <row r="2" ht="138.55" customHeight="1" spans="1:8">
      <c r="A2" s="25"/>
      <c r="B2" s="92"/>
      <c r="C2" s="69"/>
      <c r="D2" s="17"/>
      <c r="E2" s="17"/>
      <c r="F2" s="21"/>
      <c r="G2" s="21">
        <f>SUM(D2*F2)</f>
        <v>0</v>
      </c>
      <c r="H2" s="17"/>
    </row>
    <row r="3" ht="26" spans="1:8">
      <c r="A3" s="96" t="s">
        <v>4</v>
      </c>
      <c r="B3" s="97"/>
      <c r="C3" s="98"/>
      <c r="D3" s="99">
        <f>SUM(D2)</f>
        <v>0</v>
      </c>
      <c r="E3" s="104"/>
      <c r="F3" s="85" t="s">
        <v>101</v>
      </c>
      <c r="G3" s="105">
        <f>G2*11%</f>
        <v>0</v>
      </c>
      <c r="H3" s="106"/>
    </row>
    <row r="4" ht="26" spans="1:8">
      <c r="A4" s="28" t="s">
        <v>5</v>
      </c>
      <c r="B4" s="29"/>
      <c r="C4" s="78"/>
      <c r="D4" s="100"/>
      <c r="E4" s="107">
        <f>SUM(G2:G3)</f>
        <v>0</v>
      </c>
      <c r="F4" s="107"/>
      <c r="G4" s="107"/>
      <c r="H4" s="107"/>
    </row>
    <row r="5" ht="168" customHeight="1" spans="1:8">
      <c r="A5" s="46"/>
      <c r="B5" s="101"/>
      <c r="C5" s="101"/>
      <c r="D5" s="102"/>
      <c r="E5" s="108"/>
      <c r="F5" s="21"/>
      <c r="G5" s="21">
        <f>SUM(D5*F5)</f>
        <v>0</v>
      </c>
      <c r="H5" s="109"/>
    </row>
    <row r="6" ht="26" spans="1:8">
      <c r="A6" s="96" t="s">
        <v>4</v>
      </c>
      <c r="B6" s="97"/>
      <c r="C6" s="98"/>
      <c r="D6" s="100">
        <f>SUM(D5)</f>
        <v>0</v>
      </c>
      <c r="E6" s="84"/>
      <c r="F6" s="85" t="s">
        <v>101</v>
      </c>
      <c r="G6" s="105">
        <f>G5*11%</f>
        <v>0</v>
      </c>
      <c r="H6" s="106"/>
    </row>
    <row r="7" ht="26" spans="1:8">
      <c r="A7" s="28" t="s">
        <v>5</v>
      </c>
      <c r="B7" s="29"/>
      <c r="C7" s="78"/>
      <c r="D7" s="100"/>
      <c r="E7" s="84">
        <f>SUM(G5:G6)</f>
        <v>0</v>
      </c>
      <c r="F7" s="84"/>
      <c r="G7" s="84"/>
      <c r="H7" s="84"/>
    </row>
    <row r="8" ht="168" customHeight="1" spans="1:8">
      <c r="A8" s="46"/>
      <c r="B8" s="101"/>
      <c r="C8" s="101"/>
      <c r="D8" s="102"/>
      <c r="E8" s="108"/>
      <c r="F8" s="21"/>
      <c r="G8" s="21">
        <f>SUM(D8*F8)</f>
        <v>0</v>
      </c>
      <c r="H8" s="109"/>
    </row>
    <row r="9" ht="26" spans="1:8">
      <c r="A9" s="96" t="s">
        <v>4</v>
      </c>
      <c r="B9" s="97"/>
      <c r="C9" s="98"/>
      <c r="D9" s="100"/>
      <c r="E9" s="84"/>
      <c r="F9" s="85" t="s">
        <v>101</v>
      </c>
      <c r="G9" s="105">
        <f>G8*11%</f>
        <v>0</v>
      </c>
      <c r="H9" s="106"/>
    </row>
    <row r="10" ht="26" spans="1:8">
      <c r="A10" s="28" t="s">
        <v>5</v>
      </c>
      <c r="B10" s="29"/>
      <c r="C10" s="78"/>
      <c r="D10" s="100"/>
      <c r="E10" s="84">
        <f>SUM(G8:G9)</f>
        <v>0</v>
      </c>
      <c r="F10" s="84"/>
      <c r="G10" s="84"/>
      <c r="H10" s="84"/>
    </row>
    <row r="11" ht="168" customHeight="1" spans="1:8">
      <c r="A11" s="103"/>
      <c r="B11" s="101"/>
      <c r="C11" s="101"/>
      <c r="D11" s="102"/>
      <c r="E11" s="108"/>
      <c r="F11" s="21"/>
      <c r="G11" s="21">
        <f>SUM(D11*F11)</f>
        <v>0</v>
      </c>
      <c r="H11" s="109"/>
    </row>
    <row r="12" ht="26" spans="1:8">
      <c r="A12" s="96" t="s">
        <v>4</v>
      </c>
      <c r="B12" s="97"/>
      <c r="C12" s="98"/>
      <c r="D12" s="100"/>
      <c r="E12" s="84"/>
      <c r="F12" s="85" t="s">
        <v>101</v>
      </c>
      <c r="G12" s="105">
        <f>G11*11%</f>
        <v>0</v>
      </c>
      <c r="H12" s="106"/>
    </row>
    <row r="13" ht="26" spans="1:8">
      <c r="A13" s="28" t="s">
        <v>5</v>
      </c>
      <c r="B13" s="29"/>
      <c r="C13" s="78"/>
      <c r="D13" s="100"/>
      <c r="E13" s="84">
        <f>SUM(G11:G12)</f>
        <v>0</v>
      </c>
      <c r="F13" s="84"/>
      <c r="G13" s="84"/>
      <c r="H13" s="84"/>
    </row>
    <row r="14" ht="168" customHeight="1" spans="1:8">
      <c r="A14" s="103"/>
      <c r="B14" s="101"/>
      <c r="C14" s="101"/>
      <c r="D14" s="102"/>
      <c r="E14" s="108"/>
      <c r="F14" s="21"/>
      <c r="G14" s="21"/>
      <c r="H14" s="109"/>
    </row>
    <row r="15" ht="26" spans="1:8">
      <c r="A15" s="96" t="s">
        <v>4</v>
      </c>
      <c r="B15" s="97"/>
      <c r="C15" s="98"/>
      <c r="D15" s="100"/>
      <c r="E15" s="84"/>
      <c r="F15" s="85" t="s">
        <v>101</v>
      </c>
      <c r="G15" s="105">
        <f>G14*11%</f>
        <v>0</v>
      </c>
      <c r="H15" s="106"/>
    </row>
    <row r="16" ht="26" spans="1:8">
      <c r="A16" s="28" t="s">
        <v>5</v>
      </c>
      <c r="B16" s="29"/>
      <c r="C16" s="78"/>
      <c r="D16" s="100"/>
      <c r="E16" s="84">
        <f>SUM(G14:G15)</f>
        <v>0</v>
      </c>
      <c r="F16" s="84"/>
      <c r="G16" s="84"/>
      <c r="H16" s="84"/>
    </row>
    <row r="17" ht="26" customHeight="1" spans="1:8">
      <c r="A17" s="80" t="s">
        <v>49</v>
      </c>
      <c r="B17" s="81"/>
      <c r="C17" s="81"/>
      <c r="D17" s="82"/>
      <c r="E17" s="110">
        <f>E4+E7+E10+E13+E16</f>
        <v>0</v>
      </c>
      <c r="F17" s="111"/>
      <c r="G17" s="111"/>
      <c r="H17" s="112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3" sqref="F3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78</v>
      </c>
      <c r="E1" s="35" t="s">
        <v>3</v>
      </c>
      <c r="F1" s="35" t="s">
        <v>53</v>
      </c>
      <c r="G1" s="35" t="s">
        <v>5</v>
      </c>
    </row>
    <row r="2" ht="169" customHeight="1" spans="1:7">
      <c r="A2" s="25">
        <v>46055</v>
      </c>
      <c r="B2" s="92" t="s">
        <v>103</v>
      </c>
      <c r="C2" s="7" t="s">
        <v>104</v>
      </c>
      <c r="D2" s="56">
        <v>20</v>
      </c>
      <c r="E2" s="21">
        <v>280000</v>
      </c>
      <c r="F2" s="17"/>
      <c r="G2" s="21">
        <f>SUM(D2*E2)</f>
        <v>5600000</v>
      </c>
    </row>
    <row r="3" ht="155.75" customHeight="1" spans="1:7">
      <c r="A3" s="25"/>
      <c r="B3" s="92"/>
      <c r="C3" s="7"/>
      <c r="D3" s="56"/>
      <c r="E3" s="21"/>
      <c r="F3" s="17"/>
      <c r="G3" s="21">
        <f>SUM(D3*E3)</f>
        <v>0</v>
      </c>
    </row>
    <row r="4" ht="23" customHeight="1" spans="1:7">
      <c r="A4" s="93" t="s">
        <v>105</v>
      </c>
      <c r="B4" s="94"/>
      <c r="C4" s="94"/>
      <c r="D4" s="94"/>
      <c r="E4" s="94"/>
      <c r="F4" s="95">
        <f>SUM(G2:G3)</f>
        <v>5600000</v>
      </c>
      <c r="G4" s="95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zoomScale="75" zoomScaleNormal="75" topLeftCell="B1"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18.132812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78</v>
      </c>
      <c r="E1" s="35" t="s">
        <v>53</v>
      </c>
      <c r="F1" s="35" t="s">
        <v>3</v>
      </c>
      <c r="G1" s="35" t="s">
        <v>5</v>
      </c>
    </row>
    <row r="2" ht="106.15" customHeight="1" spans="1:7">
      <c r="A2" s="76">
        <v>46055</v>
      </c>
      <c r="B2" s="77" t="s">
        <v>106</v>
      </c>
      <c r="C2" s="26" t="s">
        <v>107</v>
      </c>
      <c r="D2" s="27">
        <v>3</v>
      </c>
      <c r="E2" s="17"/>
      <c r="F2" s="83">
        <v>275000</v>
      </c>
      <c r="G2" s="21">
        <f>SUM(D2*F2)</f>
        <v>825000</v>
      </c>
    </row>
    <row r="3" ht="26" spans="1:7">
      <c r="A3" s="28" t="s">
        <v>36</v>
      </c>
      <c r="B3" s="29"/>
      <c r="C3" s="78"/>
      <c r="D3" s="79">
        <f>SUM(D2)</f>
        <v>3</v>
      </c>
      <c r="E3" s="84"/>
      <c r="F3" s="84" t="s">
        <v>101</v>
      </c>
      <c r="G3" s="85">
        <f>G2*11%</f>
        <v>90750</v>
      </c>
    </row>
    <row r="4" ht="26" spans="1:7">
      <c r="A4" s="28" t="s">
        <v>5</v>
      </c>
      <c r="B4" s="29"/>
      <c r="C4" s="29"/>
      <c r="D4" s="29"/>
      <c r="E4" s="86">
        <f>SUM(G2:G3)</f>
        <v>915750</v>
      </c>
      <c r="F4" s="87"/>
      <c r="G4" s="88"/>
    </row>
    <row r="5" ht="245.15" spans="1:7">
      <c r="A5" s="76">
        <v>46058</v>
      </c>
      <c r="B5" s="77" t="s">
        <v>108</v>
      </c>
      <c r="C5" s="26" t="s">
        <v>109</v>
      </c>
      <c r="D5" s="27">
        <v>3</v>
      </c>
      <c r="E5" s="17" t="str">
        <f>_xlfn.DISPIMG("ID_3BC2409208B746588761AA2CAF8F81BA",1)</f>
        <v>=DISPIMG("ID_3BC2409208B746588761AA2CAF8F81BA",1)</v>
      </c>
      <c r="F5" s="83">
        <v>180180</v>
      </c>
      <c r="G5" s="21">
        <f>F5*D5</f>
        <v>540540</v>
      </c>
    </row>
    <row r="6" ht="26" spans="1:7">
      <c r="A6" s="28" t="s">
        <v>36</v>
      </c>
      <c r="B6" s="29"/>
      <c r="C6" s="78"/>
      <c r="D6" s="79">
        <f>SUM(D5)</f>
        <v>3</v>
      </c>
      <c r="E6" s="84"/>
      <c r="F6" s="84" t="s">
        <v>101</v>
      </c>
      <c r="G6" s="85">
        <f>G5*11%</f>
        <v>59459.4</v>
      </c>
    </row>
    <row r="7" ht="26" spans="1:7">
      <c r="A7" s="28" t="s">
        <v>5</v>
      </c>
      <c r="B7" s="29"/>
      <c r="C7" s="29"/>
      <c r="D7" s="29"/>
      <c r="E7" s="86">
        <v>600000</v>
      </c>
      <c r="F7" s="87"/>
      <c r="G7" s="88"/>
    </row>
    <row r="8" ht="26" customHeight="1" spans="1:7">
      <c r="A8" s="80" t="s">
        <v>49</v>
      </c>
      <c r="B8" s="81"/>
      <c r="C8" s="81"/>
      <c r="D8" s="82"/>
      <c r="E8" s="89">
        <f>E4+E7</f>
        <v>1515750</v>
      </c>
      <c r="F8" s="90"/>
      <c r="G8" s="91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50</v>
      </c>
      <c r="C1" s="13" t="s">
        <v>51</v>
      </c>
      <c r="D1" s="13" t="s">
        <v>53</v>
      </c>
      <c r="E1" s="13" t="s">
        <v>5</v>
      </c>
      <c r="F1" s="13" t="s">
        <v>102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50</v>
      </c>
      <c r="C1" s="35" t="s">
        <v>51</v>
      </c>
      <c r="D1" s="35" t="s">
        <v>78</v>
      </c>
      <c r="E1" s="35" t="s">
        <v>53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49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51</v>
      </c>
      <c r="C1" s="13" t="s">
        <v>78</v>
      </c>
      <c r="D1" s="13" t="s">
        <v>53</v>
      </c>
      <c r="E1" s="13" t="s">
        <v>3</v>
      </c>
      <c r="F1" s="13" t="s">
        <v>5</v>
      </c>
      <c r="G1" s="13" t="s">
        <v>102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51</v>
      </c>
      <c r="C1" s="13" t="s">
        <v>78</v>
      </c>
      <c r="D1" s="13" t="s">
        <v>53</v>
      </c>
      <c r="E1" s="13" t="s">
        <v>79</v>
      </c>
      <c r="F1" s="13" t="s">
        <v>5</v>
      </c>
      <c r="G1" s="13" t="s">
        <v>102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110</v>
      </c>
      <c r="B1" s="2" t="s">
        <v>111</v>
      </c>
      <c r="C1" s="3" t="s">
        <v>5</v>
      </c>
    </row>
    <row r="2" spans="1:3">
      <c r="A2" s="4">
        <v>1</v>
      </c>
      <c r="B2" s="4" t="s">
        <v>112</v>
      </c>
      <c r="C2" s="5">
        <f>'BUK BUNGA (Groceries)'!F275</f>
        <v>4537000</v>
      </c>
    </row>
    <row r="3" spans="1:3">
      <c r="A3" s="4">
        <v>2</v>
      </c>
      <c r="B3" s="4" t="s">
        <v>113</v>
      </c>
      <c r="C3" s="5">
        <f>'WARUNG EKA (Drinks, Etc)'!G118</f>
        <v>3981000</v>
      </c>
    </row>
    <row r="4" spans="1:3">
      <c r="A4" s="4">
        <v>3</v>
      </c>
      <c r="B4" s="4" t="s">
        <v>114</v>
      </c>
      <c r="C4" s="5">
        <f>'DEWATA COCONUT (Coconut)'!E10</f>
        <v>585000</v>
      </c>
    </row>
    <row r="5" spans="1:3">
      <c r="A5" s="4">
        <v>4</v>
      </c>
      <c r="B5" s="4" t="s">
        <v>115</v>
      </c>
      <c r="C5" s="5">
        <f>'SEDANA JAYA'!F47</f>
        <v>2057990</v>
      </c>
    </row>
    <row r="6" spans="1:3">
      <c r="A6" s="4">
        <v>5</v>
      </c>
      <c r="B6" s="4" t="s">
        <v>116</v>
      </c>
      <c r="C6" s="5">
        <f>'PNB (Alcohol)'!H7</f>
        <v>1500000</v>
      </c>
    </row>
    <row r="7" spans="1:3">
      <c r="A7" s="4">
        <v>6</v>
      </c>
      <c r="B7" s="6" t="s">
        <v>117</v>
      </c>
      <c r="C7" s="5">
        <f>'DSP (Alcohol)'!F16</f>
        <v>1404000</v>
      </c>
    </row>
    <row r="8" customFormat="1" spans="1:3">
      <c r="A8" s="4">
        <v>7</v>
      </c>
      <c r="B8" s="6" t="s">
        <v>118</v>
      </c>
      <c r="C8" s="5">
        <f>'DSP ARYA BIMA (Alcohol)'!E3</f>
        <v>668000</v>
      </c>
    </row>
    <row r="9" spans="1:3">
      <c r="A9" s="4">
        <v>8</v>
      </c>
      <c r="B9" s="4" t="s">
        <v>119</v>
      </c>
      <c r="C9" s="5">
        <f>'SELERA OR STIR UP (Syrup)'!F11</f>
        <v>2442000</v>
      </c>
    </row>
    <row r="10" spans="1:3">
      <c r="A10" s="4">
        <v>9</v>
      </c>
      <c r="B10" s="4" t="s">
        <v>120</v>
      </c>
      <c r="C10" s="5">
        <f>'DW BALI (Alcohol)'!E4</f>
        <v>1800000</v>
      </c>
    </row>
    <row r="11" spans="1:3">
      <c r="A11" s="4">
        <v>10</v>
      </c>
      <c r="B11" s="4" t="s">
        <v>121</v>
      </c>
      <c r="C11" s="5">
        <f>'DDB (Alcohol)'!E14</f>
        <v>0</v>
      </c>
    </row>
    <row r="12" spans="1:3">
      <c r="A12" s="4">
        <v>11</v>
      </c>
      <c r="B12" s="4" t="s">
        <v>122</v>
      </c>
      <c r="C12" s="5">
        <f>'NANO DEWATA (Alcohol)'!E14</f>
        <v>0</v>
      </c>
    </row>
    <row r="13" spans="1:3">
      <c r="A13" s="4">
        <v>12</v>
      </c>
      <c r="B13" s="4" t="s">
        <v>123</v>
      </c>
      <c r="C13" s="5">
        <f>'BALI PERMATA JAYA (Corona Beer)'!E17</f>
        <v>0</v>
      </c>
    </row>
    <row r="14" spans="1:3">
      <c r="A14" s="4">
        <v>13</v>
      </c>
      <c r="B14" s="4" t="s">
        <v>124</v>
      </c>
      <c r="C14" s="7">
        <f>'BLACK COFFEE ROASTERS (Coffee)'!F4</f>
        <v>5600000</v>
      </c>
    </row>
    <row r="15" spans="1:3">
      <c r="A15" s="4">
        <v>14</v>
      </c>
      <c r="B15" s="4" t="s">
        <v>125</v>
      </c>
      <c r="C15" s="5">
        <f>'PT. PRASIDA LANTUR MAJU (Wine)'!E8</f>
        <v>1515750</v>
      </c>
    </row>
    <row r="16" spans="1:3">
      <c r="A16" s="4">
        <v>15</v>
      </c>
      <c r="B16" s="6" t="s">
        <v>126</v>
      </c>
      <c r="C16" s="8">
        <f>'PT LOVINA BEACH BREWERY'!D3</f>
        <v>0</v>
      </c>
    </row>
    <row r="17" spans="1:3">
      <c r="A17" s="4">
        <v>16</v>
      </c>
      <c r="B17" s="4" t="s">
        <v>127</v>
      </c>
      <c r="C17" s="5">
        <f>'CHAI CHITAI (Tea Leaf,etc)'!E12</f>
        <v>0</v>
      </c>
    </row>
    <row r="18" spans="1:3">
      <c r="A18" s="4">
        <v>17</v>
      </c>
      <c r="B18" s="4" t="s">
        <v>128</v>
      </c>
      <c r="C18" s="5">
        <f>'MULIA JAYA (Passion Fruit)'!D3</f>
        <v>0</v>
      </c>
    </row>
    <row r="19" spans="1:3">
      <c r="A19" s="4">
        <v>18</v>
      </c>
      <c r="B19" s="4" t="s">
        <v>129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18974990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2025-01-21T13:46:00Z</dcterms:created>
  <dcterms:modified xsi:type="dcterms:W3CDTF">2026-02-07T14:10:08Z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A66B0CBAC43534A8B02C826987B7523C_43</vt:lpwstr>
  </property>
  <property fmtid="{D5CDD505-2E9C-101B-9397-08002B2CF9AE}" pid="3" name="KSOProductBuildVer">
    <vt:lpwstr>1033-12.1.23155.23155</vt:lpwstr>
  </property>
  <property fmtid="{D5CDD505-2E9C-101B-9397-08002B2CF9AE}" pid="4" name="KSOReadingLayout">
    <vt:bool>true</vt:bool>
  </property>
</Properties>
</file>