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 firstSheet="2"/>
  </bookViews>
  <sheets>
    <sheet name="Petty Cash Andika" sheetId="3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<sst xmlns="http://schemas.openxmlformats.org/spreadsheetml/2006/main" count="95" uniqueCount="70">
  <si>
    <t>Tanggal</t>
  </si>
  <si>
    <t>Rincian Transaksi</t>
  </si>
  <si>
    <t>Debit</t>
  </si>
  <si>
    <t>Kredit</t>
  </si>
  <si>
    <t>Saldo</t>
  </si>
  <si>
    <t>Deskripsi</t>
  </si>
  <si>
    <t>Invoice</t>
  </si>
  <si>
    <t>COST CODE</t>
  </si>
  <si>
    <t>&gt;&gt;&gt;</t>
  </si>
  <si>
    <t>LEGEND :</t>
  </si>
  <si>
    <t>FLOOR</t>
  </si>
  <si>
    <t>BAR</t>
  </si>
  <si>
    <t>KITCHEN</t>
  </si>
  <si>
    <t>SHISHA</t>
  </si>
  <si>
    <t>MISC.</t>
  </si>
  <si>
    <t>TOP UP</t>
  </si>
  <si>
    <t>INTEREST</t>
  </si>
  <si>
    <t>MATCHING BALANCE</t>
  </si>
  <si>
    <t>PREVIOUS BALANCE</t>
  </si>
  <si>
    <t>DEPT. TOTAL :</t>
  </si>
  <si>
    <t>TOKOPEDIA</t>
  </si>
  <si>
    <t>PURCHASE 12 PCS OF SAUCE DISH FROM TOKOPEDIA</t>
  </si>
  <si>
    <t>K</t>
  </si>
  <si>
    <t>BANK BRI</t>
  </si>
  <si>
    <t>TOPPED UP RP. 3.000.000</t>
  </si>
  <si>
    <t>T</t>
  </si>
  <si>
    <t>OVO ADMIN FEE</t>
  </si>
  <si>
    <t>ADMIN FEE RP. 1.200</t>
  </si>
  <si>
    <t>TRANSFER KE LADANG ROTI KREATIF PT</t>
  </si>
  <si>
    <t>PURCHASE BREAD FROM BRAUD W OVO</t>
  </si>
  <si>
    <t>PURCHASE 100 PCS OF BAMBOO STRAW FROM TOKOPEDIA W OVO</t>
  </si>
  <si>
    <t>B</t>
  </si>
  <si>
    <t>TRANSFER KE SDRI CINDY FITRIA CAHYANI</t>
  </si>
  <si>
    <t>REIMBURSE PAYMENT FOR AICE STRAWBERRY ICE CREAM TO CINDY FLOOR</t>
  </si>
  <si>
    <t>MR.D.I.Y RK JIMBARAN</t>
  </si>
  <si>
    <t>PURCHASE STRONGER TAPE AND DOUBLE TAPE</t>
  </si>
  <si>
    <t>ANNA FLORIST, JLNRAYA ULU</t>
  </si>
  <si>
    <t>PURCHASE FLOWERS FOR FLOOW</t>
  </si>
  <si>
    <t>F</t>
  </si>
  <si>
    <t>SURYA JAYA ELEKTRIK HO</t>
  </si>
  <si>
    <t>PURCHASE 2 METER CABLE TO FIX COFFEE MACHINE ELECTRICITY</t>
  </si>
  <si>
    <t>PURCHASE 2 PCS OF MAGNETIC KITCHEN TIMER</t>
  </si>
  <si>
    <t>TRANSFER KE LUH DINA ANGGRA WAHY</t>
  </si>
  <si>
    <t>REIMBURSE PURCHASE OF BALINESE OFFERING TO DINA FLOOR</t>
  </si>
  <si>
    <t>PURCHASE MOUSE AND INSECT TRAPPER FOR BAR ON TOKOPEDIA</t>
  </si>
  <si>
    <t>BSM PRINTING BALI</t>
  </si>
  <si>
    <t>PRINT FLOOR COFFEE MESAGES</t>
  </si>
  <si>
    <t>PURCHASE STORAGE CONTAINER FOR WHEY PROTEIN AND 2 PCS OF TOILET FRESHNER</t>
  </si>
  <si>
    <t>TRANSFER KE LILIEK DWIWAHJUNING</t>
  </si>
  <si>
    <t>PURCHASE MEDICINAL SUPPLIES FOR FLOOR</t>
  </si>
  <si>
    <t>TOKO BINTANG 01</t>
  </si>
  <si>
    <t>PURCHASE PAPER TAPE FOR BAR</t>
  </si>
  <si>
    <t>SINAR MULIA FOTOKOPI</t>
  </si>
  <si>
    <t>PRINT EDIBLE PAPER 2 SHEET</t>
  </si>
  <si>
    <t>PEPITO EXPRESS PECATU</t>
  </si>
  <si>
    <t>PURCHASE GLUTEN FREE SPAGHETTI</t>
  </si>
  <si>
    <t>TRANSFER KE HANTAR PRADA HARMONI PT</t>
  </si>
  <si>
    <t>PURCHASE MATERIALS TO REPAIR BAR CEILLING</t>
  </si>
  <si>
    <t>OVO</t>
  </si>
  <si>
    <t>QRIS CORRECTION FOR 12TH JANUARY STUCK ON PAYMENT TRANSACTION MONEY GOT RETURNED</t>
  </si>
  <si>
    <t>KEMFOOD BALI</t>
  </si>
  <si>
    <t>PURCHASE SALAMI 1 KG</t>
  </si>
  <si>
    <t>TRANSFER KE OLMEC INDUSTRIES INDONESIA PT</t>
  </si>
  <si>
    <t>PURCHASE NACHOS 2 PAX</t>
  </si>
  <si>
    <t>KIMMY LISTRIK</t>
  </si>
  <si>
    <t>PURCHASE TRAVO FOR BAR LED LIGHTS</t>
  </si>
  <si>
    <t>PAYMENT TO BRAUD FOR BREAD ORDER</t>
  </si>
  <si>
    <t>BUNGA OVO NABUNG (REWARDS)</t>
  </si>
  <si>
    <t>RECEIVED INTEREST FROM OVO SAVINGS</t>
  </si>
  <si>
    <t>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</si>
</sst>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[$Rp-421]#,##0.00;[Red][$Rp-421]#,##0.00"/>
    <numFmt numFmtId="181" formatCode="_-* #,##0_-;\-* #,##0_-;_-* &quot;-&quot;_-;_-@"/>
    <numFmt numFmtId="182" formatCode="_(* #,##0.00_);_(* \(#,##0.00\);_(* &quot;-&quot;??_);_(@_)"/>
    <numFmt numFmtId="183" formatCode="dd\-mmm\-yy"/>
  </numFmts>
  <fonts count="28">
    <font>
      <sz val="11"/>
      <color theme="1"/>
      <name val="Calibri"/>
      <charset val="134"/>
      <scheme val="minor"/>
    </font>
    <font>
      <sz val="10"/>
      <color theme="1"/>
      <name val="Sansserif"/>
      <charset val="134"/>
    </font>
    <font>
      <b/>
      <sz val="16"/>
      <color rgb="FF000000"/>
      <name val="Sansserif"/>
      <charset val="134"/>
    </font>
    <font>
      <sz val="16"/>
      <color rgb="FF000000"/>
      <name val="Sansserif"/>
      <charset val="134"/>
    </font>
    <font>
      <sz val="10"/>
      <color rgb="FF000000"/>
      <name val="Sansserif"/>
      <charset val="134"/>
    </font>
    <font>
      <sz val="10"/>
      <color rgb="FF000000"/>
      <name val="Calibri"/>
      <charset val="134"/>
    </font>
    <font>
      <b/>
      <sz val="36"/>
      <color rgb="FF000000"/>
      <name val="Calibri"/>
      <charset val="134"/>
    </font>
    <font>
      <b/>
      <sz val="10"/>
      <color rgb="FF000000"/>
      <name val="Calibri"/>
      <charset val="134"/>
    </font>
    <font>
      <sz val="36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1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9" applyNumberFormat="0" applyAlignment="0" applyProtection="0">
      <alignment vertical="center"/>
    </xf>
    <xf numFmtId="0" fontId="18" fillId="11" borderId="20" applyNumberFormat="0" applyAlignment="0" applyProtection="0">
      <alignment vertical="center"/>
    </xf>
    <xf numFmtId="0" fontId="19" fillId="11" borderId="19" applyNumberFormat="0" applyAlignment="0" applyProtection="0">
      <alignment vertical="center"/>
    </xf>
    <xf numFmtId="0" fontId="20" fillId="12" borderId="21" applyNumberFormat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80" fontId="0" fillId="0" borderId="0" xfId="0" applyNumberFormat="1">
      <alignment vertical="center"/>
    </xf>
    <xf numFmtId="180" fontId="0" fillId="0" borderId="0" xfId="0" applyNumberFormat="1" applyAlignment="1">
      <alignment horizontal="center" vertical="center"/>
    </xf>
    <xf numFmtId="181" fontId="2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82" fontId="2" fillId="3" borderId="2" xfId="0" applyNumberFormat="1" applyFont="1" applyFill="1" applyBorder="1" applyAlignment="1">
      <alignment horizontal="center" vertical="center" wrapText="1"/>
    </xf>
    <xf numFmtId="181" fontId="2" fillId="2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182" fontId="2" fillId="3" borderId="4" xfId="0" applyNumberFormat="1" applyFont="1" applyFill="1" applyBorder="1" applyAlignment="1">
      <alignment horizontal="center" vertical="center" wrapText="1"/>
    </xf>
    <xf numFmtId="183" fontId="4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182" fontId="4" fillId="0" borderId="7" xfId="0" applyNumberFormat="1" applyFont="1" applyBorder="1" applyAlignment="1">
      <alignment horizontal="right" vertical="center" wrapText="1"/>
    </xf>
    <xf numFmtId="182" fontId="2" fillId="3" borderId="8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82" fontId="2" fillId="3" borderId="10" xfId="0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82" fontId="4" fillId="4" borderId="5" xfId="0" applyNumberFormat="1" applyFont="1" applyFill="1" applyBorder="1" applyAlignment="1">
      <alignment horizontal="right" vertical="center" wrapText="1"/>
    </xf>
    <xf numFmtId="0" fontId="4" fillId="5" borderId="7" xfId="0" applyFont="1" applyFill="1" applyBorder="1" applyAlignment="1">
      <alignment vertical="center" wrapText="1"/>
    </xf>
    <xf numFmtId="0" fontId="4" fillId="0" borderId="12" xfId="0" applyNumberFormat="1" applyFont="1" applyBorder="1">
      <alignment vertical="center"/>
    </xf>
    <xf numFmtId="0" fontId="0" fillId="0" borderId="7" xfId="0" applyBorder="1" applyAlignment="1">
      <alignment horizontal="center" vertical="center"/>
    </xf>
    <xf numFmtId="182" fontId="4" fillId="0" borderId="13" xfId="0" applyNumberFormat="1" applyFont="1" applyBorder="1" applyAlignment="1">
      <alignment vertical="center" wrapText="1"/>
    </xf>
    <xf numFmtId="0" fontId="4" fillId="0" borderId="14" xfId="0" applyNumberFormat="1" applyFont="1" applyBorder="1" applyAlignment="1">
      <alignment horizontal="center" vertical="center"/>
    </xf>
    <xf numFmtId="181" fontId="4" fillId="0" borderId="15" xfId="0" applyNumberFormat="1" applyFont="1" applyBorder="1" applyAlignment="1">
      <alignment horizontal="center" vertical="center"/>
    </xf>
    <xf numFmtId="0" fontId="4" fillId="6" borderId="7" xfId="0" applyFont="1" applyFill="1" applyBorder="1" applyAlignment="1">
      <alignment vertical="center" wrapText="1"/>
    </xf>
    <xf numFmtId="0" fontId="4" fillId="7" borderId="7" xfId="0" applyFont="1" applyFill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181" fontId="4" fillId="0" borderId="12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7" fillId="0" borderId="7" xfId="0" applyFont="1" applyFill="1" applyBorder="1" applyAlignment="1">
      <alignment horizontal="left" vertical="center"/>
    </xf>
    <xf numFmtId="180" fontId="7" fillId="7" borderId="7" xfId="0" applyNumberFormat="1" applyFont="1" applyFill="1" applyBorder="1" applyAlignment="1">
      <alignment horizontal="center" vertical="center"/>
    </xf>
    <xf numFmtId="180" fontId="7" fillId="6" borderId="7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80" fontId="0" fillId="0" borderId="7" xfId="0" applyNumberFormat="1" applyBorder="1" applyAlignment="1">
      <alignment vertical="center"/>
    </xf>
    <xf numFmtId="180" fontId="0" fillId="0" borderId="0" xfId="0" applyNumberFormat="1" applyFill="1">
      <alignment vertical="center"/>
    </xf>
    <xf numFmtId="180" fontId="7" fillId="5" borderId="7" xfId="0" applyNumberFormat="1" applyFont="1" applyFill="1" applyBorder="1" applyAlignment="1">
      <alignment horizontal="center" vertical="center"/>
    </xf>
    <xf numFmtId="180" fontId="5" fillId="8" borderId="7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80" fontId="5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180" fontId="0" fillId="0" borderId="7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E57F"/>
      <color rgb="00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4" Type="http://schemas.openxmlformats.org/officeDocument/2006/relationships/image" Target="../media/image24.jpeg"/><Relationship Id="rId23" Type="http://schemas.openxmlformats.org/officeDocument/2006/relationships/image" Target="../media/image23.pn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24765</xdr:colOff>
      <xdr:row>2</xdr:row>
      <xdr:rowOff>27305</xdr:rowOff>
    </xdr:from>
    <xdr:to>
      <xdr:col>6</xdr:col>
      <xdr:colOff>2205355</xdr:colOff>
      <xdr:row>2</xdr:row>
      <xdr:rowOff>2942590</xdr:rowOff>
    </xdr:to>
    <xdr:pic>
      <xdr:nvPicPr>
        <xdr:cNvPr id="122" name="ID_3D067219B2CB4115928E4E0DCCFDA22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62130" y="1036955"/>
          <a:ext cx="2180590" cy="2915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35560</xdr:colOff>
      <xdr:row>3</xdr:row>
      <xdr:rowOff>24130</xdr:rowOff>
    </xdr:from>
    <xdr:to>
      <xdr:col>6</xdr:col>
      <xdr:colOff>2190750</xdr:colOff>
      <xdr:row>4</xdr:row>
      <xdr:rowOff>1009650</xdr:rowOff>
    </xdr:to>
    <xdr:pic>
      <xdr:nvPicPr>
        <xdr:cNvPr id="124" name="ID_7374697EE26B4D18B861BDB79C3811C4" descr="PHOTO-2026-01-21-20-25-33"/>
        <xdr:cNvPicPr>
          <a:picLocks noChangeAspect="1"/>
        </xdr:cNvPicPr>
      </xdr:nvPicPr>
      <xdr:blipFill>
        <a:blip r:embed="rId2"/>
        <a:srcRect t="6169" b="53182"/>
        <a:stretch>
          <a:fillRect/>
        </a:stretch>
      </xdr:blipFill>
      <xdr:spPr>
        <a:xfrm>
          <a:off x="11972925" y="3994150"/>
          <a:ext cx="2155190" cy="2001520"/>
        </a:xfrm>
        <a:prstGeom prst="rect">
          <a:avLst/>
        </a:prstGeom>
      </xdr:spPr>
    </xdr:pic>
    <xdr:clientData/>
  </xdr:twoCellAnchor>
  <xdr:twoCellAnchor editAs="oneCell">
    <xdr:from>
      <xdr:col>6</xdr:col>
      <xdr:colOff>31750</xdr:colOff>
      <xdr:row>5</xdr:row>
      <xdr:rowOff>24765</xdr:rowOff>
    </xdr:from>
    <xdr:to>
      <xdr:col>6</xdr:col>
      <xdr:colOff>2193925</xdr:colOff>
      <xdr:row>5</xdr:row>
      <xdr:rowOff>1398270</xdr:rowOff>
    </xdr:to>
    <xdr:pic>
      <xdr:nvPicPr>
        <xdr:cNvPr id="125" name="ID_12E71CBAD00543749784EF72AB320772" descr="PHOTO-2026-01-21-17-50-31"/>
        <xdr:cNvPicPr>
          <a:picLocks noChangeAspect="1"/>
        </xdr:cNvPicPr>
      </xdr:nvPicPr>
      <xdr:blipFill>
        <a:blip r:embed="rId3"/>
        <a:srcRect l="6551" t="11616" b="3472"/>
        <a:stretch>
          <a:fillRect/>
        </a:stretch>
      </xdr:blipFill>
      <xdr:spPr>
        <a:xfrm rot="16200000">
          <a:off x="12363450" y="5632450"/>
          <a:ext cx="1373505" cy="2162175"/>
        </a:xfrm>
        <a:prstGeom prst="rect">
          <a:avLst/>
        </a:prstGeom>
      </xdr:spPr>
    </xdr:pic>
    <xdr:clientData/>
  </xdr:twoCellAnchor>
  <xdr:twoCellAnchor editAs="oneCell">
    <xdr:from>
      <xdr:col>6</xdr:col>
      <xdr:colOff>33020</xdr:colOff>
      <xdr:row>6</xdr:row>
      <xdr:rowOff>24765</xdr:rowOff>
    </xdr:from>
    <xdr:to>
      <xdr:col>6</xdr:col>
      <xdr:colOff>2193925</xdr:colOff>
      <xdr:row>6</xdr:row>
      <xdr:rowOff>3053715</xdr:rowOff>
    </xdr:to>
    <xdr:pic>
      <xdr:nvPicPr>
        <xdr:cNvPr id="126" name="ID_A99F17B4EA444FC6B05756FCD97FE8CF"/>
        <xdr:cNvPicPr>
          <a:picLocks noChangeAspect="1"/>
        </xdr:cNvPicPr>
      </xdr:nvPicPr>
      <xdr:blipFill>
        <a:blip r:embed="rId4"/>
        <a:srcRect b="36929"/>
        <a:stretch>
          <a:fillRect/>
        </a:stretch>
      </xdr:blipFill>
      <xdr:spPr>
        <a:xfrm>
          <a:off x="11970385" y="7441565"/>
          <a:ext cx="2160905" cy="3028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76835</xdr:colOff>
      <xdr:row>8</xdr:row>
      <xdr:rowOff>21590</xdr:rowOff>
    </xdr:from>
    <xdr:to>
      <xdr:col>6</xdr:col>
      <xdr:colOff>2155825</xdr:colOff>
      <xdr:row>8</xdr:row>
      <xdr:rowOff>5184775</xdr:rowOff>
    </xdr:to>
    <xdr:pic>
      <xdr:nvPicPr>
        <xdr:cNvPr id="127" name="ID_B42ACF0736B1474B892B8459126013C1" descr="PHOTO-2026-01-23-10-58-25"/>
        <xdr:cNvPicPr>
          <a:picLocks noChangeAspect="1"/>
        </xdr:cNvPicPr>
      </xdr:nvPicPr>
      <xdr:blipFill>
        <a:blip r:embed="rId5"/>
        <a:srcRect l="13090" t="5146" r="19160" b="5529"/>
        <a:stretch>
          <a:fillRect/>
        </a:stretch>
      </xdr:blipFill>
      <xdr:spPr>
        <a:xfrm>
          <a:off x="12014200" y="11974195"/>
          <a:ext cx="2078990" cy="5163185"/>
        </a:xfrm>
        <a:prstGeom prst="rect">
          <a:avLst/>
        </a:prstGeom>
      </xdr:spPr>
    </xdr:pic>
    <xdr:clientData/>
  </xdr:twoCellAnchor>
  <xdr:twoCellAnchor editAs="oneCell">
    <xdr:from>
      <xdr:col>6</xdr:col>
      <xdr:colOff>28892</xdr:colOff>
      <xdr:row>7</xdr:row>
      <xdr:rowOff>21272</xdr:rowOff>
    </xdr:from>
    <xdr:to>
      <xdr:col>6</xdr:col>
      <xdr:colOff>2203767</xdr:colOff>
      <xdr:row>7</xdr:row>
      <xdr:rowOff>1456372</xdr:rowOff>
    </xdr:to>
    <xdr:pic>
      <xdr:nvPicPr>
        <xdr:cNvPr id="128" name="ID_333B7D9A1DF04759BA6EFE4776B15000" descr="PHOTO-2026-01-22-15-45-47"/>
        <xdr:cNvPicPr>
          <a:picLocks noChangeAspect="1"/>
        </xdr:cNvPicPr>
      </xdr:nvPicPr>
      <xdr:blipFill>
        <a:blip r:embed="rId6"/>
        <a:srcRect t="16165"/>
        <a:stretch>
          <a:fillRect/>
        </a:stretch>
      </xdr:blipFill>
      <xdr:spPr>
        <a:xfrm rot="16200000">
          <a:off x="12335510" y="10134600"/>
          <a:ext cx="1435100" cy="2174875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10</xdr:row>
      <xdr:rowOff>25400</xdr:rowOff>
    </xdr:from>
    <xdr:to>
      <xdr:col>6</xdr:col>
      <xdr:colOff>2204720</xdr:colOff>
      <xdr:row>10</xdr:row>
      <xdr:rowOff>3425825</xdr:rowOff>
    </xdr:to>
    <xdr:pic>
      <xdr:nvPicPr>
        <xdr:cNvPr id="129" name="ID_B8BEE2BA4320446EAE67F7D50C62E987" descr="PHOTO-2026-01-23-13-20-31"/>
        <xdr:cNvPicPr>
          <a:picLocks noChangeAspect="1"/>
        </xdr:cNvPicPr>
      </xdr:nvPicPr>
      <xdr:blipFill>
        <a:blip r:embed="rId7"/>
        <a:srcRect t="10777" r="6433" b="11553"/>
        <a:stretch>
          <a:fillRect/>
        </a:stretch>
      </xdr:blipFill>
      <xdr:spPr>
        <a:xfrm>
          <a:off x="11962130" y="19876770"/>
          <a:ext cx="2179955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9</xdr:row>
      <xdr:rowOff>26670</xdr:rowOff>
    </xdr:from>
    <xdr:to>
      <xdr:col>6</xdr:col>
      <xdr:colOff>2204720</xdr:colOff>
      <xdr:row>9</xdr:row>
      <xdr:rowOff>2681605</xdr:rowOff>
    </xdr:to>
    <xdr:pic>
      <xdr:nvPicPr>
        <xdr:cNvPr id="130" name="ID_2D158377CEDF4284A2F98F3B855ADD63" descr="PHOTO-2026-01-23-11-20-25"/>
        <xdr:cNvPicPr>
          <a:picLocks noChangeAspect="1"/>
        </xdr:cNvPicPr>
      </xdr:nvPicPr>
      <xdr:blipFill>
        <a:blip r:embed="rId8"/>
        <a:srcRect t="17014" b="16742"/>
        <a:stretch>
          <a:fillRect/>
        </a:stretch>
      </xdr:blipFill>
      <xdr:spPr>
        <a:xfrm>
          <a:off x="11962130" y="17179925"/>
          <a:ext cx="2179955" cy="2654935"/>
        </a:xfrm>
        <a:prstGeom prst="rect">
          <a:avLst/>
        </a:prstGeom>
      </xdr:spPr>
    </xdr:pic>
    <xdr:clientData/>
  </xdr:twoCellAnchor>
  <xdr:twoCellAnchor editAs="oneCell">
    <xdr:from>
      <xdr:col>6</xdr:col>
      <xdr:colOff>22225</xdr:colOff>
      <xdr:row>15</xdr:row>
      <xdr:rowOff>27940</xdr:rowOff>
    </xdr:from>
    <xdr:to>
      <xdr:col>6</xdr:col>
      <xdr:colOff>2208530</xdr:colOff>
      <xdr:row>15</xdr:row>
      <xdr:rowOff>5088255</xdr:rowOff>
    </xdr:to>
    <xdr:pic>
      <xdr:nvPicPr>
        <xdr:cNvPr id="131" name="ID_B9751EE8515543B5B8041F0E265FA4C0" descr="PHOTO-2026-01-25-15-18-21"/>
        <xdr:cNvPicPr>
          <a:picLocks noChangeAspect="1"/>
        </xdr:cNvPicPr>
      </xdr:nvPicPr>
      <xdr:blipFill>
        <a:blip r:embed="rId9"/>
        <a:srcRect l="14491" t="6351" r="9789"/>
        <a:stretch>
          <a:fillRect/>
        </a:stretch>
      </xdr:blipFill>
      <xdr:spPr>
        <a:xfrm>
          <a:off x="11959590" y="38640385"/>
          <a:ext cx="2186305" cy="5060315"/>
        </a:xfrm>
        <a:prstGeom prst="rect">
          <a:avLst/>
        </a:prstGeom>
      </xdr:spPr>
    </xdr:pic>
    <xdr:clientData/>
  </xdr:twoCellAnchor>
  <xdr:twoCellAnchor editAs="oneCell">
    <xdr:from>
      <xdr:col>6</xdr:col>
      <xdr:colOff>22225</xdr:colOff>
      <xdr:row>14</xdr:row>
      <xdr:rowOff>34290</xdr:rowOff>
    </xdr:from>
    <xdr:to>
      <xdr:col>6</xdr:col>
      <xdr:colOff>2208530</xdr:colOff>
      <xdr:row>14</xdr:row>
      <xdr:rowOff>4822825</xdr:rowOff>
    </xdr:to>
    <xdr:pic>
      <xdr:nvPicPr>
        <xdr:cNvPr id="132" name="ID_245A041C66A84E8E9174AE507C4CC7CD" descr="PHOTO-2026-01-25-10-20-54"/>
        <xdr:cNvPicPr>
          <a:picLocks noChangeAspect="1"/>
        </xdr:cNvPicPr>
      </xdr:nvPicPr>
      <xdr:blipFill>
        <a:blip r:embed="rId10"/>
        <a:srcRect l="8652" r="5947"/>
        <a:stretch>
          <a:fillRect/>
        </a:stretch>
      </xdr:blipFill>
      <xdr:spPr>
        <a:xfrm>
          <a:off x="11959590" y="33806765"/>
          <a:ext cx="2186305" cy="4788535"/>
        </a:xfrm>
        <a:prstGeom prst="rect">
          <a:avLst/>
        </a:prstGeom>
      </xdr:spPr>
    </xdr:pic>
    <xdr:clientData/>
  </xdr:twoCellAnchor>
  <xdr:twoCellAnchor editAs="oneCell">
    <xdr:from>
      <xdr:col>6</xdr:col>
      <xdr:colOff>29210</xdr:colOff>
      <xdr:row>13</xdr:row>
      <xdr:rowOff>22225</xdr:rowOff>
    </xdr:from>
    <xdr:to>
      <xdr:col>6</xdr:col>
      <xdr:colOff>2200910</xdr:colOff>
      <xdr:row>13</xdr:row>
      <xdr:rowOff>2997200</xdr:rowOff>
    </xdr:to>
    <xdr:pic>
      <xdr:nvPicPr>
        <xdr:cNvPr id="133" name="ID_956AF2A1877046F9B476A44FF490E10B" descr="PHOTO-2026-01-25-09-18-23"/>
        <xdr:cNvPicPr>
          <a:picLocks noChangeAspect="1"/>
        </xdr:cNvPicPr>
      </xdr:nvPicPr>
      <xdr:blipFill>
        <a:blip r:embed="rId11"/>
        <a:srcRect t="5315" b="36253"/>
        <a:stretch>
          <a:fillRect/>
        </a:stretch>
      </xdr:blipFill>
      <xdr:spPr>
        <a:xfrm>
          <a:off x="11966575" y="30784800"/>
          <a:ext cx="2171700" cy="2974975"/>
        </a:xfrm>
        <a:prstGeom prst="rect">
          <a:avLst/>
        </a:prstGeom>
      </xdr:spPr>
    </xdr:pic>
    <xdr:clientData/>
  </xdr:twoCellAnchor>
  <xdr:twoCellAnchor editAs="oneCell">
    <xdr:from>
      <xdr:col>6</xdr:col>
      <xdr:colOff>22225</xdr:colOff>
      <xdr:row>12</xdr:row>
      <xdr:rowOff>27940</xdr:rowOff>
    </xdr:from>
    <xdr:to>
      <xdr:col>6</xdr:col>
      <xdr:colOff>2208530</xdr:colOff>
      <xdr:row>12</xdr:row>
      <xdr:rowOff>3201670</xdr:rowOff>
    </xdr:to>
    <xdr:pic>
      <xdr:nvPicPr>
        <xdr:cNvPr id="134" name="ID_F7D0A981F19946699D593433DA887FE4" descr="PHOTO-2026-01-24-19-20-29"/>
        <xdr:cNvPicPr>
          <a:picLocks noChangeAspect="1"/>
        </xdr:cNvPicPr>
      </xdr:nvPicPr>
      <xdr:blipFill>
        <a:blip r:embed="rId12"/>
        <a:srcRect t="19446" b="3501"/>
        <a:stretch>
          <a:fillRect/>
        </a:stretch>
      </xdr:blipFill>
      <xdr:spPr>
        <a:xfrm>
          <a:off x="11959590" y="27577415"/>
          <a:ext cx="2186305" cy="3173730"/>
        </a:xfrm>
        <a:prstGeom prst="rect">
          <a:avLst/>
        </a:prstGeom>
      </xdr:spPr>
    </xdr:pic>
    <xdr:clientData/>
  </xdr:twoCellAnchor>
  <xdr:twoCellAnchor editAs="oneCell">
    <xdr:from>
      <xdr:col>6</xdr:col>
      <xdr:colOff>22225</xdr:colOff>
      <xdr:row>11</xdr:row>
      <xdr:rowOff>29845</xdr:rowOff>
    </xdr:from>
    <xdr:to>
      <xdr:col>6</xdr:col>
      <xdr:colOff>2208530</xdr:colOff>
      <xdr:row>11</xdr:row>
      <xdr:rowOff>4229100</xdr:rowOff>
    </xdr:to>
    <xdr:pic>
      <xdr:nvPicPr>
        <xdr:cNvPr id="135" name="ID_F0CBAE507C0C498DB2D88667E25ABD31" descr="PHOTO-2026-01-24-15-20-04"/>
        <xdr:cNvPicPr>
          <a:picLocks noChangeAspect="1"/>
        </xdr:cNvPicPr>
      </xdr:nvPicPr>
      <xdr:blipFill>
        <a:blip r:embed="rId13"/>
        <a:srcRect t="12627" b="7399"/>
        <a:stretch>
          <a:fillRect/>
        </a:stretch>
      </xdr:blipFill>
      <xdr:spPr>
        <a:xfrm>
          <a:off x="11959590" y="23333075"/>
          <a:ext cx="2186305" cy="419925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16</xdr:row>
      <xdr:rowOff>30480</xdr:rowOff>
    </xdr:from>
    <xdr:to>
      <xdr:col>6</xdr:col>
      <xdr:colOff>2206625</xdr:colOff>
      <xdr:row>16</xdr:row>
      <xdr:rowOff>3439795</xdr:rowOff>
    </xdr:to>
    <xdr:pic>
      <xdr:nvPicPr>
        <xdr:cNvPr id="136" name="ID_BFC0B4C918D54E76A83BB6D225765B1B" descr="PHOTO-2026-01-26-16-47-48"/>
        <xdr:cNvPicPr>
          <a:picLocks noChangeAspect="1"/>
        </xdr:cNvPicPr>
      </xdr:nvPicPr>
      <xdr:blipFill>
        <a:blip r:embed="rId14"/>
        <a:srcRect t="14891"/>
        <a:stretch>
          <a:fillRect/>
        </a:stretch>
      </xdr:blipFill>
      <xdr:spPr>
        <a:xfrm>
          <a:off x="11962765" y="43756580"/>
          <a:ext cx="2181225" cy="340931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17</xdr:row>
      <xdr:rowOff>25400</xdr:rowOff>
    </xdr:from>
    <xdr:to>
      <xdr:col>6</xdr:col>
      <xdr:colOff>2206625</xdr:colOff>
      <xdr:row>17</xdr:row>
      <xdr:rowOff>2632075</xdr:rowOff>
    </xdr:to>
    <xdr:pic>
      <xdr:nvPicPr>
        <xdr:cNvPr id="137" name="ID_C417BE0AB9B444559509EF3782D31188" descr="PHOTO-2026-01-26-17-02-30"/>
        <xdr:cNvPicPr>
          <a:picLocks noChangeAspect="1"/>
        </xdr:cNvPicPr>
      </xdr:nvPicPr>
      <xdr:blipFill>
        <a:blip r:embed="rId15"/>
        <a:srcRect t="11806" b="23131"/>
        <a:stretch>
          <a:fillRect/>
        </a:stretch>
      </xdr:blipFill>
      <xdr:spPr>
        <a:xfrm>
          <a:off x="11962765" y="47210345"/>
          <a:ext cx="2181225" cy="2606675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</xdr:colOff>
      <xdr:row>18</xdr:row>
      <xdr:rowOff>25400</xdr:rowOff>
    </xdr:from>
    <xdr:to>
      <xdr:col>6</xdr:col>
      <xdr:colOff>2205355</xdr:colOff>
      <xdr:row>18</xdr:row>
      <xdr:rowOff>2735580</xdr:rowOff>
    </xdr:to>
    <xdr:pic>
      <xdr:nvPicPr>
        <xdr:cNvPr id="138" name="ID_FD98B745FC8A4146A66BE675A98402D9" descr="PHOTO-2026-01-27-09-51-33"/>
        <xdr:cNvPicPr>
          <a:picLocks noChangeAspect="1"/>
        </xdr:cNvPicPr>
      </xdr:nvPicPr>
      <xdr:blipFill>
        <a:blip r:embed="rId16"/>
        <a:srcRect t="17454" b="14801"/>
        <a:stretch>
          <a:fillRect/>
        </a:stretch>
      </xdr:blipFill>
      <xdr:spPr>
        <a:xfrm>
          <a:off x="11964035" y="49857660"/>
          <a:ext cx="2178685" cy="271018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19</xdr:row>
      <xdr:rowOff>29210</xdr:rowOff>
    </xdr:from>
    <xdr:to>
      <xdr:col>6</xdr:col>
      <xdr:colOff>2206625</xdr:colOff>
      <xdr:row>19</xdr:row>
      <xdr:rowOff>3506470</xdr:rowOff>
    </xdr:to>
    <xdr:pic>
      <xdr:nvPicPr>
        <xdr:cNvPr id="139" name="ID_2DC64C60B1554DCD90B294F546C4AC3D" descr="PHOTO-2026-01-27-10-57-33"/>
        <xdr:cNvPicPr>
          <a:picLocks noChangeAspect="1"/>
        </xdr:cNvPicPr>
      </xdr:nvPicPr>
      <xdr:blipFill>
        <a:blip r:embed="rId17"/>
        <a:srcRect t="10916" b="2205"/>
        <a:stretch>
          <a:fillRect/>
        </a:stretch>
      </xdr:blipFill>
      <xdr:spPr>
        <a:xfrm>
          <a:off x="11962765" y="52616100"/>
          <a:ext cx="2181225" cy="347726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20</xdr:row>
      <xdr:rowOff>31115</xdr:rowOff>
    </xdr:from>
    <xdr:to>
      <xdr:col>6</xdr:col>
      <xdr:colOff>2208530</xdr:colOff>
      <xdr:row>20</xdr:row>
      <xdr:rowOff>4781550</xdr:rowOff>
    </xdr:to>
    <xdr:pic>
      <xdr:nvPicPr>
        <xdr:cNvPr id="140" name="ID_3BF2286560114684934F6D4A8492B971" descr="PHOTO-2026-01-27-15-57-50"/>
        <xdr:cNvPicPr>
          <a:picLocks noChangeAspect="1"/>
        </xdr:cNvPicPr>
      </xdr:nvPicPr>
      <xdr:blipFill>
        <a:blip r:embed="rId18"/>
        <a:srcRect l="16157" t="8384" r="9143" b="6079"/>
        <a:stretch>
          <a:fillRect/>
        </a:stretch>
      </xdr:blipFill>
      <xdr:spPr>
        <a:xfrm>
          <a:off x="11962765" y="56145430"/>
          <a:ext cx="2183130" cy="4750435"/>
        </a:xfrm>
        <a:prstGeom prst="rect">
          <a:avLst/>
        </a:prstGeom>
      </xdr:spPr>
    </xdr:pic>
    <xdr:clientData/>
  </xdr:twoCellAnchor>
  <xdr:twoCellAnchor editAs="oneCell">
    <xdr:from>
      <xdr:col>6</xdr:col>
      <xdr:colOff>35877</xdr:colOff>
      <xdr:row>22</xdr:row>
      <xdr:rowOff>24447</xdr:rowOff>
    </xdr:from>
    <xdr:to>
      <xdr:col>6</xdr:col>
      <xdr:colOff>2189797</xdr:colOff>
      <xdr:row>22</xdr:row>
      <xdr:rowOff>1386522</xdr:rowOff>
    </xdr:to>
    <xdr:pic>
      <xdr:nvPicPr>
        <xdr:cNvPr id="2" name="ID_F0AC9804840F4BB9BB272032208A820C" descr="PHOTO-2026-01-28-10-32-20"/>
        <xdr:cNvPicPr>
          <a:picLocks noChangeAspect="1"/>
        </xdr:cNvPicPr>
      </xdr:nvPicPr>
      <xdr:blipFill>
        <a:blip r:embed="rId19"/>
        <a:srcRect t="7965" b="5200"/>
        <a:stretch>
          <a:fillRect/>
        </a:stretch>
      </xdr:blipFill>
      <xdr:spPr>
        <a:xfrm rot="16200000">
          <a:off x="12368530" y="65615185"/>
          <a:ext cx="1362075" cy="2153920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21</xdr:row>
      <xdr:rowOff>41275</xdr:rowOff>
    </xdr:from>
    <xdr:to>
      <xdr:col>6</xdr:col>
      <xdr:colOff>2202180</xdr:colOff>
      <xdr:row>21</xdr:row>
      <xdr:rowOff>5032375</xdr:rowOff>
    </xdr:to>
    <xdr:pic>
      <xdr:nvPicPr>
        <xdr:cNvPr id="3" name="ID_7E9C31DE4CB94F31B1D70E741E7040E9" descr="PHOTO-2026-01-28-16-53-44"/>
        <xdr:cNvPicPr>
          <a:picLocks noChangeAspect="1"/>
        </xdr:cNvPicPr>
      </xdr:nvPicPr>
      <xdr:blipFill>
        <a:blip r:embed="rId20"/>
        <a:srcRect t="4735"/>
        <a:stretch>
          <a:fillRect/>
        </a:stretch>
      </xdr:blipFill>
      <xdr:spPr>
        <a:xfrm>
          <a:off x="11962130" y="60963810"/>
          <a:ext cx="2177415" cy="4991100"/>
        </a:xfrm>
        <a:prstGeom prst="rect">
          <a:avLst/>
        </a:prstGeom>
      </xdr:spPr>
    </xdr:pic>
    <xdr:clientData/>
  </xdr:twoCellAnchor>
  <xdr:twoCellAnchor editAs="oneCell">
    <xdr:from>
      <xdr:col>6</xdr:col>
      <xdr:colOff>29527</xdr:colOff>
      <xdr:row>23</xdr:row>
      <xdr:rowOff>24447</xdr:rowOff>
    </xdr:from>
    <xdr:to>
      <xdr:col>6</xdr:col>
      <xdr:colOff>2196782</xdr:colOff>
      <xdr:row>23</xdr:row>
      <xdr:rowOff>1398587</xdr:rowOff>
    </xdr:to>
    <xdr:pic>
      <xdr:nvPicPr>
        <xdr:cNvPr id="4" name="ID_F71D9C669D8C4463B4C7EEA86E536043" descr="PHOTO-2026-01-28-11-08-21"/>
        <xdr:cNvPicPr>
          <a:picLocks noChangeAspect="1"/>
        </xdr:cNvPicPr>
      </xdr:nvPicPr>
      <xdr:blipFill>
        <a:blip r:embed="rId21"/>
        <a:srcRect t="8832"/>
        <a:stretch>
          <a:fillRect/>
        </a:stretch>
      </xdr:blipFill>
      <xdr:spPr>
        <a:xfrm rot="16200000">
          <a:off x="12362815" y="67022980"/>
          <a:ext cx="1374140" cy="2167255"/>
        </a:xfrm>
        <a:prstGeom prst="rect">
          <a:avLst/>
        </a:prstGeom>
      </xdr:spPr>
    </xdr:pic>
    <xdr:clientData/>
  </xdr:twoCellAnchor>
  <xdr:twoCellAnchor editAs="oneCell">
    <xdr:from>
      <xdr:col>6</xdr:col>
      <xdr:colOff>39052</xdr:colOff>
      <xdr:row>24</xdr:row>
      <xdr:rowOff>23812</xdr:rowOff>
    </xdr:from>
    <xdr:to>
      <xdr:col>6</xdr:col>
      <xdr:colOff>2186622</xdr:colOff>
      <xdr:row>24</xdr:row>
      <xdr:rowOff>1263967</xdr:rowOff>
    </xdr:to>
    <xdr:pic>
      <xdr:nvPicPr>
        <xdr:cNvPr id="5" name="ID_9A15E299FC5845389941E72A5069E4F8" descr="PHOTO-2026-01-28-12-12-0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 rot="16200000">
          <a:off x="12429490" y="68377435"/>
          <a:ext cx="1240155" cy="2147570"/>
        </a:xfrm>
        <a:prstGeom prst="rect">
          <a:avLst/>
        </a:prstGeom>
      </xdr:spPr>
    </xdr:pic>
    <xdr:clientData/>
  </xdr:twoCellAnchor>
  <xdr:twoCellAnchor editAs="oneCell">
    <xdr:from>
      <xdr:col>6</xdr:col>
      <xdr:colOff>33020</xdr:colOff>
      <xdr:row>25</xdr:row>
      <xdr:rowOff>24765</xdr:rowOff>
    </xdr:from>
    <xdr:to>
      <xdr:col>6</xdr:col>
      <xdr:colOff>2193290</xdr:colOff>
      <xdr:row>25</xdr:row>
      <xdr:rowOff>1447800</xdr:rowOff>
    </xdr:to>
    <xdr:pic>
      <xdr:nvPicPr>
        <xdr:cNvPr id="6" name="ID_EC0844A916624A2F93221FEB4CD1F711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1970385" y="70120510"/>
          <a:ext cx="2160270" cy="1423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24130</xdr:colOff>
      <xdr:row>26</xdr:row>
      <xdr:rowOff>26670</xdr:rowOff>
    </xdr:from>
    <xdr:to>
      <xdr:col>6</xdr:col>
      <xdr:colOff>2209800</xdr:colOff>
      <xdr:row>26</xdr:row>
      <xdr:rowOff>3656965</xdr:rowOff>
    </xdr:to>
    <xdr:pic>
      <xdr:nvPicPr>
        <xdr:cNvPr id="48" name="ID_89C0901F4E4F4DED90D7A8C4D67B2E76" descr="PHOTO-2026-01-28-17-33-06"/>
        <xdr:cNvPicPr>
          <a:picLocks noChangeAspect="1"/>
        </xdr:cNvPicPr>
      </xdr:nvPicPr>
      <xdr:blipFill>
        <a:blip r:embed="rId24"/>
        <a:srcRect t="5328" b="21976"/>
        <a:stretch>
          <a:fillRect/>
        </a:stretch>
      </xdr:blipFill>
      <xdr:spPr>
        <a:xfrm>
          <a:off x="11961495" y="71587995"/>
          <a:ext cx="2185670" cy="3630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37"/>
  <sheetViews>
    <sheetView tabSelected="1" zoomScale="92" zoomScaleNormal="92" topLeftCell="D1" workbookViewId="0">
      <pane ySplit="2" topLeftCell="A25" activePane="bottomLeft" state="frozen"/>
      <selection/>
      <selection pane="bottomLeft" activeCell="F27" sqref="F27"/>
    </sheetView>
  </sheetViews>
  <sheetFormatPr defaultColWidth="14.5078125" defaultRowHeight="15" customHeight="1"/>
  <cols>
    <col min="1" max="1" width="11.1640625" customWidth="1"/>
    <col min="2" max="2" width="47.828125" style="1" customWidth="1"/>
    <col min="3" max="3" width="15.828125" customWidth="1"/>
    <col min="4" max="4" width="15.5078125" customWidth="1"/>
    <col min="5" max="5" width="12.828125" customWidth="1"/>
    <col min="6" max="6" width="43.7109375" style="2" customWidth="1"/>
    <col min="7" max="7" width="27.2890625" customWidth="1"/>
    <col min="8" max="8" width="10.4375" style="3" customWidth="1"/>
    <col min="9" max="9" width="13.015625" customWidth="1"/>
    <col min="10" max="10" width="13.859375" customWidth="1"/>
    <col min="11" max="13" width="14.6875" style="4" customWidth="1"/>
    <col min="14" max="14" width="13.0625" style="5" customWidth="1"/>
    <col min="15" max="15" width="10.875" style="3" customWidth="1"/>
    <col min="16" max="16" width="15.8125" style="5" customWidth="1"/>
    <col min="17" max="17" width="13.9921875" style="5" customWidth="1"/>
    <col min="18" max="18" width="17.875" style="5" customWidth="1"/>
    <col min="19" max="19" width="11.9375" style="3" customWidth="1"/>
    <col min="20" max="57" width="8.6640625" customWidth="1"/>
  </cols>
  <sheetData>
    <row r="1" ht="39.75" customHeight="1" spans="1:57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5" t="s">
        <v>6</v>
      </c>
      <c r="H1" s="16" t="s">
        <v>7</v>
      </c>
      <c r="I1" s="30" t="s">
        <v>8</v>
      </c>
      <c r="J1" s="31" t="s">
        <v>9</v>
      </c>
      <c r="K1" s="32" t="s">
        <v>10</v>
      </c>
      <c r="L1" s="33" t="s">
        <v>11</v>
      </c>
      <c r="M1" s="37" t="s">
        <v>12</v>
      </c>
      <c r="N1" s="38" t="s">
        <v>13</v>
      </c>
      <c r="O1" s="39" t="s">
        <v>14</v>
      </c>
      <c r="P1" s="40" t="s">
        <v>15</v>
      </c>
      <c r="Q1" s="40" t="s">
        <v>16</v>
      </c>
      <c r="R1" s="40" t="s">
        <v>17</v>
      </c>
      <c r="S1" s="41" t="s">
        <v>18</v>
      </c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</row>
    <row r="2" customFormat="1" ht="39.75" customHeight="1" spans="1:57">
      <c r="A2" s="9"/>
      <c r="B2" s="10"/>
      <c r="C2" s="11"/>
      <c r="D2" s="11"/>
      <c r="E2" s="11"/>
      <c r="F2" s="11"/>
      <c r="G2" s="17"/>
      <c r="H2" s="18"/>
      <c r="I2" s="34"/>
      <c r="J2" s="31" t="s">
        <v>19</v>
      </c>
      <c r="K2" s="35">
        <f>SUMIF(H:H,"F",D:D)</f>
        <v>1245000</v>
      </c>
      <c r="L2" s="35">
        <f>SUMIF(H:H,"B",D:D)</f>
        <v>614793</v>
      </c>
      <c r="M2" s="35">
        <f>SUMIF(H:H,"K",D:D)</f>
        <v>1512836</v>
      </c>
      <c r="N2" s="35">
        <f>SUMIF(H:H,"S",D:D)</f>
        <v>0</v>
      </c>
      <c r="O2" s="35">
        <f>SUMIF(H:H,"M",D:D)-SUMIF(H:H,"M",C:C)</f>
        <v>0</v>
      </c>
      <c r="P2" s="35">
        <f>SUMIF(H:H,"T",C:C)-SUMIF(H:H,"T",D:D)</f>
        <v>3062800</v>
      </c>
      <c r="Q2" s="35">
        <f>SUMIF(H:H,"I",C:C)</f>
        <v>4844</v>
      </c>
      <c r="R2" s="35">
        <f>(P2+Q2)-O2-N2-M2-L2-K2+S2</f>
        <v>2015</v>
      </c>
      <c r="S2" s="43">
        <v>307000</v>
      </c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</row>
    <row r="3" customFormat="1" ht="233.1" customHeight="1" spans="1:19">
      <c r="A3" s="12">
        <v>46042</v>
      </c>
      <c r="B3" s="13" t="s">
        <v>20</v>
      </c>
      <c r="C3" s="14"/>
      <c r="D3" s="14">
        <v>299400</v>
      </c>
      <c r="E3" s="19">
        <v>7600</v>
      </c>
      <c r="F3" s="20" t="s">
        <v>21</v>
      </c>
      <c r="G3" s="21"/>
      <c r="H3" s="22" t="s">
        <v>22</v>
      </c>
      <c r="K3" s="4"/>
      <c r="L3" s="4"/>
      <c r="M3" s="4"/>
      <c r="N3" s="5"/>
      <c r="O3" s="3"/>
      <c r="P3" s="5"/>
      <c r="Q3" s="5"/>
      <c r="R3" s="5"/>
      <c r="S3" s="3"/>
    </row>
    <row r="4" customFormat="1" ht="80" customHeight="1" spans="1:19">
      <c r="A4" s="12">
        <v>46043</v>
      </c>
      <c r="B4" s="13" t="s">
        <v>23</v>
      </c>
      <c r="C4" s="14">
        <v>3000000</v>
      </c>
      <c r="D4" s="14"/>
      <c r="E4" s="19">
        <f t="shared" ref="E4:E31" si="0">E3+C4-D4</f>
        <v>3007600</v>
      </c>
      <c r="F4" s="23" t="s">
        <v>24</v>
      </c>
      <c r="G4" s="24"/>
      <c r="H4" s="22" t="s">
        <v>25</v>
      </c>
      <c r="K4" s="4"/>
      <c r="L4" s="4"/>
      <c r="M4" s="4"/>
      <c r="N4" s="5"/>
      <c r="O4" s="3"/>
      <c r="P4" s="5"/>
      <c r="Q4" s="5"/>
      <c r="R4" s="5"/>
      <c r="S4" s="3"/>
    </row>
    <row r="5" customFormat="1" ht="80" customHeight="1" spans="1:19">
      <c r="A5" s="12">
        <v>46043</v>
      </c>
      <c r="B5" s="13" t="s">
        <v>26</v>
      </c>
      <c r="C5" s="14"/>
      <c r="D5" s="14">
        <v>1200</v>
      </c>
      <c r="E5" s="19">
        <f t="shared" si="0"/>
        <v>3006400</v>
      </c>
      <c r="F5" s="23" t="s">
        <v>27</v>
      </c>
      <c r="G5" s="25"/>
      <c r="H5" s="22" t="s">
        <v>25</v>
      </c>
      <c r="K5" s="4"/>
      <c r="L5" s="4"/>
      <c r="M5" s="4"/>
      <c r="N5" s="5"/>
      <c r="O5" s="3"/>
      <c r="P5" s="5"/>
      <c r="Q5" s="5"/>
      <c r="R5" s="5"/>
      <c r="S5" s="3"/>
    </row>
    <row r="6" customFormat="1" ht="111.4" customHeight="1" spans="1:19">
      <c r="A6" s="12">
        <v>46043</v>
      </c>
      <c r="B6" s="13" t="s">
        <v>28</v>
      </c>
      <c r="C6" s="14"/>
      <c r="D6" s="14">
        <v>347500</v>
      </c>
      <c r="E6" s="19">
        <f t="shared" si="0"/>
        <v>2658900</v>
      </c>
      <c r="F6" s="20" t="s">
        <v>29</v>
      </c>
      <c r="G6" s="21"/>
      <c r="H6" s="22" t="s">
        <v>22</v>
      </c>
      <c r="K6" s="4"/>
      <c r="L6" s="4"/>
      <c r="M6" s="4"/>
      <c r="N6" s="5"/>
      <c r="O6" s="3"/>
      <c r="P6" s="5"/>
      <c r="Q6" s="5"/>
      <c r="R6" s="5"/>
      <c r="S6" s="3"/>
    </row>
    <row r="7" customFormat="1" ht="241.5" customHeight="1" spans="1:19">
      <c r="A7" s="12">
        <v>46043</v>
      </c>
      <c r="B7" s="13" t="s">
        <v>20</v>
      </c>
      <c r="C7" s="14"/>
      <c r="D7" s="14">
        <v>88200</v>
      </c>
      <c r="E7" s="19">
        <f t="shared" si="0"/>
        <v>2570700</v>
      </c>
      <c r="F7" s="26" t="s">
        <v>30</v>
      </c>
      <c r="G7" s="21"/>
      <c r="H7" s="22" t="s">
        <v>31</v>
      </c>
      <c r="K7" s="4"/>
      <c r="L7" s="4"/>
      <c r="M7" s="4"/>
      <c r="N7" s="5"/>
      <c r="O7" s="3"/>
      <c r="P7" s="5"/>
      <c r="Q7" s="5"/>
      <c r="R7" s="5"/>
      <c r="S7" s="3"/>
    </row>
    <row r="8" customFormat="1" ht="115.65" customHeight="1" spans="1:19">
      <c r="A8" s="12">
        <v>46044</v>
      </c>
      <c r="B8" s="13" t="s">
        <v>32</v>
      </c>
      <c r="C8" s="14"/>
      <c r="D8" s="14">
        <v>157500</v>
      </c>
      <c r="E8" s="19">
        <f t="shared" si="0"/>
        <v>2413200</v>
      </c>
      <c r="F8" s="26" t="s">
        <v>33</v>
      </c>
      <c r="G8" s="21"/>
      <c r="H8" s="22" t="s">
        <v>31</v>
      </c>
      <c r="K8" s="4"/>
      <c r="L8" s="4"/>
      <c r="M8" s="4"/>
      <c r="N8" s="5"/>
      <c r="O8" s="3"/>
      <c r="P8" s="5"/>
      <c r="Q8" s="5"/>
      <c r="R8" s="5"/>
      <c r="S8" s="3"/>
    </row>
    <row r="9" customFormat="1" ht="409.5" customHeight="1" spans="1:19">
      <c r="A9" s="12">
        <v>46045</v>
      </c>
      <c r="B9" s="13" t="s">
        <v>34</v>
      </c>
      <c r="C9" s="14"/>
      <c r="D9" s="14">
        <v>21500</v>
      </c>
      <c r="E9" s="19">
        <f t="shared" si="0"/>
        <v>2391700</v>
      </c>
      <c r="F9" s="26" t="s">
        <v>35</v>
      </c>
      <c r="G9" s="21"/>
      <c r="H9" s="22" t="s">
        <v>31</v>
      </c>
      <c r="K9" s="4"/>
      <c r="L9" s="4"/>
      <c r="M9" s="4"/>
      <c r="N9" s="5"/>
      <c r="O9" s="3"/>
      <c r="P9" s="5"/>
      <c r="Q9" s="5"/>
      <c r="R9" s="5"/>
      <c r="S9" s="3"/>
    </row>
    <row r="10" customFormat="1" ht="212.45" customHeight="1" spans="1:19">
      <c r="A10" s="12">
        <v>46045</v>
      </c>
      <c r="B10" s="13" t="s">
        <v>36</v>
      </c>
      <c r="C10" s="14"/>
      <c r="D10" s="14">
        <v>68000</v>
      </c>
      <c r="E10" s="19">
        <f t="shared" si="0"/>
        <v>2323700</v>
      </c>
      <c r="F10" s="27" t="s">
        <v>37</v>
      </c>
      <c r="G10" s="21"/>
      <c r="H10" s="22" t="s">
        <v>38</v>
      </c>
      <c r="K10" s="4"/>
      <c r="L10" s="4"/>
      <c r="M10" s="4"/>
      <c r="N10" s="5"/>
      <c r="O10" s="3"/>
      <c r="P10" s="5"/>
      <c r="Q10" s="5"/>
      <c r="R10" s="5"/>
      <c r="S10" s="3"/>
    </row>
    <row r="11" customFormat="1" ht="271.8" customHeight="1" spans="1:19">
      <c r="A11" s="12">
        <v>46045</v>
      </c>
      <c r="B11" s="13" t="s">
        <v>39</v>
      </c>
      <c r="C11" s="14"/>
      <c r="D11" s="14">
        <v>46000</v>
      </c>
      <c r="E11" s="19">
        <f t="shared" si="0"/>
        <v>2277700</v>
      </c>
      <c r="F11" s="26" t="s">
        <v>40</v>
      </c>
      <c r="G11" s="21"/>
      <c r="H11" s="22" t="s">
        <v>31</v>
      </c>
      <c r="K11" s="4"/>
      <c r="L11" s="4"/>
      <c r="M11" s="4"/>
      <c r="N11" s="5"/>
      <c r="O11" s="3"/>
      <c r="P11" s="5"/>
      <c r="Q11" s="5"/>
      <c r="R11" s="5"/>
      <c r="S11" s="3"/>
    </row>
    <row r="12" customFormat="1" ht="334.35" customHeight="1" spans="1:19">
      <c r="A12" s="12">
        <v>46046</v>
      </c>
      <c r="B12" s="13" t="s">
        <v>20</v>
      </c>
      <c r="C12" s="14"/>
      <c r="D12" s="14">
        <v>65509</v>
      </c>
      <c r="E12" s="19">
        <f t="shared" si="0"/>
        <v>2212191</v>
      </c>
      <c r="F12" s="20" t="s">
        <v>41</v>
      </c>
      <c r="G12" s="21"/>
      <c r="H12" s="22" t="s">
        <v>22</v>
      </c>
      <c r="K12" s="4"/>
      <c r="L12" s="4"/>
      <c r="M12" s="4"/>
      <c r="N12" s="5"/>
      <c r="O12" s="3"/>
      <c r="P12" s="5"/>
      <c r="Q12" s="5"/>
      <c r="R12" s="5"/>
      <c r="S12" s="3"/>
    </row>
    <row r="13" customFormat="1" ht="253" customHeight="1" spans="1:19">
      <c r="A13" s="12">
        <v>46046</v>
      </c>
      <c r="B13" s="13" t="s">
        <v>42</v>
      </c>
      <c r="C13" s="14"/>
      <c r="D13" s="14">
        <v>92500</v>
      </c>
      <c r="E13" s="19">
        <f t="shared" si="0"/>
        <v>2119691</v>
      </c>
      <c r="F13" s="27" t="s">
        <v>43</v>
      </c>
      <c r="G13" s="21"/>
      <c r="H13" s="22" t="s">
        <v>38</v>
      </c>
      <c r="K13" s="4"/>
      <c r="L13" s="36"/>
      <c r="M13" s="4"/>
      <c r="N13" s="5"/>
      <c r="O13" s="3"/>
      <c r="P13" s="5"/>
      <c r="Q13" s="5"/>
      <c r="R13" s="5"/>
      <c r="S13" s="3"/>
    </row>
    <row r="14" customFormat="1" ht="237" customHeight="1" spans="1:19">
      <c r="A14" s="12">
        <v>46047</v>
      </c>
      <c r="B14" s="13" t="s">
        <v>20</v>
      </c>
      <c r="C14" s="14"/>
      <c r="D14" s="14">
        <v>103593</v>
      </c>
      <c r="E14" s="19">
        <f t="shared" si="0"/>
        <v>2016098</v>
      </c>
      <c r="F14" s="26" t="s">
        <v>44</v>
      </c>
      <c r="G14" s="21"/>
      <c r="H14" s="22" t="s">
        <v>31</v>
      </c>
      <c r="K14" s="4"/>
      <c r="L14" s="4"/>
      <c r="M14" s="4"/>
      <c r="N14" s="5"/>
      <c r="O14" s="3"/>
      <c r="P14" s="5"/>
      <c r="Q14" s="5"/>
      <c r="R14" s="5"/>
      <c r="S14" s="3"/>
    </row>
    <row r="15" customFormat="1" ht="381.1" customHeight="1" spans="1:19">
      <c r="A15" s="12">
        <v>46047</v>
      </c>
      <c r="B15" s="13" t="s">
        <v>45</v>
      </c>
      <c r="C15" s="14"/>
      <c r="D15" s="14">
        <v>50000</v>
      </c>
      <c r="E15" s="19">
        <f t="shared" si="0"/>
        <v>1966098</v>
      </c>
      <c r="F15" s="27" t="s">
        <v>46</v>
      </c>
      <c r="G15" s="21"/>
      <c r="H15" s="22" t="s">
        <v>38</v>
      </c>
      <c r="K15" s="4"/>
      <c r="L15" s="4"/>
      <c r="M15" s="4"/>
      <c r="N15" s="5"/>
      <c r="O15" s="3"/>
      <c r="P15" s="5"/>
      <c r="Q15" s="5"/>
      <c r="R15" s="5"/>
      <c r="S15" s="3"/>
    </row>
    <row r="16" customFormat="1" ht="402.65" customHeight="1" spans="1:19">
      <c r="A16" s="12">
        <v>46047</v>
      </c>
      <c r="B16" s="13" t="s">
        <v>34</v>
      </c>
      <c r="C16" s="14"/>
      <c r="D16" s="14">
        <v>73500</v>
      </c>
      <c r="E16" s="19">
        <f t="shared" si="0"/>
        <v>1892598</v>
      </c>
      <c r="F16" s="20" t="s">
        <v>47</v>
      </c>
      <c r="G16" s="21"/>
      <c r="H16" s="22" t="s">
        <v>22</v>
      </c>
      <c r="K16" s="4"/>
      <c r="L16" s="4"/>
      <c r="M16" s="4"/>
      <c r="N16" s="5"/>
      <c r="O16" s="3"/>
      <c r="P16" s="5"/>
      <c r="Q16" s="5"/>
      <c r="R16" s="5"/>
      <c r="S16" s="3"/>
    </row>
    <row r="17" customFormat="1" ht="272.35" customHeight="1" spans="1:19">
      <c r="A17" s="12">
        <v>46048</v>
      </c>
      <c r="B17" s="13" t="s">
        <v>48</v>
      </c>
      <c r="C17" s="14"/>
      <c r="D17" s="14">
        <v>290000</v>
      </c>
      <c r="E17" s="19">
        <f t="shared" si="0"/>
        <v>1602598</v>
      </c>
      <c r="F17" s="27" t="s">
        <v>49</v>
      </c>
      <c r="G17" s="21"/>
      <c r="H17" s="22" t="s">
        <v>38</v>
      </c>
      <c r="K17" s="4"/>
      <c r="L17" s="4"/>
      <c r="M17" s="4"/>
      <c r="N17" s="5"/>
      <c r="O17" s="3"/>
      <c r="P17" s="5"/>
      <c r="Q17" s="5"/>
      <c r="R17" s="5"/>
      <c r="S17" s="3"/>
    </row>
    <row r="18" customFormat="1" ht="208.45" customHeight="1" spans="1:19">
      <c r="A18" s="12">
        <v>46048</v>
      </c>
      <c r="B18" s="13" t="s">
        <v>50</v>
      </c>
      <c r="C18" s="14"/>
      <c r="D18" s="14">
        <v>28000</v>
      </c>
      <c r="E18" s="19">
        <f t="shared" si="0"/>
        <v>1574598</v>
      </c>
      <c r="F18" s="26" t="s">
        <v>51</v>
      </c>
      <c r="G18" s="21"/>
      <c r="H18" s="22" t="s">
        <v>31</v>
      </c>
      <c r="K18" s="4"/>
      <c r="L18" s="4"/>
      <c r="M18" s="4"/>
      <c r="N18" s="5"/>
      <c r="O18" s="3"/>
      <c r="P18" s="5"/>
      <c r="Q18" s="5"/>
      <c r="R18" s="5"/>
      <c r="S18" s="3"/>
    </row>
    <row r="19" customFormat="1" ht="216.9" customHeight="1" spans="1:19">
      <c r="A19" s="12">
        <v>46049</v>
      </c>
      <c r="B19" s="13" t="s">
        <v>52</v>
      </c>
      <c r="C19" s="14"/>
      <c r="D19" s="14">
        <v>170000</v>
      </c>
      <c r="E19" s="19">
        <f t="shared" si="0"/>
        <v>1404598</v>
      </c>
      <c r="F19" s="26" t="s">
        <v>53</v>
      </c>
      <c r="G19" s="21"/>
      <c r="H19" s="22" t="s">
        <v>31</v>
      </c>
      <c r="K19" s="4"/>
      <c r="L19" s="4"/>
      <c r="M19" s="4"/>
      <c r="N19" s="5"/>
      <c r="O19" s="3"/>
      <c r="P19" s="5"/>
      <c r="Q19" s="5"/>
      <c r="R19" s="5"/>
      <c r="S19" s="3"/>
    </row>
    <row r="20" customFormat="1" ht="277.75" customHeight="1" spans="1:19">
      <c r="A20" s="12">
        <v>46049</v>
      </c>
      <c r="B20" s="13" t="s">
        <v>54</v>
      </c>
      <c r="C20" s="14"/>
      <c r="D20" s="14">
        <v>124000</v>
      </c>
      <c r="E20" s="19">
        <f t="shared" si="0"/>
        <v>1280598</v>
      </c>
      <c r="F20" s="20" t="s">
        <v>55</v>
      </c>
      <c r="G20" s="21"/>
      <c r="H20" s="22" t="s">
        <v>22</v>
      </c>
      <c r="K20" s="4"/>
      <c r="L20" s="4"/>
      <c r="M20" s="4"/>
      <c r="N20" s="5"/>
      <c r="O20" s="3"/>
      <c r="P20" s="5"/>
      <c r="Q20" s="5"/>
      <c r="R20" s="5"/>
      <c r="S20" s="3"/>
    </row>
    <row r="21" customFormat="1" ht="378.6" customHeight="1" spans="1:19">
      <c r="A21" s="12">
        <v>46049</v>
      </c>
      <c r="B21" s="13" t="s">
        <v>56</v>
      </c>
      <c r="C21" s="14"/>
      <c r="D21" s="14">
        <v>544500</v>
      </c>
      <c r="E21" s="19">
        <f t="shared" si="0"/>
        <v>736098</v>
      </c>
      <c r="F21" s="27" t="s">
        <v>57</v>
      </c>
      <c r="G21" s="21"/>
      <c r="H21" s="22" t="s">
        <v>38</v>
      </c>
      <c r="K21" s="4"/>
      <c r="L21" s="4"/>
      <c r="M21" s="4"/>
      <c r="N21" s="5"/>
      <c r="O21" s="3"/>
      <c r="P21" s="5"/>
      <c r="Q21" s="5"/>
      <c r="R21" s="5"/>
      <c r="S21" s="3"/>
    </row>
    <row r="22" customFormat="1" ht="398.8" customHeight="1" spans="1:18">
      <c r="A22" s="12">
        <v>46049</v>
      </c>
      <c r="B22" s="13" t="s">
        <v>58</v>
      </c>
      <c r="C22" s="14">
        <v>64000</v>
      </c>
      <c r="D22" s="14"/>
      <c r="E22" s="19">
        <f t="shared" si="0"/>
        <v>800098</v>
      </c>
      <c r="F22" s="28" t="s">
        <v>59</v>
      </c>
      <c r="G22" s="21"/>
      <c r="H22" s="22" t="s">
        <v>25</v>
      </c>
      <c r="K22" s="4"/>
      <c r="L22" s="4"/>
      <c r="M22" s="4"/>
      <c r="N22" s="5"/>
      <c r="O22" s="3"/>
      <c r="P22" s="5"/>
      <c r="Q22" s="5"/>
      <c r="R22" s="5"/>
    </row>
    <row r="23" customFormat="1" ht="110.9" customHeight="1" spans="1:18">
      <c r="A23" s="12">
        <v>46050</v>
      </c>
      <c r="B23" s="13" t="s">
        <v>60</v>
      </c>
      <c r="C23" s="14"/>
      <c r="D23" s="14">
        <v>155247</v>
      </c>
      <c r="E23" s="19">
        <f t="shared" si="0"/>
        <v>644851</v>
      </c>
      <c r="F23" s="20" t="s">
        <v>61</v>
      </c>
      <c r="G23" s="21"/>
      <c r="H23" s="22" t="s">
        <v>22</v>
      </c>
      <c r="K23" s="4"/>
      <c r="L23" s="4"/>
      <c r="M23" s="4"/>
      <c r="N23" s="5"/>
      <c r="O23" s="3"/>
      <c r="P23" s="5"/>
      <c r="Q23" s="5"/>
      <c r="R23" s="5"/>
    </row>
    <row r="24" customFormat="1" ht="111.2" customHeight="1" spans="1:18">
      <c r="A24" s="12">
        <v>46050</v>
      </c>
      <c r="B24" s="13" t="s">
        <v>62</v>
      </c>
      <c r="C24" s="14"/>
      <c r="D24" s="14">
        <v>100180</v>
      </c>
      <c r="E24" s="19">
        <f t="shared" si="0"/>
        <v>544671</v>
      </c>
      <c r="F24" s="20" t="s">
        <v>63</v>
      </c>
      <c r="G24" s="21"/>
      <c r="H24" s="22" t="s">
        <v>22</v>
      </c>
      <c r="K24" s="4"/>
      <c r="L24" s="4"/>
      <c r="M24" s="4"/>
      <c r="N24" s="5"/>
      <c r="O24" s="3"/>
      <c r="P24" s="5"/>
      <c r="Q24" s="5"/>
      <c r="R24" s="5"/>
    </row>
    <row r="25" customFormat="1" ht="101.4" customHeight="1" spans="1:18">
      <c r="A25" s="12">
        <v>46050</v>
      </c>
      <c r="B25" s="13" t="s">
        <v>64</v>
      </c>
      <c r="C25" s="14"/>
      <c r="D25" s="14">
        <v>200000</v>
      </c>
      <c r="E25" s="19">
        <f t="shared" si="0"/>
        <v>344671</v>
      </c>
      <c r="F25" s="27" t="s">
        <v>65</v>
      </c>
      <c r="G25" s="21"/>
      <c r="H25" s="22" t="s">
        <v>38</v>
      </c>
      <c r="K25" s="4"/>
      <c r="L25" s="4"/>
      <c r="M25" s="4"/>
      <c r="N25" s="5"/>
      <c r="O25" s="3"/>
      <c r="P25" s="5"/>
      <c r="Q25" s="5"/>
      <c r="R25" s="5"/>
    </row>
    <row r="26" customFormat="1" ht="115.4" customHeight="1" spans="1:18">
      <c r="A26" s="12">
        <v>46050</v>
      </c>
      <c r="B26" s="13" t="s">
        <v>28</v>
      </c>
      <c r="C26" s="14"/>
      <c r="D26" s="14">
        <v>347500</v>
      </c>
      <c r="E26" s="19">
        <f t="shared" si="0"/>
        <v>-2829</v>
      </c>
      <c r="F26" s="20" t="s">
        <v>66</v>
      </c>
      <c r="G26" s="21"/>
      <c r="H26" s="22" t="s">
        <v>22</v>
      </c>
      <c r="K26" s="4"/>
      <c r="L26" s="4"/>
      <c r="M26" s="4"/>
      <c r="N26" s="5"/>
      <c r="O26" s="3"/>
      <c r="P26" s="5"/>
      <c r="Q26" s="5"/>
      <c r="R26" s="5"/>
    </row>
    <row r="27" customFormat="1" ht="289.3" customHeight="1" spans="1:18">
      <c r="A27" s="12">
        <v>46050</v>
      </c>
      <c r="B27" s="13" t="s">
        <v>67</v>
      </c>
      <c r="C27" s="14">
        <v>4844</v>
      </c>
      <c r="D27" s="14"/>
      <c r="E27" s="19">
        <f t="shared" si="0"/>
        <v>2015</v>
      </c>
      <c r="F27" s="28" t="s">
        <v>68</v>
      </c>
      <c r="G27" s="21"/>
      <c r="H27" s="22" t="s">
        <v>69</v>
      </c>
      <c r="K27" s="4"/>
      <c r="L27" s="4"/>
      <c r="M27" s="4"/>
      <c r="N27" s="5"/>
      <c r="O27" s="3"/>
      <c r="P27" s="5"/>
      <c r="Q27" s="5"/>
      <c r="R27" s="5"/>
    </row>
    <row r="28" customFormat="1" ht="15.75" customHeight="1" spans="1:18">
      <c r="A28" s="12"/>
      <c r="B28" s="13"/>
      <c r="C28" s="14"/>
      <c r="D28" s="14"/>
      <c r="E28" s="19">
        <f t="shared" si="0"/>
        <v>2015</v>
      </c>
      <c r="F28" s="28"/>
      <c r="G28" s="29"/>
      <c r="H28" s="22"/>
      <c r="K28" s="4"/>
      <c r="L28" s="4"/>
      <c r="M28" s="4"/>
      <c r="N28" s="5"/>
      <c r="O28" s="3"/>
      <c r="P28" s="5"/>
      <c r="Q28" s="5"/>
      <c r="R28" s="5"/>
    </row>
    <row r="29" customFormat="1" ht="15.75" customHeight="1" spans="1:18">
      <c r="A29" s="12"/>
      <c r="B29" s="13"/>
      <c r="C29" s="14"/>
      <c r="D29" s="14"/>
      <c r="E29" s="19">
        <f t="shared" si="0"/>
        <v>2015</v>
      </c>
      <c r="F29" s="28"/>
      <c r="G29" s="29"/>
      <c r="H29" s="22"/>
      <c r="K29" s="4"/>
      <c r="L29" s="4"/>
      <c r="M29" s="4"/>
      <c r="N29" s="5"/>
      <c r="O29" s="3"/>
      <c r="P29" s="5"/>
      <c r="Q29" s="5"/>
      <c r="R29" s="5"/>
    </row>
    <row r="30" customFormat="1" ht="15.75" customHeight="1" spans="1:18">
      <c r="A30" s="12"/>
      <c r="B30" s="13"/>
      <c r="C30" s="14"/>
      <c r="D30" s="14"/>
      <c r="E30" s="19">
        <f t="shared" si="0"/>
        <v>2015</v>
      </c>
      <c r="F30" s="28"/>
      <c r="G30" s="29"/>
      <c r="H30" s="22"/>
      <c r="K30" s="4"/>
      <c r="L30" s="4"/>
      <c r="M30" s="4"/>
      <c r="N30" s="5"/>
      <c r="O30" s="3"/>
      <c r="P30" s="5"/>
      <c r="Q30" s="5"/>
      <c r="R30" s="5"/>
    </row>
    <row r="31" customFormat="1" ht="15.75" customHeight="1" spans="1:18">
      <c r="A31" s="12"/>
      <c r="B31" s="13"/>
      <c r="C31" s="14"/>
      <c r="D31" s="14"/>
      <c r="E31" s="19">
        <f t="shared" si="0"/>
        <v>2015</v>
      </c>
      <c r="F31" s="28"/>
      <c r="G31" s="29"/>
      <c r="H31" s="22"/>
      <c r="K31" s="4"/>
      <c r="L31" s="4"/>
      <c r="M31" s="4"/>
      <c r="N31" s="5"/>
      <c r="O31" s="3"/>
      <c r="P31" s="5"/>
      <c r="Q31" s="5"/>
      <c r="R31" s="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</sheetData>
  <mergeCells count="10">
    <mergeCell ref="A1:A2"/>
    <mergeCell ref="B1:B2"/>
    <mergeCell ref="C1:C2"/>
    <mergeCell ref="D1:D2"/>
    <mergeCell ref="E1:E2"/>
    <mergeCell ref="F1:F2"/>
    <mergeCell ref="G1:G2"/>
    <mergeCell ref="G4:G5"/>
    <mergeCell ref="H1:H2"/>
    <mergeCell ref="I1:I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Petty Cash Andika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andika putra</cp:lastModifiedBy>
  <dcterms:created xsi:type="dcterms:W3CDTF">2025-01-30T04:20:00Z</dcterms:created>
  <dcterms:modified xsi:type="dcterms:W3CDTF">2026-01-28T21:29:20Z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823CDA7D732D480AB4370EF9750ADA79_13</vt:lpwstr>
  </property>
  <property fmtid="{D5CDD505-2E9C-101B-9397-08002B2CF9AE}" pid="3" name="KSOProductBuildVer">
    <vt:lpwstr>1033-12.1.23155.23155</vt:lpwstr>
  </property>
</Properties>
</file>