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420" firstSheet="2" activeTab="5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externalReferences>
    <externalReference r:id="rId16"/>
  </externalReferences>
  <definedNames>
    <definedName name="_xlnm._FilterDatabase" localSheetId="0" hidden="1">'BUK BUNGA (Groceries)'!$A$1:$F$490</definedName>
    <definedName name="_xlnm._FilterDatabase" localSheetId="1" hidden="1">'SEDANA JAYA (Groceries)'!$A$1:$F$659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228C04B49AFA424BAA8EA1B6BFF0CDE1" descr="PHOTO-2025-12-27-14-32-28"/>
        <xdr:cNvPicPr>
          <a:picLocks noChangeAspect="1"/>
        </xdr:cNvPicPr>
      </xdr:nvPicPr>
      <xdr:blipFill>
        <a:blip r:embed="rId1"/>
        <a:srcRect t="21891" b="24334"/>
        <a:stretch>
          <a:fillRect/>
        </a:stretch>
      </xdr:blipFill>
      <xdr:spPr>
        <a:xfrm>
          <a:off x="8143240" y="788670"/>
          <a:ext cx="2193290" cy="285242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<sst xmlns="http://schemas.openxmlformats.org/spreadsheetml/2006/main" count="1229" uniqueCount="316">
  <si>
    <t>DATE</t>
  </si>
  <si>
    <t>ITEM</t>
  </si>
  <si>
    <t>QYT</t>
  </si>
  <si>
    <t>PRICE</t>
  </si>
  <si>
    <t>SUBTOTAL</t>
  </si>
  <si>
    <t>TOTAL</t>
  </si>
  <si>
    <t>TOMATO PEELED CAN</t>
  </si>
  <si>
    <t>CASHEW NUT</t>
  </si>
  <si>
    <t>COCOA POWDER</t>
  </si>
  <si>
    <t>CREAM CHEESE</t>
  </si>
  <si>
    <t>SOUR CREAM</t>
  </si>
  <si>
    <t>FRESH MILK</t>
  </si>
  <si>
    <t>MILAC CREAM</t>
  </si>
  <si>
    <t>BACON (1KG)</t>
  </si>
  <si>
    <t>OLIVE OIL</t>
  </si>
  <si>
    <t>SESAME DRESSING</t>
  </si>
  <si>
    <t>GREEN BEANS</t>
  </si>
  <si>
    <t>SPONGE</t>
  </si>
  <si>
    <t>TRASH BAG</t>
  </si>
  <si>
    <t>KG PLASTIC</t>
  </si>
  <si>
    <t>ASPARAGUS</t>
  </si>
  <si>
    <t>WHITE AGAR-AGAR</t>
  </si>
  <si>
    <t>TORTILLA SMALL</t>
  </si>
  <si>
    <t>DOUBLE ZERO</t>
  </si>
  <si>
    <t>CAKRA FLOUR</t>
  </si>
  <si>
    <t>ACID CAP GAJAH</t>
  </si>
  <si>
    <t>HAM (1KG)</t>
  </si>
  <si>
    <t>BBQ SAUCE</t>
  </si>
  <si>
    <t>CHILI SAUCE</t>
  </si>
  <si>
    <t>BANGKOK SAUCE</t>
  </si>
  <si>
    <t>MILAC WHIPPING CREAM</t>
  </si>
  <si>
    <t>PARMESAN BLOCK</t>
  </si>
  <si>
    <t>KEWPIE MAYONNAISE</t>
  </si>
  <si>
    <t>MAESTRO MAYONNAISE</t>
  </si>
  <si>
    <t>BRIE CHEESE</t>
  </si>
  <si>
    <t>FRENCH FRIES (2KG)</t>
  </si>
  <si>
    <t>TORTILLA</t>
  </si>
  <si>
    <t>FETA CHEESE</t>
  </si>
  <si>
    <t>TOMATO KETCHUP</t>
  </si>
  <si>
    <t>LOLO ROSSO</t>
  </si>
  <si>
    <t>ROSEMARY</t>
  </si>
  <si>
    <t>AVOCADO</t>
  </si>
  <si>
    <t>MANGO</t>
  </si>
  <si>
    <t>BAKING POWDER</t>
  </si>
  <si>
    <t>DISHWASHER WIRE</t>
  </si>
  <si>
    <t>NUTELLA</t>
  </si>
  <si>
    <t>SAUSAGE (250)</t>
  </si>
  <si>
    <t>BASIL</t>
  </si>
  <si>
    <t>MINT</t>
  </si>
  <si>
    <t>SPAGHETTI LAFONTE</t>
  </si>
  <si>
    <t>FETTUCHINI LAFONTE</t>
  </si>
  <si>
    <t>YELLOW CHEDDAR</t>
  </si>
  <si>
    <t>MOZARELLA BLOCK</t>
  </si>
  <si>
    <t>GORGONZOLA CHEESE</t>
  </si>
  <si>
    <t>OIL</t>
  </si>
  <si>
    <t>PARMESAN GRATED</t>
  </si>
  <si>
    <t>AMANDA BUTTER</t>
  </si>
  <si>
    <t>KUPU-KUPU FOOD COLORING</t>
  </si>
  <si>
    <t>RED BELL FOOD COLORING</t>
  </si>
  <si>
    <t>BABY POTATO</t>
  </si>
  <si>
    <t>BANANA</t>
  </si>
  <si>
    <t>YEAST 500GR</t>
  </si>
  <si>
    <t>KARA COCONUT CREAM SMALL</t>
  </si>
  <si>
    <t>POTATO</t>
  </si>
  <si>
    <t>DILL</t>
  </si>
  <si>
    <t>PARSLEY</t>
  </si>
  <si>
    <t>BIG CHILI</t>
  </si>
  <si>
    <t>YELLOW PEPPER</t>
  </si>
  <si>
    <t>SHIMEJI MUSHROOM</t>
  </si>
  <si>
    <t>OREGANO SMALL</t>
  </si>
  <si>
    <t>SUGAR</t>
  </si>
  <si>
    <t>EGG</t>
  </si>
  <si>
    <t>TOTOLE 400GR</t>
  </si>
  <si>
    <t>CHERRY YELLOW TOMATO</t>
  </si>
  <si>
    <t>CHERRY RED TOMATO</t>
  </si>
  <si>
    <t>ICE BERG</t>
  </si>
  <si>
    <t>ROCKET</t>
  </si>
  <si>
    <t>GREEN LETTUCE</t>
  </si>
  <si>
    <t>STRAWBERRY (250)</t>
  </si>
  <si>
    <t>DRAGON FRUIT</t>
  </si>
  <si>
    <t>HONEY PINEAPPLE</t>
  </si>
  <si>
    <t>LUMAJANG ORANGE</t>
  </si>
  <si>
    <t>IMPORTED LEMON</t>
  </si>
  <si>
    <t>LIME</t>
  </si>
  <si>
    <t>PLASTIC WRAP</t>
  </si>
  <si>
    <t>PUMPKIN SEED</t>
  </si>
  <si>
    <t>SESAME SEED SAUCE</t>
  </si>
  <si>
    <t>SPINACH</t>
  </si>
  <si>
    <t>JALAPENO</t>
  </si>
  <si>
    <t>LADY FINGER</t>
  </si>
  <si>
    <t>ROMA KELAPA</t>
  </si>
  <si>
    <t>RUM (BOTTLE)</t>
  </si>
  <si>
    <t>PORTABLE GAS</t>
  </si>
  <si>
    <t>ONION</t>
  </si>
  <si>
    <t>CELERY</t>
  </si>
  <si>
    <t>SPRING ONIOIN</t>
  </si>
  <si>
    <t>LEEK</t>
  </si>
  <si>
    <t>GREEN PEPPER</t>
  </si>
  <si>
    <t>TOMATO</t>
  </si>
  <si>
    <t>EGGPLANT</t>
  </si>
  <si>
    <t>ZUCCHINI</t>
  </si>
  <si>
    <t>PINEAPPLE</t>
  </si>
  <si>
    <t>SEMOLINA</t>
  </si>
  <si>
    <t>QUAIL EGG</t>
  </si>
  <si>
    <t>BABY ROMAINE</t>
  </si>
  <si>
    <t>DIXI VINEGAR</t>
  </si>
  <si>
    <t>PENNE</t>
  </si>
  <si>
    <t>BLACK SESAME SEED</t>
  </si>
  <si>
    <t>CARROT</t>
  </si>
  <si>
    <t>GARLIC</t>
  </si>
  <si>
    <t>TORTILLA WRAP</t>
  </si>
  <si>
    <t>GREEN PEAS</t>
  </si>
  <si>
    <t>COCOA POWDER (165)</t>
  </si>
  <si>
    <t>SUNKIST</t>
  </si>
  <si>
    <t>OIL (KITA) 5L</t>
  </si>
  <si>
    <t>SWEET POTATO</t>
  </si>
  <si>
    <t>TOTOLE (200GR)</t>
  </si>
  <si>
    <t>BLACK OLIVE</t>
  </si>
  <si>
    <t>CAPERS</t>
  </si>
  <si>
    <t>BIG RED CHILI</t>
  </si>
  <si>
    <t>CHILI</t>
  </si>
  <si>
    <t>CUCUMBER (600)</t>
  </si>
  <si>
    <t>MINYAK 5L PALMELO</t>
  </si>
  <si>
    <t>GARLIC POWDER</t>
  </si>
  <si>
    <t>KEWPIE SESAME DRESSING</t>
  </si>
  <si>
    <t>BROWN SUGAR</t>
  </si>
  <si>
    <t>COOKING CREAM</t>
  </si>
  <si>
    <t>WHIPPING CREAM</t>
  </si>
  <si>
    <t>BLANCHED PEANUT</t>
  </si>
  <si>
    <t>WHOTE WHEAT FLOUR</t>
  </si>
  <si>
    <t>SALAD OIL</t>
  </si>
  <si>
    <t>ARAGULA</t>
  </si>
  <si>
    <t>RED LETTUCE</t>
  </si>
  <si>
    <t>FRESH MILK (DIAMOND)</t>
  </si>
  <si>
    <t>GREEN LOLLO ROSSA</t>
  </si>
  <si>
    <t>SHALLOT</t>
  </si>
  <si>
    <t>CORIANDER</t>
  </si>
  <si>
    <t>BAKED BEANS</t>
  </si>
  <si>
    <t>MUSHROOM BUTTON</t>
  </si>
  <si>
    <t>EDAMAME</t>
  </si>
  <si>
    <t>BABY CUCUMBER</t>
  </si>
  <si>
    <t>DISHWASHING WIRE</t>
  </si>
  <si>
    <t>PUMPKIN</t>
  </si>
  <si>
    <t>VANILA</t>
  </si>
  <si>
    <t>YEAST BRUGGEMAN</t>
  </si>
  <si>
    <t>PENNE LAFONTE</t>
  </si>
  <si>
    <t>LOLLO ROSSA</t>
  </si>
  <si>
    <t>ROMAINE</t>
  </si>
  <si>
    <t>CHEDDAR CHEESE</t>
  </si>
  <si>
    <t>RED RICE</t>
  </si>
  <si>
    <t>OAT MEAL</t>
  </si>
  <si>
    <t>SANTAN KARA</t>
  </si>
  <si>
    <t>BAKING PAPER</t>
  </si>
  <si>
    <t>ENGLISH SPINACH</t>
  </si>
  <si>
    <t>ARUGULA</t>
  </si>
  <si>
    <t>RED PEPPER</t>
  </si>
  <si>
    <t>PREMIUM PUTRI SEJATI RICE</t>
  </si>
  <si>
    <t>ORANGE LEAVES</t>
  </si>
  <si>
    <t>WATERMELON</t>
  </si>
  <si>
    <t>MAMASUKA MAYONNAISE</t>
  </si>
  <si>
    <t>MINT LEAF</t>
  </si>
  <si>
    <t>PEANUT SAUCE</t>
  </si>
  <si>
    <t>BANANA LEAF</t>
  </si>
  <si>
    <t>LUMPIA WRAP (MEDIUM)</t>
  </si>
  <si>
    <t>CABBAGE</t>
  </si>
  <si>
    <t>LONG BEANS</t>
  </si>
  <si>
    <t>TEMPE</t>
  </si>
  <si>
    <t>WHITE PEAR</t>
  </si>
  <si>
    <t>CUCUMBER</t>
  </si>
  <si>
    <t>BABY CUCUMBER (KYURI)</t>
  </si>
  <si>
    <t>ICEBERG</t>
  </si>
  <si>
    <t>FRIZE</t>
  </si>
  <si>
    <t>BLACK PEPPER WHOLE</t>
  </si>
  <si>
    <t>OIL 18L</t>
  </si>
  <si>
    <t>SOY SAUCE</t>
  </si>
  <si>
    <t>MOZARELLA</t>
  </si>
  <si>
    <t>GREEN MUSTARD</t>
  </si>
  <si>
    <t>KARA</t>
  </si>
  <si>
    <t>SAUSAGE</t>
  </si>
  <si>
    <t>GREEN PEARS</t>
  </si>
  <si>
    <t>WHITE RICE</t>
  </si>
  <si>
    <t>MAIZENA FLOUR</t>
  </si>
  <si>
    <t>WHITE SUGAR</t>
  </si>
  <si>
    <t>OUTSTANDING STATUS CHECK</t>
  </si>
  <si>
    <t>CHICK PEAS</t>
  </si>
  <si>
    <t>LOCAL LEMON</t>
  </si>
  <si>
    <t>GREEN APPLE</t>
  </si>
  <si>
    <t>SALT</t>
  </si>
  <si>
    <t>TOTOLE</t>
  </si>
  <si>
    <t>BASMATI RICE SUKRIYA</t>
  </si>
  <si>
    <t>TABASCO</t>
  </si>
  <si>
    <t>LEMON</t>
  </si>
  <si>
    <t>WILD ROCKET</t>
  </si>
  <si>
    <t>HAM</t>
  </si>
  <si>
    <t>OIL 18 L</t>
  </si>
  <si>
    <t>LOLO ROSSA</t>
  </si>
  <si>
    <t>GREEN FIELD FRESH MILK</t>
  </si>
  <si>
    <t>GGARLIC</t>
  </si>
  <si>
    <t>SHIMEJI</t>
  </si>
  <si>
    <t>FRENCH FRIES (GENTLE CUT)</t>
  </si>
  <si>
    <t>SEGITIGA FLOUR</t>
  </si>
  <si>
    <t>CREME CHEESE</t>
  </si>
  <si>
    <t>STRAWBERRY</t>
  </si>
  <si>
    <t>THYME</t>
  </si>
  <si>
    <t>ONIION</t>
  </si>
  <si>
    <t>HONEY BLOSSOM</t>
  </si>
  <si>
    <t>CAYENNE</t>
  </si>
  <si>
    <t>BLACK SESAME</t>
  </si>
  <si>
    <t>WHITE SESAME</t>
  </si>
  <si>
    <t>BACON</t>
  </si>
  <si>
    <t>GREEN BANANA</t>
  </si>
  <si>
    <t>ASPARAGUSS</t>
  </si>
  <si>
    <t>CURLY GREEN LETTUCE</t>
  </si>
  <si>
    <t>ROUND LETTUCE</t>
  </si>
  <si>
    <t>VINEGAR DIXI</t>
  </si>
  <si>
    <t>SPRING ONION</t>
  </si>
  <si>
    <t>BABY CUCUMBER / KYURI</t>
  </si>
  <si>
    <t>MINT LEAVES</t>
  </si>
  <si>
    <t>mango</t>
  </si>
  <si>
    <t>DOLPIN SALT</t>
  </si>
  <si>
    <t>CANNED PEELED TOMATO</t>
  </si>
  <si>
    <t>GELATIN POWDER</t>
  </si>
  <si>
    <t>COCONUT FLAKES</t>
  </si>
  <si>
    <t>MUSHROOM SHIMEJI</t>
  </si>
  <si>
    <t>Kitchen</t>
  </si>
  <si>
    <t>Bar</t>
  </si>
  <si>
    <t>DESCRIPTION</t>
  </si>
  <si>
    <t>QUANTITY</t>
  </si>
  <si>
    <t>BILLS</t>
  </si>
  <si>
    <t>TUNA</t>
  </si>
  <si>
    <t>PRAWN</t>
  </si>
  <si>
    <t>MAHI</t>
  </si>
  <si>
    <t>SQUID</t>
  </si>
  <si>
    <t>MINCE BEEF</t>
  </si>
  <si>
    <t>SALMON</t>
  </si>
  <si>
    <t>SQUID CUBE</t>
  </si>
  <si>
    <t>MAHI-MAHI</t>
  </si>
  <si>
    <t>PRAWN 20</t>
  </si>
  <si>
    <t>SQUID TUBE</t>
  </si>
  <si>
    <t>SALMON FILLET</t>
  </si>
  <si>
    <t>CHICKEN BREAST</t>
  </si>
  <si>
    <t>BREAST FILLET</t>
  </si>
  <si>
    <t>CHICKEN LEG BONELESS</t>
  </si>
  <si>
    <t>CHICKEN WINGS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</si>
  <si>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</si>
  <si>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</si>
  <si>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</si>
  <si>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</si>
  <si>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</si>
  <si>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</si>
  <si>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</si>
  <si>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</si>
  <si>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</si>
  <si>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</si>
  <si>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B00557/PRN-R/2025</t>
  </si>
  <si>
    <t>B00640/PRN-R/2025</t>
  </si>
  <si>
    <t>STATUS</t>
  </si>
  <si>
    <t>2512/FK-0494</t>
  </si>
  <si>
    <t>TOP SIDE CAP OFF AA6-7</t>
  </si>
  <si>
    <t>PAID</t>
  </si>
  <si>
    <t>STRIPLOIN ICHI BROWN</t>
  </si>
  <si>
    <t>2512/FK-2109</t>
  </si>
  <si>
    <t>TOP SIDE BLACK ANGUS GF ONYX</t>
  </si>
  <si>
    <t>LPG 50KG</t>
  </si>
  <si>
    <t>NO</t>
  </si>
  <si>
    <t>PC</t>
  </si>
  <si>
    <t xml:space="preserve">Total </t>
  </si>
  <si>
    <t>INV.NO</t>
  </si>
  <si>
    <t>ELDER FLOWER (N)</t>
  </si>
  <si>
    <t>EDIBLE FLOWER MIX (N)</t>
  </si>
  <si>
    <t>RED RADISH</t>
  </si>
  <si>
    <t>STARFLOWER (20 GR)</t>
  </si>
  <si>
    <t>TOTAL AFTER TAX</t>
  </si>
  <si>
    <t>#36</t>
  </si>
  <si>
    <t>CHERRY DUMPLINGS, 1000 G</t>
  </si>
  <si>
    <t>VACUUM PLASTIC 16X25</t>
  </si>
  <si>
    <t>VACUUM PLASTIC 20X30</t>
  </si>
  <si>
    <t>PLASTIC FOR CUTLERIES</t>
  </si>
  <si>
    <t>0414</t>
  </si>
  <si>
    <t>PAPER BOWL 650ML</t>
  </si>
  <si>
    <t>PAPER BOWL 1000ML</t>
  </si>
  <si>
    <t>BOX BURGER</t>
  </si>
  <si>
    <t>SAUCE CUP 60ML</t>
  </si>
  <si>
    <t>HAND GLOVE BLACK L</t>
  </si>
  <si>
    <t>PLASTIC WRAP 45</t>
  </si>
  <si>
    <t>PLASTIC VACUUM 20X30</t>
  </si>
  <si>
    <t>PLASTIC VACUUM 16X25</t>
  </si>
  <si>
    <t>ALUMINIUM FOIL</t>
  </si>
  <si>
    <t>0432</t>
  </si>
  <si>
    <t>PLASTIC CUTLERIES 8X20</t>
  </si>
  <si>
    <t>LUNCH BOX S ASSEMBLY</t>
  </si>
  <si>
    <t>LUNCH BOX L ASSEMBLY</t>
  </si>
  <si>
    <t>GRAND TOTAL</t>
  </si>
  <si>
    <t>DISHY 5L DISH WASHING</t>
  </si>
  <si>
    <t>DISHWASH DISHY 5L</t>
  </si>
  <si>
    <t>FLOOR MOP LAVENDER 5L</t>
  </si>
  <si>
    <t>KARBOL 5L</t>
  </si>
  <si>
    <t>DETERGENT 5L</t>
  </si>
  <si>
    <t>FURNITURE SANITIZER 5L</t>
  </si>
  <si>
    <t>HAND SANITIZER GEL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</si>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</sst>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dd\-mmm"/>
    <numFmt numFmtId="182" formatCode="[$-409]d\-mmm\-yyyy;@"/>
    <numFmt numFmtId="183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9" borderId="18" applyNumberFormat="0" applyAlignment="0" applyProtection="0">
      <alignment vertical="center"/>
    </xf>
    <xf numFmtId="0" fontId="32" fillId="10" borderId="19" applyNumberFormat="0" applyAlignment="0" applyProtection="0">
      <alignment vertical="center"/>
    </xf>
    <xf numFmtId="0" fontId="33" fillId="10" borderId="18" applyNumberFormat="0" applyAlignment="0" applyProtection="0">
      <alignment vertical="center"/>
    </xf>
    <xf numFmtId="0" fontId="34" fillId="11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</cellStyleXfs>
  <cellXfs count="307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5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182" fontId="0" fillId="0" borderId="0" xfId="0" applyNumberFormat="1">
      <alignment vertical="center"/>
    </xf>
    <xf numFmtId="0" fontId="0" fillId="0" borderId="0" xfId="0" applyAlignment="1">
      <alignment vertical="center"/>
    </xf>
    <xf numFmtId="182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182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horizontal="center" vertical="center"/>
    </xf>
    <xf numFmtId="182" fontId="3" fillId="4" borderId="3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vertical="center"/>
    </xf>
    <xf numFmtId="0" fontId="3" fillId="4" borderId="7" xfId="0" applyNumberFormat="1" applyFont="1" applyFill="1" applyBorder="1" applyAlignment="1">
      <alignment horizontal="center" vertical="center"/>
    </xf>
    <xf numFmtId="182" fontId="3" fillId="4" borderId="8" xfId="0" applyNumberFormat="1" applyFont="1" applyFill="1" applyBorder="1" applyAlignment="1">
      <alignment horizontal="center" vertical="center"/>
    </xf>
    <xf numFmtId="182" fontId="3" fillId="4" borderId="9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182" fontId="3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vertical="center"/>
    </xf>
    <xf numFmtId="180" fontId="2" fillId="4" borderId="4" xfId="0" applyNumberFormat="1" applyFont="1" applyFill="1" applyBorder="1" applyAlignment="1">
      <alignment horizontal="center" vertical="center"/>
    </xf>
    <xf numFmtId="180" fontId="3" fillId="4" borderId="3" xfId="0" applyNumberFormat="1" applyFont="1" applyFill="1" applyBorder="1" applyAlignment="1">
      <alignment horizontal="center" vertical="center"/>
    </xf>
    <xf numFmtId="180" fontId="3" fillId="4" borderId="8" xfId="0" applyNumberFormat="1" applyFont="1" applyFill="1" applyBorder="1" applyAlignment="1">
      <alignment horizontal="center" vertical="center"/>
    </xf>
    <xf numFmtId="180" fontId="3" fillId="4" borderId="9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181" fontId="2" fillId="4" borderId="8" xfId="0" applyNumberFormat="1" applyFont="1" applyFill="1" applyBorder="1" applyAlignment="1">
      <alignment horizontal="center" vertical="center"/>
    </xf>
    <xf numFmtId="0" fontId="2" fillId="4" borderId="8" xfId="0" applyNumberFormat="1" applyFont="1" applyFill="1" applyBorder="1" applyAlignment="1">
      <alignment horizontal="center" vertical="center"/>
    </xf>
    <xf numFmtId="181" fontId="2" fillId="4" borderId="9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 wrapText="1"/>
    </xf>
    <xf numFmtId="0" fontId="3" fillId="5" borderId="5" xfId="0" applyNumberFormat="1" applyFont="1" applyFill="1" applyBorder="1" applyAlignment="1">
      <alignment horizontal="center" vertical="center"/>
    </xf>
    <xf numFmtId="0" fontId="3" fillId="5" borderId="10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2" fillId="4" borderId="8" xfId="0" applyNumberFormat="1" applyFont="1" applyFill="1" applyBorder="1" applyAlignment="1">
      <alignment horizontal="center" vertical="center"/>
    </xf>
    <xf numFmtId="180" fontId="2" fillId="4" borderId="9" xfId="0" applyNumberFormat="1" applyFont="1" applyFill="1" applyBorder="1" applyAlignment="1">
      <alignment horizontal="center" vertical="center"/>
    </xf>
    <xf numFmtId="180" fontId="3" fillId="0" borderId="5" xfId="0" applyNumberFormat="1" applyFont="1" applyFill="1" applyBorder="1" applyAlignment="1">
      <alignment horizontal="center" vertical="center"/>
    </xf>
    <xf numFmtId="180" fontId="3" fillId="0" borderId="10" xfId="0" applyNumberFormat="1" applyFont="1" applyFill="1" applyBorder="1" applyAlignment="1">
      <alignment horizontal="center" vertical="center"/>
    </xf>
    <xf numFmtId="180" fontId="3" fillId="0" borderId="2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vertical="center"/>
    </xf>
    <xf numFmtId="0" fontId="2" fillId="4" borderId="10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10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2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2" fontId="2" fillId="4" borderId="3" xfId="0" applyNumberFormat="1" applyFont="1" applyFill="1" applyBorder="1" applyAlignment="1">
      <alignment horizontal="center" vertical="center"/>
    </xf>
    <xf numFmtId="182" fontId="2" fillId="4" borderId="8" xfId="0" applyNumberFormat="1" applyFont="1" applyFill="1" applyBorder="1" applyAlignment="1">
      <alignment horizontal="center" vertical="center"/>
    </xf>
    <xf numFmtId="182" fontId="2" fillId="4" borderId="9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182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left" vertical="center"/>
    </xf>
    <xf numFmtId="0" fontId="0" fillId="4" borderId="3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180" fontId="2" fillId="4" borderId="6" xfId="0" applyNumberFormat="1" applyFont="1" applyFill="1" applyBorder="1" applyAlignment="1">
      <alignment horizontal="center" vertical="center"/>
    </xf>
    <xf numFmtId="180" fontId="2" fillId="4" borderId="11" xfId="0" applyNumberFormat="1" applyFont="1" applyFill="1" applyBorder="1" applyAlignment="1">
      <alignment horizontal="center" vertical="center"/>
    </xf>
    <xf numFmtId="180" fontId="2" fillId="4" borderId="12" xfId="0" applyNumberFormat="1" applyFont="1" applyFill="1" applyBorder="1" applyAlignment="1">
      <alignment horizontal="center" vertical="center"/>
    </xf>
    <xf numFmtId="180" fontId="2" fillId="4" borderId="13" xfId="0" applyNumberFormat="1" applyFont="1" applyFill="1" applyBorder="1" applyAlignment="1">
      <alignment horizontal="center" vertical="center"/>
    </xf>
    <xf numFmtId="180" fontId="2" fillId="4" borderId="14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183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2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2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0" xfId="0" applyNumberFormat="1" applyFill="1" applyBorder="1" applyAlignment="1">
      <alignment horizontal="center" vertical="center" wrapText="1"/>
    </xf>
    <xf numFmtId="182" fontId="0" fillId="4" borderId="9" xfId="0" applyNumberFormat="1" applyFill="1" applyBorder="1" applyAlignment="1">
      <alignment horizontal="center" vertical="center"/>
    </xf>
    <xf numFmtId="0" fontId="0" fillId="4" borderId="9" xfId="0" applyNumberFormat="1" applyFill="1" applyBorder="1" applyAlignment="1">
      <alignment horizontal="center" vertical="center"/>
    </xf>
    <xf numFmtId="182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82" fontId="0" fillId="4" borderId="9" xfId="0" applyNumberFormat="1" applyFont="1" applyFill="1" applyBorder="1" applyAlignment="1">
      <alignment horizontal="center" vertical="center"/>
    </xf>
    <xf numFmtId="0" fontId="0" fillId="4" borderId="9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3" fillId="6" borderId="5" xfId="0" applyNumberFormat="1" applyFont="1" applyFill="1" applyBorder="1" applyAlignment="1">
      <alignment horizontal="center" vertical="center"/>
    </xf>
    <xf numFmtId="182" fontId="3" fillId="6" borderId="10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left" vertical="center"/>
    </xf>
    <xf numFmtId="180" fontId="0" fillId="4" borderId="6" xfId="0" applyNumberForma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 wrapText="1"/>
    </xf>
    <xf numFmtId="180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80" fontId="0" fillId="4" borderId="1" xfId="0" applyNumberFormat="1" applyFill="1" applyBorder="1" applyAlignment="1">
      <alignment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4" fillId="6" borderId="5" xfId="0" applyNumberFormat="1" applyFont="1" applyFill="1" applyBorder="1" applyAlignment="1">
      <alignment horizontal="center" vertical="center"/>
    </xf>
    <xf numFmtId="180" fontId="4" fillId="6" borderId="10" xfId="0" applyNumberFormat="1" applyFont="1" applyFill="1" applyBorder="1" applyAlignment="1">
      <alignment horizontal="center" vertical="center"/>
    </xf>
    <xf numFmtId="181" fontId="0" fillId="6" borderId="3" xfId="0" applyNumberFormat="1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180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180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180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1" fontId="0" fillId="4" borderId="3" xfId="0" applyNumberFormat="1" applyFill="1" applyBorder="1" applyAlignment="1">
      <alignment horizontal="center" vertical="center"/>
    </xf>
    <xf numFmtId="181" fontId="0" fillId="4" borderId="9" xfId="0" applyNumberFormat="1" applyFill="1" applyBorder="1" applyAlignment="1">
      <alignment horizontal="center" vertical="center"/>
    </xf>
    <xf numFmtId="181" fontId="0" fillId="4" borderId="8" xfId="0" applyNumberFormat="1" applyFill="1" applyBorder="1" applyAlignment="1">
      <alignment horizontal="center" vertical="center"/>
    </xf>
    <xf numFmtId="0" fontId="0" fillId="0" borderId="3" xfId="0" applyNumberFormat="1" applyBorder="1" applyAlignment="1">
      <alignment horizontal="center" vertical="center"/>
    </xf>
    <xf numFmtId="183" fontId="0" fillId="0" borderId="1" xfId="0" applyNumberFormat="1" applyBorder="1" applyAlignment="1">
      <alignment horizontal="center" vertical="center"/>
    </xf>
    <xf numFmtId="0" fontId="0" fillId="0" borderId="8" xfId="0" applyNumberFormat="1" applyBorder="1" applyAlignment="1">
      <alignment horizontal="center" vertical="center"/>
    </xf>
    <xf numFmtId="183" fontId="0" fillId="0" borderId="3" xfId="0" applyNumberFormat="1" applyBorder="1" applyAlignment="1">
      <alignment vertical="center"/>
    </xf>
    <xf numFmtId="183" fontId="0" fillId="0" borderId="1" xfId="0" applyNumberFormat="1" applyBorder="1" applyAlignment="1">
      <alignment vertical="center"/>
    </xf>
    <xf numFmtId="183" fontId="0" fillId="0" borderId="3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180" fontId="0" fillId="0" borderId="1" xfId="0" applyNumberFormat="1" applyBorder="1" applyAlignment="1">
      <alignment vertical="center"/>
    </xf>
    <xf numFmtId="183" fontId="0" fillId="0" borderId="9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180" fontId="0" fillId="0" borderId="8" xfId="0" applyNumberFormat="1" applyBorder="1" applyAlignment="1">
      <alignment horizontal="center" vertical="center"/>
    </xf>
    <xf numFmtId="180" fontId="0" fillId="0" borderId="9" xfId="0" applyNumberFormat="1" applyBorder="1" applyAlignment="1">
      <alignment horizontal="center"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2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2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2" fontId="12" fillId="4" borderId="3" xfId="0" applyNumberFormat="1" applyFont="1" applyFill="1" applyBorder="1" applyAlignment="1">
      <alignment horizontal="center" vertical="center"/>
    </xf>
    <xf numFmtId="181" fontId="12" fillId="4" borderId="3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180" fontId="12" fillId="4" borderId="1" xfId="0" applyNumberFormat="1" applyFont="1" applyFill="1" applyBorder="1" applyAlignment="1">
      <alignment horizontal="center" vertical="center" wrapText="1"/>
    </xf>
    <xf numFmtId="182" fontId="12" fillId="4" borderId="8" xfId="0" applyNumberFormat="1" applyFont="1" applyFill="1" applyBorder="1" applyAlignment="1">
      <alignment horizontal="center" vertical="center"/>
    </xf>
    <xf numFmtId="181" fontId="12" fillId="4" borderId="8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2" fontId="12" fillId="4" borderId="1" xfId="0" applyNumberFormat="1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horizontal="center" vertical="center"/>
    </xf>
    <xf numFmtId="182" fontId="12" fillId="4" borderId="9" xfId="0" applyNumberFormat="1" applyFont="1" applyFill="1" applyBorder="1" applyAlignment="1">
      <alignment vertical="center"/>
    </xf>
    <xf numFmtId="181" fontId="12" fillId="4" borderId="9" xfId="0" applyNumberFormat="1" applyFont="1" applyFill="1" applyBorder="1" applyAlignment="1">
      <alignment vertical="center"/>
    </xf>
    <xf numFmtId="180" fontId="12" fillId="4" borderId="9" xfId="0" applyNumberFormat="1" applyFont="1" applyFill="1" applyBorder="1" applyAlignment="1">
      <alignment horizontal="center" vertical="center"/>
    </xf>
    <xf numFmtId="0" fontId="12" fillId="4" borderId="9" xfId="0" applyNumberFormat="1" applyFont="1" applyFill="1" applyBorder="1" applyAlignment="1">
      <alignment horizontal="center" vertical="center"/>
    </xf>
    <xf numFmtId="182" fontId="12" fillId="4" borderId="9" xfId="0" applyNumberFormat="1" applyFont="1" applyFill="1" applyBorder="1" applyAlignment="1">
      <alignment horizontal="center" vertical="center"/>
    </xf>
    <xf numFmtId="181" fontId="12" fillId="4" borderId="9" xfId="0" applyNumberFormat="1" applyFont="1" applyFill="1" applyBorder="1" applyAlignment="1">
      <alignment horizontal="center" vertical="center"/>
    </xf>
    <xf numFmtId="182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3" xfId="0" applyFont="1" applyFill="1" applyBorder="1" applyAlignment="1">
      <alignment horizontal="center" vertical="center"/>
    </xf>
    <xf numFmtId="183" fontId="12" fillId="4" borderId="1" xfId="0" applyNumberFormat="1" applyFont="1" applyFill="1" applyBorder="1">
      <alignment vertical="center"/>
    </xf>
    <xf numFmtId="183" fontId="12" fillId="4" borderId="3" xfId="0" applyNumberFormat="1" applyFont="1" applyFill="1" applyBorder="1" applyAlignment="1">
      <alignment horizontal="center" vertical="center"/>
    </xf>
    <xf numFmtId="0" fontId="12" fillId="4" borderId="1" xfId="0" applyFont="1" applyFill="1" applyBorder="1">
      <alignment vertical="center"/>
    </xf>
    <xf numFmtId="0" fontId="12" fillId="4" borderId="8" xfId="0" applyFont="1" applyFill="1" applyBorder="1" applyAlignment="1">
      <alignment horizontal="center" vertical="center"/>
    </xf>
    <xf numFmtId="183" fontId="12" fillId="4" borderId="8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3" fontId="12" fillId="4" borderId="1" xfId="0" applyNumberFormat="1" applyFont="1" applyFill="1" applyBorder="1" applyAlignment="1">
      <alignment vertical="center"/>
    </xf>
    <xf numFmtId="0" fontId="12" fillId="4" borderId="9" xfId="0" applyFont="1" applyFill="1" applyBorder="1" applyAlignment="1">
      <alignment vertical="center"/>
    </xf>
    <xf numFmtId="183" fontId="12" fillId="4" borderId="9" xfId="0" applyNumberFormat="1" applyFont="1" applyFill="1" applyBorder="1">
      <alignment vertical="center"/>
    </xf>
    <xf numFmtId="183" fontId="12" fillId="4" borderId="9" xfId="0" applyNumberFormat="1" applyFont="1" applyFill="1" applyBorder="1" applyAlignment="1">
      <alignment vertical="center"/>
    </xf>
    <xf numFmtId="0" fontId="12" fillId="4" borderId="9" xfId="0" applyFont="1" applyFill="1" applyBorder="1" applyAlignment="1">
      <alignment horizontal="center" vertical="center"/>
    </xf>
    <xf numFmtId="183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2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3" fontId="15" fillId="4" borderId="1" xfId="0" applyNumberFormat="1" applyFont="1" applyFill="1" applyBorder="1" applyAlignment="1">
      <alignment vertical="center"/>
    </xf>
    <xf numFmtId="0" fontId="13" fillId="4" borderId="1" xfId="0" applyNumberFormat="1" applyFont="1" applyFill="1" applyBorder="1" applyAlignment="1">
      <alignment vertical="center" wrapText="1"/>
    </xf>
    <xf numFmtId="180" fontId="13" fillId="4" borderId="1" xfId="0" applyNumberFormat="1" applyFont="1" applyFill="1" applyBorder="1" applyAlignment="1">
      <alignment vertical="center"/>
    </xf>
    <xf numFmtId="180" fontId="13" fillId="4" borderId="9" xfId="0" applyNumberFormat="1" applyFont="1" applyFill="1" applyBorder="1" applyAlignment="1">
      <alignment vertical="center" wrapText="1"/>
    </xf>
    <xf numFmtId="0" fontId="14" fillId="4" borderId="9" xfId="0" applyFont="1" applyFill="1" applyBorder="1" applyAlignment="1">
      <alignment horizontal="center" vertical="center"/>
    </xf>
    <xf numFmtId="183" fontId="15" fillId="4" borderId="9" xfId="0" applyNumberFormat="1" applyFont="1" applyFill="1" applyBorder="1" applyAlignment="1">
      <alignment vertical="center"/>
    </xf>
    <xf numFmtId="180" fontId="13" fillId="4" borderId="3" xfId="0" applyNumberFormat="1" applyFont="1" applyFill="1" applyBorder="1" applyAlignment="1">
      <alignment vertical="center" wrapText="1"/>
    </xf>
    <xf numFmtId="0" fontId="14" fillId="4" borderId="3" xfId="0" applyFont="1" applyFill="1" applyBorder="1" applyAlignment="1">
      <alignment horizontal="center" vertical="center"/>
    </xf>
    <xf numFmtId="183" fontId="15" fillId="4" borderId="3" xfId="0" applyNumberFormat="1" applyFont="1" applyFill="1" applyBorder="1" applyAlignment="1">
      <alignment vertical="center"/>
    </xf>
    <xf numFmtId="182" fontId="2" fillId="4" borderId="9" xfId="0" applyNumberFormat="1" applyFont="1" applyFill="1" applyBorder="1" applyAlignment="1">
      <alignment vertical="center"/>
    </xf>
    <xf numFmtId="0" fontId="2" fillId="6" borderId="2" xfId="0" applyNumberFormat="1" applyFont="1" applyFill="1" applyBorder="1" applyAlignment="1">
      <alignment vertical="center"/>
    </xf>
    <xf numFmtId="180" fontId="16" fillId="6" borderId="2" xfId="0" applyNumberFormat="1" applyFont="1" applyFill="1" applyBorder="1" applyAlignment="1">
      <alignment horizontal="center" vertical="center"/>
    </xf>
    <xf numFmtId="180" fontId="16" fillId="6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vertical="center"/>
    </xf>
    <xf numFmtId="183" fontId="2" fillId="4" borderId="3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183" fontId="2" fillId="4" borderId="8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183" fontId="2" fillId="4" borderId="9" xfId="0" applyNumberFormat="1" applyFont="1" applyFill="1" applyBorder="1" applyAlignment="1">
      <alignment horizontal="center" vertical="center"/>
    </xf>
    <xf numFmtId="183" fontId="2" fillId="4" borderId="9" xfId="0" applyNumberFormat="1" applyFont="1" applyFill="1" applyBorder="1" applyAlignment="1">
      <alignment vertical="center"/>
    </xf>
    <xf numFmtId="183" fontId="2" fillId="4" borderId="1" xfId="0" applyNumberFormat="1" applyFont="1" applyFill="1" applyBorder="1" applyAlignment="1">
      <alignment horizontal="center" vertical="center"/>
    </xf>
    <xf numFmtId="183" fontId="2" fillId="4" borderId="3" xfId="0" applyNumberFormat="1" applyFont="1" applyFill="1" applyBorder="1" applyAlignment="1">
      <alignment vertical="center"/>
    </xf>
    <xf numFmtId="0" fontId="13" fillId="4" borderId="3" xfId="0" applyNumberFormat="1" applyFont="1" applyFill="1" applyBorder="1" applyAlignment="1">
      <alignment horizontal="center" vertical="center" wrapText="1"/>
    </xf>
    <xf numFmtId="180" fontId="13" fillId="4" borderId="3" xfId="0" applyNumberFormat="1" applyFont="1" applyFill="1" applyBorder="1" applyAlignment="1">
      <alignment horizontal="center" vertical="center" wrapText="1"/>
    </xf>
    <xf numFmtId="180" fontId="13" fillId="4" borderId="8" xfId="0" applyNumberFormat="1" applyFont="1" applyFill="1" applyBorder="1" applyAlignment="1">
      <alignment horizontal="center" vertical="center" wrapText="1"/>
    </xf>
    <xf numFmtId="180" fontId="13" fillId="4" borderId="9" xfId="0" applyNumberFormat="1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0" fontId="2" fillId="4" borderId="8" xfId="0" applyFont="1" applyFill="1" applyBorder="1" applyAlignment="1">
      <alignment vertical="center"/>
    </xf>
    <xf numFmtId="183" fontId="2" fillId="4" borderId="8" xfId="0" applyNumberFormat="1" applyFont="1" applyFill="1" applyBorder="1" applyAlignment="1">
      <alignment vertical="center"/>
    </xf>
    <xf numFmtId="183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vertical="center"/>
    </xf>
    <xf numFmtId="0" fontId="2" fillId="4" borderId="9" xfId="0" applyNumberFormat="1" applyFont="1" applyFill="1" applyBorder="1" applyAlignment="1">
      <alignment vertical="center"/>
    </xf>
    <xf numFmtId="0" fontId="2" fillId="4" borderId="8" xfId="0" applyNumberFormat="1" applyFont="1" applyFill="1" applyBorder="1" applyAlignment="1">
      <alignment vertical="center"/>
    </xf>
    <xf numFmtId="0" fontId="17" fillId="0" borderId="0" xfId="0" applyFont="1">
      <alignment vertical="center"/>
    </xf>
    <xf numFmtId="182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2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2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80" fontId="17" fillId="4" borderId="1" xfId="0" applyNumberFormat="1" applyFont="1" applyFill="1" applyBorder="1" applyAlignment="1">
      <alignment vertical="center"/>
    </xf>
    <xf numFmtId="182" fontId="17" fillId="0" borderId="8" xfId="0" applyNumberFormat="1" applyFont="1" applyBorder="1" applyAlignment="1">
      <alignment horizontal="center" vertical="center"/>
    </xf>
    <xf numFmtId="182" fontId="17" fillId="0" borderId="9" xfId="0" applyNumberFormat="1" applyFont="1" applyBorder="1" applyAlignment="1">
      <alignment horizontal="center" vertical="center"/>
    </xf>
    <xf numFmtId="180" fontId="17" fillId="6" borderId="3" xfId="0" applyNumberFormat="1" applyFont="1" applyFill="1" applyBorder="1" applyAlignment="1">
      <alignment horizontal="center" vertical="center"/>
    </xf>
    <xf numFmtId="0" fontId="17" fillId="7" borderId="0" xfId="0" applyFont="1" applyFill="1">
      <alignment vertical="center"/>
    </xf>
    <xf numFmtId="180" fontId="17" fillId="6" borderId="8" xfId="0" applyNumberFormat="1" applyFont="1" applyFill="1" applyBorder="1" applyAlignment="1">
      <alignment horizontal="center" vertical="center"/>
    </xf>
    <xf numFmtId="180" fontId="17" fillId="0" borderId="0" xfId="0" applyNumberFormat="1" applyFont="1">
      <alignment vertical="center"/>
    </xf>
    <xf numFmtId="180" fontId="17" fillId="6" borderId="9" xfId="0" applyNumberFormat="1" applyFont="1" applyFill="1" applyBorder="1" applyAlignment="1">
      <alignment horizontal="center" vertical="center"/>
    </xf>
    <xf numFmtId="182" fontId="17" fillId="0" borderId="1" xfId="0" applyNumberFormat="1" applyFont="1" applyBorder="1" applyAlignment="1">
      <alignment horizontal="center" vertical="center"/>
    </xf>
    <xf numFmtId="182" fontId="20" fillId="0" borderId="8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2" fontId="20" fillId="0" borderId="9" xfId="0" applyNumberFormat="1" applyFont="1" applyFill="1" applyBorder="1" applyAlignment="1">
      <alignment horizontal="center" vertical="center"/>
    </xf>
    <xf numFmtId="180" fontId="17" fillId="6" borderId="1" xfId="0" applyNumberFormat="1" applyFont="1" applyFill="1" applyBorder="1" applyAlignment="1">
      <alignment vertical="center"/>
    </xf>
    <xf numFmtId="180" fontId="0" fillId="6" borderId="8" xfId="0" applyNumberFormat="1" applyFill="1" applyBorder="1" applyAlignment="1">
      <alignment horizontal="center" vertical="center"/>
    </xf>
    <xf numFmtId="180" fontId="0" fillId="6" borderId="9" xfId="0" applyNumberFormat="1" applyFill="1" applyBorder="1" applyAlignment="1">
      <alignment horizontal="center" vertical="center"/>
    </xf>
    <xf numFmtId="180" fontId="17" fillId="6" borderId="1" xfId="0" applyNumberFormat="1" applyFont="1" applyFill="1" applyBorder="1" applyAlignment="1">
      <alignment horizontal="center" vertical="center"/>
    </xf>
    <xf numFmtId="0" fontId="17" fillId="0" borderId="9" xfId="0" applyFont="1" applyBorder="1" applyAlignment="1">
      <alignment vertical="center"/>
    </xf>
    <xf numFmtId="0" fontId="17" fillId="0" borderId="9" xfId="0" applyFont="1" applyBorder="1" applyAlignment="1">
      <alignment horizontal="center" vertical="center"/>
    </xf>
    <xf numFmtId="180" fontId="17" fillId="4" borderId="9" xfId="0" applyNumberFormat="1" applyFont="1" applyFill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180" fontId="17" fillId="7" borderId="0" xfId="0" applyNumberFormat="1" applyFont="1" applyFill="1">
      <alignment vertical="center"/>
    </xf>
    <xf numFmtId="182" fontId="20" fillId="0" borderId="3" xfId="0" applyNumberFormat="1" applyFont="1" applyFill="1" applyBorder="1" applyAlignment="1">
      <alignment horizontal="center" vertical="center"/>
    </xf>
    <xf numFmtId="0" fontId="17" fillId="0" borderId="0" xfId="0" applyFont="1" applyFill="1" applyAlignment="1">
      <alignment vertical="center"/>
    </xf>
    <xf numFmtId="0" fontId="0" fillId="0" borderId="1" xfId="0" applyBorder="1" applyAlignment="1">
      <alignment horizontal="center" vertical="center"/>
    </xf>
    <xf numFmtId="180" fontId="0" fillId="6" borderId="3" xfId="0" applyNumberFormat="1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180" fontId="17" fillId="0" borderId="1" xfId="0" applyNumberFormat="1" applyFont="1" applyBorder="1" applyAlignment="1">
      <alignment vertical="center"/>
    </xf>
    <xf numFmtId="0" fontId="17" fillId="0" borderId="1" xfId="0" applyFont="1" applyBorder="1" applyAlignment="1">
      <alignment horizontal="left" vertical="center"/>
    </xf>
    <xf numFmtId="180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80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2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Fill="1" applyBorder="1" applyAlignment="1">
      <alignment vertical="center"/>
    </xf>
    <xf numFmtId="182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182" fontId="20" fillId="0" borderId="1" xfId="0" applyNumberFormat="1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8" xfId="0" applyNumberFormat="1" applyFill="1" applyBorder="1" applyAlignment="1">
      <alignment horizontal="center" vertical="center"/>
    </xf>
    <xf numFmtId="180" fontId="0" fillId="0" borderId="0" xfId="0" applyNumberFormat="1" applyFill="1" applyAlignment="1">
      <alignment vertical="center"/>
    </xf>
    <xf numFmtId="180" fontId="0" fillId="0" borderId="9" xfId="0" applyNumberForma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180" fontId="17" fillId="0" borderId="3" xfId="0" applyNumberFormat="1" applyFont="1" applyBorder="1" applyAlignment="1">
      <alignment horizontal="center" vertical="center"/>
    </xf>
    <xf numFmtId="180" fontId="17" fillId="0" borderId="9" xfId="0" applyNumberFormat="1" applyFont="1" applyBorder="1" applyAlignment="1">
      <alignment horizontal="center" vertical="center"/>
    </xf>
    <xf numFmtId="0" fontId="2" fillId="4" borderId="3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27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www.wps.cn/officeDocument/2020/cellImage" Target="cellimag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externalLink" Target="externalLinks/externalLink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jpeg"/><Relationship Id="rId2" Type="http://schemas.openxmlformats.org/officeDocument/2006/relationships/image" Target="../media/image14.jpeg"/><Relationship Id="rId1" Type="http://schemas.openxmlformats.org/officeDocument/2006/relationships/image" Target="../media/image13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jpeg"/><Relationship Id="rId1" Type="http://schemas.openxmlformats.org/officeDocument/2006/relationships/image" Target="../media/image16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jpeg"/><Relationship Id="rId1" Type="http://schemas.openxmlformats.org/officeDocument/2006/relationships/image" Target="../media/image19.jpe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3.jpeg"/><Relationship Id="rId2" Type="http://schemas.openxmlformats.org/officeDocument/2006/relationships/image" Target="../media/image22.jpeg"/><Relationship Id="rId1" Type="http://schemas.openxmlformats.org/officeDocument/2006/relationships/image" Target="../media/image2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6.jpeg"/><Relationship Id="rId2" Type="http://schemas.openxmlformats.org/officeDocument/2006/relationships/image" Target="../media/image25.jpeg"/><Relationship Id="rId1" Type="http://schemas.openxmlformats.org/officeDocument/2006/relationships/image" Target="../media/image24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37465</xdr:colOff>
      <xdr:row>1</xdr:row>
      <xdr:rowOff>22860</xdr:rowOff>
    </xdr:from>
    <xdr:to>
      <xdr:col>4</xdr:col>
      <xdr:colOff>2430145</xdr:colOff>
      <xdr:row>5</xdr:row>
      <xdr:rowOff>608330</xdr:rowOff>
    </xdr:to>
    <xdr:pic>
      <xdr:nvPicPr>
        <xdr:cNvPr id="6" name="ID_62908C5BFABA4A91B66F735B6F83EAAE" descr="WhatsApp Image 2025-12-05 at 21.49.12_42018a15"/>
        <xdr:cNvPicPr>
          <a:picLocks noChangeAspect="1"/>
        </xdr:cNvPicPr>
      </xdr:nvPicPr>
      <xdr:blipFill>
        <a:blip r:embed="rId1"/>
        <a:srcRect t="5421" r="2236" b="22948"/>
        <a:stretch>
          <a:fillRect/>
        </a:stretch>
      </xdr:blipFill>
      <xdr:spPr>
        <a:xfrm>
          <a:off x="8435975" y="378460"/>
          <a:ext cx="2392680" cy="312547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6</xdr:row>
      <xdr:rowOff>22860</xdr:rowOff>
    </xdr:from>
    <xdr:to>
      <xdr:col>4</xdr:col>
      <xdr:colOff>2444750</xdr:colOff>
      <xdr:row>6</xdr:row>
      <xdr:rowOff>3111500</xdr:rowOff>
    </xdr:to>
    <xdr:pic>
      <xdr:nvPicPr>
        <xdr:cNvPr id="7" name="ID_7EBAD995209146B58D740BC732EA330A" descr="WhatsApp Image 2025-12-05 at 21.49.32_747005db"/>
        <xdr:cNvPicPr>
          <a:picLocks noChangeAspect="1"/>
        </xdr:cNvPicPr>
      </xdr:nvPicPr>
      <xdr:blipFill>
        <a:blip r:embed="rId2"/>
        <a:srcRect t="6490" r="4480" b="25325"/>
        <a:stretch>
          <a:fillRect/>
        </a:stretch>
      </xdr:blipFill>
      <xdr:spPr>
        <a:xfrm>
          <a:off x="8421370" y="3553460"/>
          <a:ext cx="2421890" cy="308864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7</xdr:row>
      <xdr:rowOff>43180</xdr:rowOff>
    </xdr:from>
    <xdr:to>
      <xdr:col>4</xdr:col>
      <xdr:colOff>2445385</xdr:colOff>
      <xdr:row>8</xdr:row>
      <xdr:rowOff>1567180</xdr:rowOff>
    </xdr:to>
    <xdr:pic>
      <xdr:nvPicPr>
        <xdr:cNvPr id="3" name="ID_F9ED5879555E4C67A4B90C892CC1C834" descr="WhatsApp Image 2025-12-10 at 16.39.30_f0e858f0"/>
        <xdr:cNvPicPr>
          <a:picLocks noChangeAspect="1"/>
        </xdr:cNvPicPr>
      </xdr:nvPicPr>
      <xdr:blipFill>
        <a:blip r:embed="rId3"/>
        <a:srcRect l="6723" t="15416" r="3322" b="19169"/>
        <a:stretch>
          <a:fillRect/>
        </a:stretch>
      </xdr:blipFill>
      <xdr:spPr>
        <a:xfrm>
          <a:off x="8421370" y="6708140"/>
          <a:ext cx="2422525" cy="313690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9</xdr:row>
      <xdr:rowOff>26670</xdr:rowOff>
    </xdr:from>
    <xdr:to>
      <xdr:col>4</xdr:col>
      <xdr:colOff>2445385</xdr:colOff>
      <xdr:row>11</xdr:row>
      <xdr:rowOff>1052195</xdr:rowOff>
    </xdr:to>
    <xdr:pic>
      <xdr:nvPicPr>
        <xdr:cNvPr id="5" name="ID_A3C2613F7EA54664AA4EABF240E293A8" descr="WhatsApp Image 2025-12-10 at 16.39.04_c45a622a"/>
        <xdr:cNvPicPr>
          <a:picLocks noChangeAspect="1"/>
        </xdr:cNvPicPr>
      </xdr:nvPicPr>
      <xdr:blipFill>
        <a:blip r:embed="rId4"/>
        <a:srcRect l="3603" t="18814" r="1639" b="11339"/>
        <a:stretch>
          <a:fillRect/>
        </a:stretch>
      </xdr:blipFill>
      <xdr:spPr>
        <a:xfrm>
          <a:off x="8421370" y="9917430"/>
          <a:ext cx="2422525" cy="3184525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12</xdr:row>
      <xdr:rowOff>38100</xdr:rowOff>
    </xdr:from>
    <xdr:to>
      <xdr:col>4</xdr:col>
      <xdr:colOff>2445385</xdr:colOff>
      <xdr:row>16</xdr:row>
      <xdr:rowOff>592455</xdr:rowOff>
    </xdr:to>
    <xdr:pic>
      <xdr:nvPicPr>
        <xdr:cNvPr id="4" name="ID_3B2E0D7E2C034638984E2140B8B1B896" descr="WhatsApp Image 2025-12-13 at 13.31.33_45814074"/>
        <xdr:cNvPicPr>
          <a:picLocks noChangeAspect="1"/>
        </xdr:cNvPicPr>
      </xdr:nvPicPr>
      <xdr:blipFill>
        <a:blip r:embed="rId5"/>
        <a:srcRect l="1930" t="7038" r="1639" b="23217"/>
        <a:stretch>
          <a:fillRect/>
        </a:stretch>
      </xdr:blipFill>
      <xdr:spPr>
        <a:xfrm>
          <a:off x="8421370" y="13167360"/>
          <a:ext cx="2422525" cy="3094355"/>
        </a:xfrm>
        <a:prstGeom prst="rect">
          <a:avLst/>
        </a:prstGeom>
      </xdr:spPr>
    </xdr:pic>
    <xdr:clientData/>
  </xdr:twoCellAnchor>
  <xdr:twoCellAnchor editAs="oneCell">
    <xdr:from>
      <xdr:col>4</xdr:col>
      <xdr:colOff>31750</xdr:colOff>
      <xdr:row>17</xdr:row>
      <xdr:rowOff>22225</xdr:rowOff>
    </xdr:from>
    <xdr:to>
      <xdr:col>4</xdr:col>
      <xdr:colOff>2988945</xdr:colOff>
      <xdr:row>18</xdr:row>
      <xdr:rowOff>1901190</xdr:rowOff>
    </xdr:to>
    <xdr:pic>
      <xdr:nvPicPr>
        <xdr:cNvPr id="8" name="ID_6EA095A4DCB241C0A833732803BDD318" descr="PHOTO-2025-12-20-20-07-51"/>
        <xdr:cNvPicPr>
          <a:picLocks noChangeAspect="1"/>
        </xdr:cNvPicPr>
      </xdr:nvPicPr>
      <xdr:blipFill>
        <a:blip r:embed="rId6"/>
        <a:srcRect l="4252" t="11726" r="3825" b="22049"/>
        <a:stretch>
          <a:fillRect/>
        </a:stretch>
      </xdr:blipFill>
      <xdr:spPr>
        <a:xfrm>
          <a:off x="8430260" y="16326485"/>
          <a:ext cx="2957195" cy="3783965"/>
        </a:xfrm>
        <a:prstGeom prst="rect">
          <a:avLst/>
        </a:prstGeom>
      </xdr:spPr>
    </xdr:pic>
    <xdr:clientData/>
  </xdr:twoCellAnchor>
  <xdr:twoCellAnchor editAs="oneCell">
    <xdr:from>
      <xdr:col>4</xdr:col>
      <xdr:colOff>35560</xdr:colOff>
      <xdr:row>19</xdr:row>
      <xdr:rowOff>26035</xdr:rowOff>
    </xdr:from>
    <xdr:to>
      <xdr:col>4</xdr:col>
      <xdr:colOff>2979420</xdr:colOff>
      <xdr:row>24</xdr:row>
      <xdr:rowOff>619125</xdr:rowOff>
    </xdr:to>
    <xdr:pic>
      <xdr:nvPicPr>
        <xdr:cNvPr id="10" name="ID_A341B31DE7E843BFA8B450AF519DF0EA" descr="PHOTO-2025-12-21-23-16-41"/>
        <xdr:cNvPicPr>
          <a:picLocks noChangeAspect="1"/>
        </xdr:cNvPicPr>
      </xdr:nvPicPr>
      <xdr:blipFill>
        <a:blip r:embed="rId7"/>
        <a:srcRect l="5467" t="4650" r="4766" b="8984"/>
        <a:stretch>
          <a:fillRect/>
        </a:stretch>
      </xdr:blipFill>
      <xdr:spPr>
        <a:xfrm>
          <a:off x="8434070" y="20140295"/>
          <a:ext cx="2943860" cy="3768090"/>
        </a:xfrm>
        <a:prstGeom prst="rect">
          <a:avLst/>
        </a:prstGeom>
      </xdr:spPr>
    </xdr:pic>
    <xdr:clientData/>
  </xdr:twoCellAnchor>
  <xdr:twoCellAnchor editAs="oneCell">
    <xdr:from>
      <xdr:col>4</xdr:col>
      <xdr:colOff>50800</xdr:colOff>
      <xdr:row>25</xdr:row>
      <xdr:rowOff>26035</xdr:rowOff>
    </xdr:from>
    <xdr:to>
      <xdr:col>4</xdr:col>
      <xdr:colOff>2964815</xdr:colOff>
      <xdr:row>26</xdr:row>
      <xdr:rowOff>1889125</xdr:rowOff>
    </xdr:to>
    <xdr:pic>
      <xdr:nvPicPr>
        <xdr:cNvPr id="11" name="ID_CAE0D66534894AD081678485B91A775E" descr="PHOTO-2025-12-24-23-28-28"/>
        <xdr:cNvPicPr>
          <a:picLocks noChangeAspect="1"/>
        </xdr:cNvPicPr>
      </xdr:nvPicPr>
      <xdr:blipFill>
        <a:blip r:embed="rId8"/>
        <a:srcRect l="3513" t="14591" r="8194" b="21007"/>
        <a:stretch>
          <a:fillRect/>
        </a:stretch>
      </xdr:blipFill>
      <xdr:spPr>
        <a:xfrm>
          <a:off x="8449310" y="23950295"/>
          <a:ext cx="2914015" cy="3768090"/>
        </a:xfrm>
        <a:prstGeom prst="rect">
          <a:avLst/>
        </a:prstGeom>
      </xdr:spPr>
    </xdr:pic>
    <xdr:clientData/>
  </xdr:twoCellAnchor>
  <xdr:twoCellAnchor editAs="oneCell">
    <xdr:from>
      <xdr:col>4</xdr:col>
      <xdr:colOff>29210</xdr:colOff>
      <xdr:row>27</xdr:row>
      <xdr:rowOff>26035</xdr:rowOff>
    </xdr:from>
    <xdr:to>
      <xdr:col>4</xdr:col>
      <xdr:colOff>2986405</xdr:colOff>
      <xdr:row>27</xdr:row>
      <xdr:rowOff>3638550</xdr:rowOff>
    </xdr:to>
    <xdr:pic>
      <xdr:nvPicPr>
        <xdr:cNvPr id="12" name="ID_6460FB60DF334DFABC0957DA8F988C29" descr="PHOTO-2025-12-24-23-28-07"/>
        <xdr:cNvPicPr>
          <a:picLocks noChangeAspect="1"/>
        </xdr:cNvPicPr>
      </xdr:nvPicPr>
      <xdr:blipFill>
        <a:blip r:embed="rId9"/>
        <a:srcRect l="-224" t="12909" r="3715" b="20562"/>
        <a:stretch>
          <a:fillRect/>
        </a:stretch>
      </xdr:blipFill>
      <xdr:spPr>
        <a:xfrm>
          <a:off x="8427720" y="27760295"/>
          <a:ext cx="2957195" cy="3612515"/>
        </a:xfrm>
        <a:prstGeom prst="rect">
          <a:avLst/>
        </a:prstGeom>
      </xdr:spPr>
    </xdr:pic>
    <xdr:clientData/>
  </xdr:twoCellAnchor>
  <xdr:twoCellAnchor editAs="oneCell">
    <xdr:from>
      <xdr:col>4</xdr:col>
      <xdr:colOff>59690</xdr:colOff>
      <xdr:row>28</xdr:row>
      <xdr:rowOff>26670</xdr:rowOff>
    </xdr:from>
    <xdr:to>
      <xdr:col>4</xdr:col>
      <xdr:colOff>2955925</xdr:colOff>
      <xdr:row>30</xdr:row>
      <xdr:rowOff>1310640</xdr:rowOff>
    </xdr:to>
    <xdr:pic>
      <xdr:nvPicPr>
        <xdr:cNvPr id="16" name="ID_D93E86BC35FB498AAE5E1D49673834FA" descr="PHOTO-2025-12-27-20-05-57"/>
        <xdr:cNvPicPr>
          <a:picLocks noChangeAspect="1"/>
        </xdr:cNvPicPr>
      </xdr:nvPicPr>
      <xdr:blipFill>
        <a:blip r:embed="rId10"/>
        <a:srcRect l="16468" t="21890" r="3693" b="16816"/>
        <a:stretch>
          <a:fillRect/>
        </a:stretch>
      </xdr:blipFill>
      <xdr:spPr>
        <a:xfrm>
          <a:off x="8458200" y="31426785"/>
          <a:ext cx="2896235" cy="3950970"/>
        </a:xfrm>
        <a:prstGeom prst="rect">
          <a:avLst/>
        </a:prstGeom>
      </xdr:spPr>
    </xdr:pic>
    <xdr:clientData/>
  </xdr:twoCellAnchor>
  <xdr:twoCellAnchor editAs="oneCell">
    <xdr:from>
      <xdr:col>4</xdr:col>
      <xdr:colOff>27305</xdr:colOff>
      <xdr:row>31</xdr:row>
      <xdr:rowOff>26035</xdr:rowOff>
    </xdr:from>
    <xdr:to>
      <xdr:col>4</xdr:col>
      <xdr:colOff>2988310</xdr:colOff>
      <xdr:row>35</xdr:row>
      <xdr:rowOff>746125</xdr:rowOff>
    </xdr:to>
    <xdr:pic>
      <xdr:nvPicPr>
        <xdr:cNvPr id="17" name="ID_41C5AED47F2F42C0B9EE42BC430D9AF4" descr="PHOTO-2025-12-27-20-06-15"/>
        <xdr:cNvPicPr>
          <a:picLocks noChangeAspect="1"/>
        </xdr:cNvPicPr>
      </xdr:nvPicPr>
      <xdr:blipFill>
        <a:blip r:embed="rId11"/>
        <a:srcRect l="19713" t="17115" r="1201" b="26486"/>
        <a:stretch>
          <a:fillRect/>
        </a:stretch>
      </xdr:blipFill>
      <xdr:spPr>
        <a:xfrm>
          <a:off x="8425815" y="35426650"/>
          <a:ext cx="2961005" cy="3768090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</xdr:colOff>
      <xdr:row>36</xdr:row>
      <xdr:rowOff>26035</xdr:rowOff>
    </xdr:from>
    <xdr:to>
      <xdr:col>4</xdr:col>
      <xdr:colOff>2970530</xdr:colOff>
      <xdr:row>39</xdr:row>
      <xdr:rowOff>915035</xdr:rowOff>
    </xdr:to>
    <xdr:pic>
      <xdr:nvPicPr>
        <xdr:cNvPr id="18" name="ID_25E4C918573544119796775F29FCE511" descr="PHOTO-2025-12-27-20-07-12"/>
        <xdr:cNvPicPr>
          <a:picLocks noChangeAspect="1"/>
        </xdr:cNvPicPr>
      </xdr:nvPicPr>
      <xdr:blipFill>
        <a:blip r:embed="rId12"/>
        <a:srcRect l="10976" t="10814" r="1987" b="27877"/>
        <a:stretch>
          <a:fillRect/>
        </a:stretch>
      </xdr:blipFill>
      <xdr:spPr>
        <a:xfrm>
          <a:off x="8442960" y="39236650"/>
          <a:ext cx="2926080" cy="3670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5599430" y="30099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6097270" y="-241300"/>
          <a:ext cx="1352550" cy="2306320"/>
        </a:xfrm>
        <a:prstGeom prst="rect">
          <a:avLst/>
        </a:prstGeom>
      </xdr:spPr>
    </xdr:pic>
    <xdr:clientData/>
  </xdr:twoCellAnchor>
  <xdr:twoCellAnchor editAs="oneCell">
    <xdr:from>
      <xdr:col>4</xdr:col>
      <xdr:colOff>41275</xdr:colOff>
      <xdr:row>4</xdr:row>
      <xdr:rowOff>20320</xdr:rowOff>
    </xdr:from>
    <xdr:to>
      <xdr:col>4</xdr:col>
      <xdr:colOff>2308225</xdr:colOff>
      <xdr:row>5</xdr:row>
      <xdr:rowOff>680720</xdr:rowOff>
    </xdr:to>
    <xdr:pic>
      <xdr:nvPicPr>
        <xdr:cNvPr id="6" name="ID_25734AC6F27445F5BB9BACB0EC758B79" descr="WhatsApp Image 2025-12-05 at 22.09.01_57b43b80"/>
        <xdr:cNvPicPr>
          <a:picLocks noChangeAspect="1"/>
        </xdr:cNvPicPr>
      </xdr:nvPicPr>
      <xdr:blipFill>
        <a:blip r:embed="rId2"/>
        <a:srcRect l="6532" t="6578" b="4287"/>
        <a:stretch>
          <a:fillRect/>
        </a:stretch>
      </xdr:blipFill>
      <xdr:spPr>
        <a:xfrm rot="16200000">
          <a:off x="6094730" y="1179195"/>
          <a:ext cx="1358900" cy="2266950"/>
        </a:xfrm>
        <a:prstGeom prst="rect">
          <a:avLst/>
        </a:prstGeom>
      </xdr:spPr>
    </xdr:pic>
    <xdr:clientData/>
  </xdr:twoCellAnchor>
  <xdr:twoCellAnchor editAs="oneCell">
    <xdr:from>
      <xdr:col>4</xdr:col>
      <xdr:colOff>20637</xdr:colOff>
      <xdr:row>6</xdr:row>
      <xdr:rowOff>30797</xdr:rowOff>
    </xdr:from>
    <xdr:to>
      <xdr:col>4</xdr:col>
      <xdr:colOff>2328227</xdr:colOff>
      <xdr:row>7</xdr:row>
      <xdr:rowOff>670242</xdr:rowOff>
    </xdr:to>
    <xdr:pic>
      <xdr:nvPicPr>
        <xdr:cNvPr id="5" name="ID_32BE369FEC544941B3617496A8904646" descr="WhatsApp Image 2025-12-12 at 11.14.03_e23b919d"/>
        <xdr:cNvPicPr>
          <a:picLocks noChangeAspect="1"/>
        </xdr:cNvPicPr>
      </xdr:nvPicPr>
      <xdr:blipFill>
        <a:blip r:embed="rId3"/>
        <a:srcRect l="4956" t="7935" r="2428" b="1334"/>
        <a:stretch>
          <a:fillRect/>
        </a:stretch>
      </xdr:blipFill>
      <xdr:spPr>
        <a:xfrm rot="16200000">
          <a:off x="6104255" y="2555240"/>
          <a:ext cx="1337945" cy="23075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</xdr:colOff>
      <xdr:row>1</xdr:row>
      <xdr:rowOff>25400</xdr:rowOff>
    </xdr:from>
    <xdr:to>
      <xdr:col>4</xdr:col>
      <xdr:colOff>2416810</xdr:colOff>
      <xdr:row>2</xdr:row>
      <xdr:rowOff>744220</xdr:rowOff>
    </xdr:to>
    <xdr:pic>
      <xdr:nvPicPr>
        <xdr:cNvPr id="9" name="ID_476A4EDDA31445A5A86303E8D9468ECE" descr="WhatsApp Image 2025-12-05 at 22.22.25_e586c937"/>
        <xdr:cNvPicPr>
          <a:picLocks noChangeAspect="1"/>
        </xdr:cNvPicPr>
      </xdr:nvPicPr>
      <xdr:blipFill>
        <a:blip r:embed="rId1"/>
        <a:srcRect l="3996" t="7032" b="5332"/>
        <a:stretch>
          <a:fillRect/>
        </a:stretch>
      </xdr:blipFill>
      <xdr:spPr>
        <a:xfrm rot="16200000">
          <a:off x="7549515" y="-229235"/>
          <a:ext cx="1480820" cy="2396490"/>
        </a:xfrm>
        <a:prstGeom prst="rect">
          <a:avLst/>
        </a:prstGeom>
      </xdr:spPr>
    </xdr:pic>
    <xdr:clientData/>
  </xdr:twoCellAnchor>
  <xdr:twoCellAnchor editAs="oneCell">
    <xdr:from>
      <xdr:col>4</xdr:col>
      <xdr:colOff>24447</xdr:colOff>
      <xdr:row>3</xdr:row>
      <xdr:rowOff>55562</xdr:rowOff>
    </xdr:from>
    <xdr:to>
      <xdr:col>4</xdr:col>
      <xdr:colOff>2961957</xdr:colOff>
      <xdr:row>4</xdr:row>
      <xdr:rowOff>976947</xdr:rowOff>
    </xdr:to>
    <xdr:pic>
      <xdr:nvPicPr>
        <xdr:cNvPr id="3" name="ID_26F8ADC788744EA38C6F5D37F2623152" descr="PHOTO-2025-12-22-17-17-30"/>
        <xdr:cNvPicPr>
          <a:picLocks noChangeAspect="1"/>
        </xdr:cNvPicPr>
      </xdr:nvPicPr>
      <xdr:blipFill>
        <a:blip r:embed="rId2"/>
        <a:srcRect t="3226" b="7141"/>
        <a:stretch>
          <a:fillRect/>
        </a:stretch>
      </xdr:blipFill>
      <xdr:spPr>
        <a:xfrm rot="16200000">
          <a:off x="7595235" y="1282065"/>
          <a:ext cx="1937385" cy="293751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29210</xdr:colOff>
      <xdr:row>1</xdr:row>
      <xdr:rowOff>26035</xdr:rowOff>
    </xdr:from>
    <xdr:to>
      <xdr:col>4</xdr:col>
      <xdr:colOff>2289175</xdr:colOff>
      <xdr:row>1</xdr:row>
      <xdr:rowOff>3047365</xdr:rowOff>
    </xdr:to>
    <xdr:pic>
      <xdr:nvPicPr>
        <xdr:cNvPr id="8" name="ID_9787D4AA5FD744B598EA49A9B566F41B" descr="WhatsApp Image 2025-12-05 at 22.12.24_d07ac1fc"/>
        <xdr:cNvPicPr>
          <a:picLocks noChangeAspect="1"/>
        </xdr:cNvPicPr>
      </xdr:nvPicPr>
      <xdr:blipFill>
        <a:blip r:embed="rId1"/>
        <a:srcRect l="4064" t="12090" r="2425" b="15568"/>
        <a:stretch>
          <a:fillRect/>
        </a:stretch>
      </xdr:blipFill>
      <xdr:spPr>
        <a:xfrm>
          <a:off x="6007735" y="305435"/>
          <a:ext cx="2259965" cy="30213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424815</xdr:colOff>
      <xdr:row>1</xdr:row>
      <xdr:rowOff>31750</xdr:rowOff>
    </xdr:from>
    <xdr:to>
      <xdr:col>4</xdr:col>
      <xdr:colOff>3486785</xdr:colOff>
      <xdr:row>4</xdr:row>
      <xdr:rowOff>993775</xdr:rowOff>
    </xdr:to>
    <xdr:pic>
      <xdr:nvPicPr>
        <xdr:cNvPr id="12" name="ID_8F921BF7E7AD4DE39EDA81F284BE5F0A" descr="WhatsApp Image 2025-12-05 at 23.00.56_0a17d9c2"/>
        <xdr:cNvPicPr>
          <a:picLocks noChangeAspect="1"/>
        </xdr:cNvPicPr>
      </xdr:nvPicPr>
      <xdr:blipFill>
        <a:blip r:embed="rId1"/>
        <a:srcRect l="1863" t="13783" r="1728" b="14709"/>
        <a:stretch>
          <a:fillRect/>
        </a:stretch>
      </xdr:blipFill>
      <xdr:spPr>
        <a:xfrm>
          <a:off x="8884285" y="476250"/>
          <a:ext cx="3061970" cy="4010025"/>
        </a:xfrm>
        <a:prstGeom prst="rect">
          <a:avLst/>
        </a:prstGeom>
      </xdr:spPr>
    </xdr:pic>
    <xdr:clientData/>
  </xdr:twoCellAnchor>
  <xdr:twoCellAnchor editAs="oneCell">
    <xdr:from>
      <xdr:col>4</xdr:col>
      <xdr:colOff>56515</xdr:colOff>
      <xdr:row>5</xdr:row>
      <xdr:rowOff>31750</xdr:rowOff>
    </xdr:from>
    <xdr:to>
      <xdr:col>4</xdr:col>
      <xdr:colOff>3855085</xdr:colOff>
      <xdr:row>8</xdr:row>
      <xdr:rowOff>1378585</xdr:rowOff>
    </xdr:to>
    <xdr:pic>
      <xdr:nvPicPr>
        <xdr:cNvPr id="7" name="ID_D30F0DFD97A3451B95AD1AD9F4910746" descr="PHOTO-2025-12-27-20-08-21"/>
        <xdr:cNvPicPr>
          <a:picLocks noChangeAspect="1"/>
        </xdr:cNvPicPr>
      </xdr:nvPicPr>
      <xdr:blipFill>
        <a:blip r:embed="rId2"/>
        <a:srcRect l="31919" t="18288" r="3099" b="29102"/>
        <a:stretch>
          <a:fillRect/>
        </a:stretch>
      </xdr:blipFill>
      <xdr:spPr>
        <a:xfrm>
          <a:off x="8515985" y="4540250"/>
          <a:ext cx="3798570" cy="55378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22860</xdr:colOff>
      <xdr:row>1</xdr:row>
      <xdr:rowOff>24130</xdr:rowOff>
    </xdr:from>
    <xdr:to>
      <xdr:col>4</xdr:col>
      <xdr:colOff>3519170</xdr:colOff>
      <xdr:row>3</xdr:row>
      <xdr:rowOff>932180</xdr:rowOff>
    </xdr:to>
    <xdr:pic>
      <xdr:nvPicPr>
        <xdr:cNvPr id="10" name="ID_69718BAB077842D5B5C15F58E48EAB9F" descr="WhatsApp Image 2025-12-05 at 22.50.44_2923d455"/>
        <xdr:cNvPicPr>
          <a:picLocks noChangeAspect="1"/>
        </xdr:cNvPicPr>
      </xdr:nvPicPr>
      <xdr:blipFill>
        <a:blip r:embed="rId1"/>
        <a:srcRect l="5770" t="16240" b="17718"/>
        <a:stretch>
          <a:fillRect/>
        </a:stretch>
      </xdr:blipFill>
      <xdr:spPr>
        <a:xfrm rot="16200000">
          <a:off x="8069580" y="127000"/>
          <a:ext cx="2813050" cy="349631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4</xdr:row>
      <xdr:rowOff>84455</xdr:rowOff>
    </xdr:from>
    <xdr:to>
      <xdr:col>4</xdr:col>
      <xdr:colOff>3518535</xdr:colOff>
      <xdr:row>13</xdr:row>
      <xdr:rowOff>205740</xdr:rowOff>
    </xdr:to>
    <xdr:pic>
      <xdr:nvPicPr>
        <xdr:cNvPr id="2" name="ID_16A174AA4B3D414E8721A596C2A249E5" descr="WhatsApp Image 2025-12-11 at 18.49.19_9d95cc28"/>
        <xdr:cNvPicPr>
          <a:picLocks noChangeAspect="1"/>
        </xdr:cNvPicPr>
      </xdr:nvPicPr>
      <xdr:blipFill>
        <a:blip r:embed="rId2"/>
        <a:srcRect t="12138" b="16800"/>
        <a:stretch>
          <a:fillRect/>
        </a:stretch>
      </xdr:blipFill>
      <xdr:spPr>
        <a:xfrm rot="16200000">
          <a:off x="8100695" y="3013710"/>
          <a:ext cx="2750185" cy="3495675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</xdr:colOff>
      <xdr:row>14</xdr:row>
      <xdr:rowOff>27305</xdr:rowOff>
    </xdr:from>
    <xdr:to>
      <xdr:col>4</xdr:col>
      <xdr:colOff>4294505</xdr:colOff>
      <xdr:row>16</xdr:row>
      <xdr:rowOff>1130300</xdr:rowOff>
    </xdr:to>
    <xdr:pic>
      <xdr:nvPicPr>
        <xdr:cNvPr id="4" name="ID_1CC38C52356F469CBDDD8D734D390C74" descr="PHOTO-2025-12-14-20-56-02"/>
        <xdr:cNvPicPr>
          <a:picLocks noChangeAspect="1"/>
        </xdr:cNvPicPr>
      </xdr:nvPicPr>
      <xdr:blipFill>
        <a:blip r:embed="rId3"/>
        <a:srcRect l="3231" t="18486" r="3276" b="13700"/>
        <a:stretch>
          <a:fillRect/>
        </a:stretch>
      </xdr:blipFill>
      <xdr:spPr>
        <a:xfrm rot="16200000">
          <a:off x="8176895" y="5816600"/>
          <a:ext cx="3388995" cy="42564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41592</xdr:colOff>
      <xdr:row>1</xdr:row>
      <xdr:rowOff>26987</xdr:rowOff>
    </xdr:from>
    <xdr:to>
      <xdr:col>3</xdr:col>
      <xdr:colOff>4339272</xdr:colOff>
      <xdr:row>1</xdr:row>
      <xdr:rowOff>2970212</xdr:rowOff>
    </xdr:to>
    <xdr:pic>
      <xdr:nvPicPr>
        <xdr:cNvPr id="3" name="ID_FB8F9698469E470288506CD0A06E5CF9" descr="WhatsApp Image 2025-12-03 at 11.37.29_3072cdfd"/>
        <xdr:cNvPicPr>
          <a:picLocks noChangeAspect="1"/>
        </xdr:cNvPicPr>
      </xdr:nvPicPr>
      <xdr:blipFill>
        <a:blip r:embed="rId1"/>
        <a:srcRect l="3692" t="11881" b="9260"/>
        <a:stretch>
          <a:fillRect/>
        </a:stretch>
      </xdr:blipFill>
      <xdr:spPr>
        <a:xfrm rot="16200000">
          <a:off x="7369810" y="-205740"/>
          <a:ext cx="2943225" cy="4297045"/>
        </a:xfrm>
        <a:prstGeom prst="rect">
          <a:avLst/>
        </a:prstGeom>
      </xdr:spPr>
    </xdr:pic>
    <xdr:clientData/>
  </xdr:twoCellAnchor>
  <xdr:twoCellAnchor editAs="oneCell">
    <xdr:from>
      <xdr:col>3</xdr:col>
      <xdr:colOff>26352</xdr:colOff>
      <xdr:row>2</xdr:row>
      <xdr:rowOff>49212</xdr:rowOff>
    </xdr:from>
    <xdr:to>
      <xdr:col>3</xdr:col>
      <xdr:colOff>4355147</xdr:colOff>
      <xdr:row>7</xdr:row>
      <xdr:rowOff>453072</xdr:rowOff>
    </xdr:to>
    <xdr:pic>
      <xdr:nvPicPr>
        <xdr:cNvPr id="9" name="ID_D1C4956538484D94BB56F397E8F5E47B" descr="WhatsApp Image 2025-12-12 at 12.55.56_f914a017"/>
        <xdr:cNvPicPr>
          <a:picLocks noChangeAspect="1"/>
        </xdr:cNvPicPr>
      </xdr:nvPicPr>
      <xdr:blipFill>
        <a:blip r:embed="rId2"/>
        <a:srcRect l="5814" t="15536" r="2043" b="7817"/>
        <a:stretch>
          <a:fillRect/>
        </a:stretch>
      </xdr:blipFill>
      <xdr:spPr>
        <a:xfrm rot="16200000">
          <a:off x="7369810" y="2809875"/>
          <a:ext cx="2943860" cy="4328795"/>
        </a:xfrm>
        <a:prstGeom prst="rect">
          <a:avLst/>
        </a:prstGeom>
      </xdr:spPr>
    </xdr:pic>
    <xdr:clientData/>
  </xdr:twoCellAnchor>
  <xdr:twoCellAnchor editAs="oneCell">
    <xdr:from>
      <xdr:col>3</xdr:col>
      <xdr:colOff>32067</xdr:colOff>
      <xdr:row>8</xdr:row>
      <xdr:rowOff>42862</xdr:rowOff>
    </xdr:from>
    <xdr:to>
      <xdr:col>3</xdr:col>
      <xdr:colOff>5322252</xdr:colOff>
      <xdr:row>9</xdr:row>
      <xdr:rowOff>1866582</xdr:rowOff>
    </xdr:to>
    <xdr:pic>
      <xdr:nvPicPr>
        <xdr:cNvPr id="8" name="ID_381C36AA11D6426F870C9C65C99FEC06" descr="PHOTO-2025-12-27-20-06-42"/>
        <xdr:cNvPicPr>
          <a:picLocks noChangeAspect="1"/>
        </xdr:cNvPicPr>
      </xdr:nvPicPr>
      <xdr:blipFill>
        <a:blip r:embed="rId3"/>
        <a:srcRect l="19391" t="23537" r="13238" b="22123"/>
        <a:stretch>
          <a:fillRect/>
        </a:stretch>
      </xdr:blipFill>
      <xdr:spPr>
        <a:xfrm rot="16200000">
          <a:off x="7463790" y="5763260"/>
          <a:ext cx="3728720" cy="529018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CEMBER%20BAR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K BUNGA (Groceries)"/>
      <sheetName val="WARUNG EKA (Drinks, Etc)"/>
      <sheetName val="DEWATA COCONUT (Coconut)"/>
      <sheetName val="SEDANA JAYA"/>
      <sheetName val="PNB (Alcohol)"/>
      <sheetName val="DSP (Alcohol)"/>
      <sheetName val="DSP ARYA BIMA (Alcohol)"/>
      <sheetName val="SELERA OR STIR UP (Syrup)"/>
      <sheetName val="DW BALI (Alcohol)"/>
      <sheetName val="DDB (Alcohol)"/>
      <sheetName val="NANO DEWATA (Alcohol)"/>
      <sheetName val="BALI PERMATA JAYA (Corona Beer)"/>
      <sheetName val="BLACK COFFEE ROASTERS (Coffee)"/>
      <sheetName val="PT. PRASIDA LANTUR MAJU (Wine)"/>
      <sheetName val="PT LOVINA BEACH BREWERY"/>
      <sheetName val="CHAI CHITAI (Tea Leaf,etc)"/>
      <sheetName val="MULIA JAYA (Passion Fruit)"/>
      <sheetName val="Dewata Kencana Distribusi (Vdka"/>
      <sheetName val="Indobev Mentari Sejahtera"/>
      <sheetName val="TOTAL"/>
    </sheetNames>
    <sheetDataSet>
      <sheetData sheetId="0"/>
      <sheetData sheetId="1"/>
      <sheetData sheetId="2"/>
      <sheetData sheetId="3">
        <row r="37">
          <cell r="F37">
            <v>1800100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12"/>
  <sheetViews>
    <sheetView zoomScale="85" zoomScaleNormal="85" workbookViewId="0">
      <pane ySplit="1" topLeftCell="A414" activePane="bottomLeft" state="frozen"/>
      <selection/>
      <selection pane="bottomLeft" activeCell="A447" sqref="A447:B459"/>
    </sheetView>
  </sheetViews>
  <sheetFormatPr defaultColWidth="9.140625" defaultRowHeight="17.6" outlineLevelCol="7"/>
  <cols>
    <col min="1" max="1" width="24.765625" style="289" customWidth="1"/>
    <col min="2" max="2" width="28.5703125" style="290" customWidth="1"/>
    <col min="3" max="3" width="10.7890625" style="266" customWidth="1"/>
    <col min="4" max="4" width="12.140625" style="288" customWidth="1"/>
    <col min="5" max="5" width="15.5703125" style="288" customWidth="1"/>
    <col min="6" max="6" width="15.796875" style="291" customWidth="1"/>
    <col min="7" max="7" width="14.2890625" style="288"/>
    <col min="8" max="8" width="22.59375" style="288" customWidth="1"/>
    <col min="9" max="9" width="12.6875" style="288"/>
    <col min="10" max="16384" width="9.140625" style="288"/>
  </cols>
  <sheetData>
    <row r="1" s="288" customFormat="1" ht="22" customHeight="1" spans="1:6">
      <c r="A1" s="292" t="s">
        <v>0</v>
      </c>
      <c r="B1" s="293" t="s">
        <v>1</v>
      </c>
      <c r="C1" s="294" t="s">
        <v>2</v>
      </c>
      <c r="D1" s="295" t="s">
        <v>3</v>
      </c>
      <c r="E1" s="297" t="s">
        <v>4</v>
      </c>
      <c r="F1" s="295" t="s">
        <v>5</v>
      </c>
    </row>
    <row r="2" s="288" customFormat="1" spans="1:6">
      <c r="A2" s="296">
        <v>45994</v>
      </c>
      <c r="B2" s="265" t="s">
        <v>6</v>
      </c>
      <c r="C2" s="266">
        <v>5</v>
      </c>
      <c r="D2" s="128">
        <v>120000</v>
      </c>
      <c r="E2" s="128">
        <f>D2*C2</f>
        <v>600000</v>
      </c>
      <c r="F2" s="298">
        <f>SUM(E2)</f>
        <v>600000</v>
      </c>
    </row>
    <row r="3" s="288" customFormat="1" ht="16.8" spans="1:6">
      <c r="A3" s="277">
        <v>45995</v>
      </c>
      <c r="B3" s="265" t="s">
        <v>7</v>
      </c>
      <c r="C3" s="266">
        <v>1</v>
      </c>
      <c r="D3" s="128">
        <v>160000</v>
      </c>
      <c r="E3" s="128">
        <f t="shared" ref="E3:E18" si="0">D3*C3</f>
        <v>160000</v>
      </c>
      <c r="F3" s="299">
        <f>SUM(E3:E17)</f>
        <v>2537000</v>
      </c>
    </row>
    <row r="4" s="288" customFormat="1" ht="16.8" spans="1:6">
      <c r="A4" s="264"/>
      <c r="B4" s="265" t="s">
        <v>8</v>
      </c>
      <c r="C4" s="266">
        <v>2</v>
      </c>
      <c r="D4" s="128">
        <v>50000</v>
      </c>
      <c r="E4" s="128">
        <f t="shared" si="0"/>
        <v>100000</v>
      </c>
      <c r="F4" s="300"/>
    </row>
    <row r="5" s="288" customFormat="1" ht="16.8" spans="1:6">
      <c r="A5" s="264"/>
      <c r="B5" s="265" t="s">
        <v>9</v>
      </c>
      <c r="C5" s="266">
        <v>2</v>
      </c>
      <c r="D5" s="128">
        <v>170000</v>
      </c>
      <c r="E5" s="128">
        <f t="shared" si="0"/>
        <v>340000</v>
      </c>
      <c r="F5" s="300"/>
    </row>
    <row r="6" s="288" customFormat="1" ht="16.8" spans="1:6">
      <c r="A6" s="264"/>
      <c r="B6" s="265" t="s">
        <v>10</v>
      </c>
      <c r="C6" s="266">
        <v>2</v>
      </c>
      <c r="D6" s="128">
        <v>160000</v>
      </c>
      <c r="E6" s="128">
        <f t="shared" si="0"/>
        <v>320000</v>
      </c>
      <c r="F6" s="300"/>
    </row>
    <row r="7" s="288" customFormat="1" ht="16.8" spans="1:6">
      <c r="A7" s="264"/>
      <c r="B7" s="265" t="s">
        <v>11</v>
      </c>
      <c r="C7" s="266">
        <v>4</v>
      </c>
      <c r="D7" s="128">
        <v>22000</v>
      </c>
      <c r="E7" s="128">
        <f t="shared" si="0"/>
        <v>88000</v>
      </c>
      <c r="F7" s="300"/>
    </row>
    <row r="8" s="288" customFormat="1" ht="16.8" spans="1:6">
      <c r="A8" s="264"/>
      <c r="B8" s="265" t="s">
        <v>12</v>
      </c>
      <c r="C8" s="266">
        <v>2</v>
      </c>
      <c r="D8" s="128">
        <v>90000</v>
      </c>
      <c r="E8" s="128">
        <f t="shared" si="0"/>
        <v>180000</v>
      </c>
      <c r="F8" s="300"/>
    </row>
    <row r="9" s="288" customFormat="1" ht="16.8" spans="1:6">
      <c r="A9" s="264"/>
      <c r="B9" s="265" t="s">
        <v>13</v>
      </c>
      <c r="C9" s="266">
        <v>2</v>
      </c>
      <c r="D9" s="128">
        <v>170000</v>
      </c>
      <c r="E9" s="128">
        <f t="shared" si="0"/>
        <v>340000</v>
      </c>
      <c r="F9" s="300"/>
    </row>
    <row r="10" s="288" customFormat="1" ht="16.8" spans="1:6">
      <c r="A10" s="264"/>
      <c r="B10" s="265" t="s">
        <v>14</v>
      </c>
      <c r="C10" s="266">
        <v>1</v>
      </c>
      <c r="D10" s="128">
        <v>360000</v>
      </c>
      <c r="E10" s="128">
        <f t="shared" si="0"/>
        <v>360000</v>
      </c>
      <c r="F10" s="300"/>
    </row>
    <row r="11" s="288" customFormat="1" ht="16.8" spans="1:8">
      <c r="A11" s="264"/>
      <c r="B11" s="265" t="s">
        <v>15</v>
      </c>
      <c r="C11" s="266">
        <v>2</v>
      </c>
      <c r="D11" s="128">
        <v>120000</v>
      </c>
      <c r="E11" s="128">
        <f t="shared" si="0"/>
        <v>240000</v>
      </c>
      <c r="F11" s="300"/>
      <c r="H11" s="301"/>
    </row>
    <row r="12" s="288" customFormat="1" ht="16.8" spans="1:6">
      <c r="A12" s="264"/>
      <c r="B12" s="265" t="s">
        <v>16</v>
      </c>
      <c r="C12" s="266">
        <v>0.2</v>
      </c>
      <c r="D12" s="128">
        <v>20000</v>
      </c>
      <c r="E12" s="128">
        <f t="shared" si="0"/>
        <v>4000</v>
      </c>
      <c r="F12" s="300"/>
    </row>
    <row r="13" s="288" customFormat="1" ht="16.8" spans="1:6">
      <c r="A13" s="264"/>
      <c r="B13" s="265" t="s">
        <v>17</v>
      </c>
      <c r="C13" s="266">
        <v>10</v>
      </c>
      <c r="D13" s="128">
        <v>5000</v>
      </c>
      <c r="E13" s="128">
        <f t="shared" si="0"/>
        <v>50000</v>
      </c>
      <c r="F13" s="300"/>
    </row>
    <row r="14" s="288" customFormat="1" ht="16.8" spans="1:6">
      <c r="A14" s="264"/>
      <c r="B14" s="265" t="s">
        <v>18</v>
      </c>
      <c r="C14" s="266">
        <v>3</v>
      </c>
      <c r="D14" s="128">
        <v>20000</v>
      </c>
      <c r="E14" s="128">
        <f t="shared" si="0"/>
        <v>60000</v>
      </c>
      <c r="F14" s="300"/>
    </row>
    <row r="15" s="288" customFormat="1" ht="16.8" spans="1:6">
      <c r="A15" s="264"/>
      <c r="B15" s="265" t="s">
        <v>19</v>
      </c>
      <c r="C15" s="266">
        <v>2</v>
      </c>
      <c r="D15" s="128">
        <v>25000</v>
      </c>
      <c r="E15" s="128">
        <f t="shared" si="0"/>
        <v>50000</v>
      </c>
      <c r="F15" s="300"/>
    </row>
    <row r="16" s="288" customFormat="1" ht="16.8" spans="1:6">
      <c r="A16" s="264"/>
      <c r="B16" s="265" t="s">
        <v>20</v>
      </c>
      <c r="C16" s="266">
        <v>1</v>
      </c>
      <c r="D16" s="128">
        <v>150000</v>
      </c>
      <c r="E16" s="128">
        <f t="shared" si="0"/>
        <v>150000</v>
      </c>
      <c r="F16" s="300"/>
    </row>
    <row r="17" s="288" customFormat="1" ht="16.8" spans="1:6">
      <c r="A17" s="267"/>
      <c r="B17" s="265" t="s">
        <v>21</v>
      </c>
      <c r="C17" s="266">
        <v>1</v>
      </c>
      <c r="D17" s="128">
        <v>95000</v>
      </c>
      <c r="E17" s="128">
        <f t="shared" si="0"/>
        <v>95000</v>
      </c>
      <c r="F17" s="302"/>
    </row>
    <row r="18" s="288" customFormat="1" spans="1:6">
      <c r="A18" s="296">
        <v>45996</v>
      </c>
      <c r="B18" s="265" t="s">
        <v>22</v>
      </c>
      <c r="C18" s="266">
        <v>1</v>
      </c>
      <c r="D18" s="128">
        <v>70000</v>
      </c>
      <c r="E18" s="128">
        <f t="shared" si="0"/>
        <v>70000</v>
      </c>
      <c r="F18" s="298">
        <f>SUM(E18)</f>
        <v>70000</v>
      </c>
    </row>
    <row r="19" s="288" customFormat="1" ht="16.8" spans="1:6">
      <c r="A19" s="277">
        <v>45996</v>
      </c>
      <c r="B19" s="265" t="s">
        <v>23</v>
      </c>
      <c r="C19" s="266">
        <v>1</v>
      </c>
      <c r="D19" s="128">
        <v>200000</v>
      </c>
      <c r="E19" s="128">
        <f t="shared" ref="E19:E34" si="1">D19*C19</f>
        <v>200000</v>
      </c>
      <c r="F19" s="299">
        <f>SUM(E19:E34)</f>
        <v>2484000</v>
      </c>
    </row>
    <row r="20" s="288" customFormat="1" ht="16.8" spans="1:6">
      <c r="A20" s="264"/>
      <c r="B20" s="265" t="s">
        <v>24</v>
      </c>
      <c r="C20" s="266">
        <v>2</v>
      </c>
      <c r="D20" s="128">
        <v>15000</v>
      </c>
      <c r="E20" s="128">
        <f t="shared" si="1"/>
        <v>30000</v>
      </c>
      <c r="F20" s="300"/>
    </row>
    <row r="21" s="288" customFormat="1" ht="16.8" spans="1:6">
      <c r="A21" s="264"/>
      <c r="B21" s="265" t="s">
        <v>25</v>
      </c>
      <c r="C21" s="266">
        <v>5</v>
      </c>
      <c r="D21" s="128">
        <v>5000</v>
      </c>
      <c r="E21" s="128">
        <f t="shared" si="1"/>
        <v>25000</v>
      </c>
      <c r="F21" s="300"/>
    </row>
    <row r="22" s="288" customFormat="1" ht="16.8" spans="1:6">
      <c r="A22" s="264"/>
      <c r="B22" s="265" t="s">
        <v>26</v>
      </c>
      <c r="C22" s="266">
        <v>2</v>
      </c>
      <c r="D22" s="128">
        <v>170000</v>
      </c>
      <c r="E22" s="128">
        <f t="shared" si="1"/>
        <v>340000</v>
      </c>
      <c r="F22" s="300"/>
    </row>
    <row r="23" s="288" customFormat="1" ht="16.8" spans="1:6">
      <c r="A23" s="264"/>
      <c r="B23" s="265" t="s">
        <v>27</v>
      </c>
      <c r="C23" s="266">
        <v>5</v>
      </c>
      <c r="D23" s="128">
        <v>40000</v>
      </c>
      <c r="E23" s="128">
        <f t="shared" si="1"/>
        <v>200000</v>
      </c>
      <c r="F23" s="300"/>
    </row>
    <row r="24" s="288" customFormat="1" ht="16.8" spans="1:6">
      <c r="A24" s="264"/>
      <c r="B24" s="265" t="s">
        <v>28</v>
      </c>
      <c r="C24" s="266">
        <v>2</v>
      </c>
      <c r="D24" s="128">
        <v>25000</v>
      </c>
      <c r="E24" s="128">
        <f t="shared" si="1"/>
        <v>50000</v>
      </c>
      <c r="F24" s="300"/>
    </row>
    <row r="25" s="288" customFormat="1" ht="16.8" spans="1:6">
      <c r="A25" s="264"/>
      <c r="B25" s="265" t="s">
        <v>29</v>
      </c>
      <c r="C25" s="266">
        <v>3</v>
      </c>
      <c r="D25" s="128">
        <v>20000</v>
      </c>
      <c r="E25" s="128">
        <f t="shared" si="1"/>
        <v>60000</v>
      </c>
      <c r="F25" s="300"/>
    </row>
    <row r="26" s="288" customFormat="1" ht="16.8" spans="1:6">
      <c r="A26" s="264"/>
      <c r="B26" s="265" t="s">
        <v>30</v>
      </c>
      <c r="C26" s="266">
        <v>4</v>
      </c>
      <c r="D26" s="128">
        <v>90000</v>
      </c>
      <c r="E26" s="128">
        <f t="shared" si="1"/>
        <v>360000</v>
      </c>
      <c r="F26" s="300"/>
    </row>
    <row r="27" s="288" customFormat="1" ht="16.8" spans="1:6">
      <c r="A27" s="264"/>
      <c r="B27" s="265" t="s">
        <v>11</v>
      </c>
      <c r="C27" s="266">
        <v>2</v>
      </c>
      <c r="D27" s="128">
        <v>22000</v>
      </c>
      <c r="E27" s="128">
        <f t="shared" si="1"/>
        <v>44000</v>
      </c>
      <c r="F27" s="300"/>
    </row>
    <row r="28" s="288" customFormat="1" ht="16.8" spans="1:6">
      <c r="A28" s="264"/>
      <c r="B28" s="265" t="s">
        <v>31</v>
      </c>
      <c r="C28" s="266">
        <v>1</v>
      </c>
      <c r="D28" s="128">
        <v>275000</v>
      </c>
      <c r="E28" s="128">
        <f t="shared" si="1"/>
        <v>275000</v>
      </c>
      <c r="F28" s="300"/>
    </row>
    <row r="29" s="288" customFormat="1" ht="16.8" spans="1:6">
      <c r="A29" s="264"/>
      <c r="B29" s="265" t="s">
        <v>32</v>
      </c>
      <c r="C29" s="266">
        <v>1</v>
      </c>
      <c r="D29" s="128">
        <v>100000</v>
      </c>
      <c r="E29" s="128">
        <f t="shared" si="1"/>
        <v>100000</v>
      </c>
      <c r="F29" s="300"/>
    </row>
    <row r="30" s="288" customFormat="1" ht="16.8" spans="1:6">
      <c r="A30" s="264"/>
      <c r="B30" s="265" t="s">
        <v>33</v>
      </c>
      <c r="C30" s="266">
        <v>2</v>
      </c>
      <c r="D30" s="128">
        <v>35000</v>
      </c>
      <c r="E30" s="128">
        <f t="shared" si="1"/>
        <v>70000</v>
      </c>
      <c r="F30" s="300"/>
    </row>
    <row r="31" s="288" customFormat="1" ht="16.8" spans="1:6">
      <c r="A31" s="264"/>
      <c r="B31" s="265" t="s">
        <v>34</v>
      </c>
      <c r="C31" s="266">
        <v>1</v>
      </c>
      <c r="D31" s="128">
        <v>95000</v>
      </c>
      <c r="E31" s="128">
        <f t="shared" si="1"/>
        <v>95000</v>
      </c>
      <c r="F31" s="300"/>
    </row>
    <row r="32" s="288" customFormat="1" ht="16.8" spans="1:6">
      <c r="A32" s="264"/>
      <c r="B32" s="265" t="s">
        <v>35</v>
      </c>
      <c r="C32" s="266">
        <v>2</v>
      </c>
      <c r="D32" s="128">
        <v>90000</v>
      </c>
      <c r="E32" s="128">
        <f t="shared" si="1"/>
        <v>180000</v>
      </c>
      <c r="F32" s="300"/>
    </row>
    <row r="33" s="288" customFormat="1" ht="16.8" spans="1:6">
      <c r="A33" s="264"/>
      <c r="B33" s="265" t="s">
        <v>6</v>
      </c>
      <c r="C33" s="266">
        <v>3</v>
      </c>
      <c r="D33" s="128">
        <v>120000</v>
      </c>
      <c r="E33" s="128">
        <f t="shared" si="1"/>
        <v>360000</v>
      </c>
      <c r="F33" s="300"/>
    </row>
    <row r="34" s="288" customFormat="1" ht="16.8" spans="1:6">
      <c r="A34" s="267"/>
      <c r="B34" s="265" t="s">
        <v>36</v>
      </c>
      <c r="C34" s="266">
        <v>1</v>
      </c>
      <c r="D34" s="128">
        <v>95000</v>
      </c>
      <c r="E34" s="128">
        <f t="shared" si="1"/>
        <v>95000</v>
      </c>
      <c r="F34" s="302"/>
    </row>
    <row r="35" s="288" customFormat="1" ht="16.8" spans="1:6">
      <c r="A35" s="277">
        <v>45997</v>
      </c>
      <c r="B35" s="265" t="s">
        <v>30</v>
      </c>
      <c r="C35" s="266">
        <v>2</v>
      </c>
      <c r="D35" s="128">
        <v>90000</v>
      </c>
      <c r="E35" s="128">
        <f t="shared" ref="E35:E52" si="2">D35*C35</f>
        <v>180000</v>
      </c>
      <c r="F35" s="299">
        <f>SUM(E35:E50)</f>
        <v>1967000</v>
      </c>
    </row>
    <row r="36" s="288" customFormat="1" ht="16.8" spans="1:6">
      <c r="A36" s="264"/>
      <c r="B36" s="265" t="s">
        <v>32</v>
      </c>
      <c r="C36" s="266">
        <v>1</v>
      </c>
      <c r="D36" s="128">
        <v>100000</v>
      </c>
      <c r="E36" s="128">
        <f t="shared" si="2"/>
        <v>100000</v>
      </c>
      <c r="F36" s="300"/>
    </row>
    <row r="37" s="288" customFormat="1" ht="16.8" spans="1:6">
      <c r="A37" s="264"/>
      <c r="B37" s="265" t="s">
        <v>37</v>
      </c>
      <c r="C37" s="266">
        <v>2</v>
      </c>
      <c r="D37" s="128">
        <v>90000</v>
      </c>
      <c r="E37" s="128">
        <f t="shared" si="2"/>
        <v>180000</v>
      </c>
      <c r="F37" s="300"/>
    </row>
    <row r="38" s="288" customFormat="1" ht="16.8" spans="1:6">
      <c r="A38" s="264"/>
      <c r="B38" s="265" t="s">
        <v>38</v>
      </c>
      <c r="C38" s="266">
        <v>3</v>
      </c>
      <c r="D38" s="128">
        <v>20000</v>
      </c>
      <c r="E38" s="128">
        <f t="shared" si="2"/>
        <v>60000</v>
      </c>
      <c r="F38" s="300"/>
    </row>
    <row r="39" s="288" customFormat="1" ht="16.8" spans="1:6">
      <c r="A39" s="264"/>
      <c r="B39" s="265" t="s">
        <v>39</v>
      </c>
      <c r="C39" s="266">
        <v>0.3</v>
      </c>
      <c r="D39" s="128">
        <v>100000</v>
      </c>
      <c r="E39" s="128">
        <f t="shared" si="2"/>
        <v>30000</v>
      </c>
      <c r="F39" s="300"/>
    </row>
    <row r="40" s="288" customFormat="1" ht="16.8" spans="1:6">
      <c r="A40" s="264"/>
      <c r="B40" s="265" t="s">
        <v>40</v>
      </c>
      <c r="C40" s="266">
        <v>0.1</v>
      </c>
      <c r="D40" s="128">
        <v>150000</v>
      </c>
      <c r="E40" s="128">
        <f t="shared" si="2"/>
        <v>15000</v>
      </c>
      <c r="F40" s="300"/>
    </row>
    <row r="41" s="288" customFormat="1" ht="16.8" spans="1:6">
      <c r="A41" s="264"/>
      <c r="B41" s="265" t="s">
        <v>41</v>
      </c>
      <c r="C41" s="266">
        <v>1</v>
      </c>
      <c r="D41" s="128">
        <v>40000</v>
      </c>
      <c r="E41" s="128">
        <f t="shared" si="2"/>
        <v>40000</v>
      </c>
      <c r="F41" s="300"/>
    </row>
    <row r="42" s="288" customFormat="1" ht="16.8" spans="1:6">
      <c r="A42" s="264"/>
      <c r="B42" s="265" t="s">
        <v>42</v>
      </c>
      <c r="C42" s="266">
        <v>1.36</v>
      </c>
      <c r="D42" s="128">
        <v>38000</v>
      </c>
      <c r="E42" s="128">
        <v>52000</v>
      </c>
      <c r="F42" s="300"/>
    </row>
    <row r="43" s="288" customFormat="1" ht="16.8" spans="1:6">
      <c r="A43" s="264"/>
      <c r="B43" s="265" t="s">
        <v>9</v>
      </c>
      <c r="C43" s="266">
        <v>2</v>
      </c>
      <c r="D43" s="128">
        <v>170000</v>
      </c>
      <c r="E43" s="128">
        <f t="shared" si="2"/>
        <v>340000</v>
      </c>
      <c r="F43" s="300"/>
    </row>
    <row r="44" s="288" customFormat="1" ht="16.8" spans="1:6">
      <c r="A44" s="264"/>
      <c r="B44" s="265" t="s">
        <v>43</v>
      </c>
      <c r="C44" s="266">
        <v>1</v>
      </c>
      <c r="D44" s="128">
        <v>60000</v>
      </c>
      <c r="E44" s="128">
        <f t="shared" si="2"/>
        <v>60000</v>
      </c>
      <c r="F44" s="300"/>
    </row>
    <row r="45" s="288" customFormat="1" ht="16.8" spans="1:6">
      <c r="A45" s="264"/>
      <c r="B45" s="265" t="s">
        <v>18</v>
      </c>
      <c r="C45" s="266">
        <v>4</v>
      </c>
      <c r="D45" s="128">
        <v>20000</v>
      </c>
      <c r="E45" s="128">
        <f t="shared" si="2"/>
        <v>80000</v>
      </c>
      <c r="F45" s="300"/>
    </row>
    <row r="46" s="288" customFormat="1" ht="16.8" spans="1:6">
      <c r="A46" s="264"/>
      <c r="B46" s="265" t="s">
        <v>44</v>
      </c>
      <c r="C46" s="266">
        <v>1</v>
      </c>
      <c r="D46" s="128">
        <v>60000</v>
      </c>
      <c r="E46" s="128">
        <f t="shared" si="2"/>
        <v>60000</v>
      </c>
      <c r="F46" s="300"/>
    </row>
    <row r="47" s="288" customFormat="1" ht="16.8" spans="1:6">
      <c r="A47" s="264"/>
      <c r="B47" s="265" t="s">
        <v>45</v>
      </c>
      <c r="C47" s="266">
        <v>1</v>
      </c>
      <c r="D47" s="128">
        <v>160000</v>
      </c>
      <c r="E47" s="128">
        <f t="shared" si="2"/>
        <v>160000</v>
      </c>
      <c r="F47" s="300"/>
    </row>
    <row r="48" s="288" customFormat="1" ht="16.8" spans="1:6">
      <c r="A48" s="264"/>
      <c r="B48" s="265" t="s">
        <v>26</v>
      </c>
      <c r="C48" s="266">
        <v>2</v>
      </c>
      <c r="D48" s="128">
        <v>175000</v>
      </c>
      <c r="E48" s="128">
        <f t="shared" si="2"/>
        <v>350000</v>
      </c>
      <c r="F48" s="300"/>
    </row>
    <row r="49" s="288" customFormat="1" ht="16.8" spans="1:6">
      <c r="A49" s="264"/>
      <c r="B49" s="265" t="s">
        <v>13</v>
      </c>
      <c r="C49" s="266">
        <v>1</v>
      </c>
      <c r="D49" s="128">
        <v>170000</v>
      </c>
      <c r="E49" s="128">
        <f t="shared" si="2"/>
        <v>170000</v>
      </c>
      <c r="F49" s="300"/>
    </row>
    <row r="50" s="288" customFormat="1" ht="16.8" spans="1:6">
      <c r="A50" s="267"/>
      <c r="B50" s="265" t="s">
        <v>46</v>
      </c>
      <c r="C50" s="266">
        <v>2</v>
      </c>
      <c r="D50" s="128">
        <v>45000</v>
      </c>
      <c r="E50" s="128">
        <f t="shared" si="2"/>
        <v>90000</v>
      </c>
      <c r="F50" s="302"/>
    </row>
    <row r="51" s="288" customFormat="1" ht="16.8" spans="1:6">
      <c r="A51" s="277">
        <v>45997</v>
      </c>
      <c r="B51" s="265" t="s">
        <v>47</v>
      </c>
      <c r="C51" s="266">
        <v>0.1</v>
      </c>
      <c r="D51" s="128">
        <v>100000</v>
      </c>
      <c r="E51" s="128">
        <f t="shared" si="2"/>
        <v>10000</v>
      </c>
      <c r="F51" s="299">
        <f>SUM(E51:E53)</f>
        <v>59000</v>
      </c>
    </row>
    <row r="52" s="288" customFormat="1" ht="16.8" spans="1:6">
      <c r="A52" s="264"/>
      <c r="B52" s="265" t="s">
        <v>48</v>
      </c>
      <c r="C52" s="266">
        <v>0.1</v>
      </c>
      <c r="D52" s="128">
        <v>80000</v>
      </c>
      <c r="E52" s="128">
        <f t="shared" si="2"/>
        <v>8000</v>
      </c>
      <c r="F52" s="300"/>
    </row>
    <row r="53" s="288" customFormat="1" ht="16.8" spans="1:6">
      <c r="A53" s="267"/>
      <c r="B53" s="265" t="s">
        <v>41</v>
      </c>
      <c r="C53" s="266">
        <v>1.02</v>
      </c>
      <c r="D53" s="128">
        <v>40000</v>
      </c>
      <c r="E53" s="128">
        <v>41000</v>
      </c>
      <c r="F53" s="302"/>
    </row>
    <row r="54" s="288" customFormat="1" ht="16.8" spans="1:6">
      <c r="A54" s="277">
        <v>45998</v>
      </c>
      <c r="B54" s="265" t="s">
        <v>49</v>
      </c>
      <c r="C54" s="266">
        <v>3</v>
      </c>
      <c r="D54" s="128">
        <v>25000</v>
      </c>
      <c r="E54" s="128">
        <f>D54*C54</f>
        <v>75000</v>
      </c>
      <c r="F54" s="299">
        <f>SUM(E54:E67)</f>
        <v>1771000</v>
      </c>
    </row>
    <row r="55" s="288" customFormat="1" ht="16.8" spans="1:6">
      <c r="A55" s="264"/>
      <c r="B55" s="265" t="s">
        <v>50</v>
      </c>
      <c r="C55" s="266">
        <v>2</v>
      </c>
      <c r="D55" s="128">
        <v>25000</v>
      </c>
      <c r="E55" s="128">
        <f t="shared" ref="E55:E68" si="3">D55*C55</f>
        <v>50000</v>
      </c>
      <c r="F55" s="300"/>
    </row>
    <row r="56" s="288" customFormat="1" ht="16.8" spans="1:6">
      <c r="A56" s="264"/>
      <c r="B56" s="265" t="s">
        <v>23</v>
      </c>
      <c r="C56" s="266">
        <v>2</v>
      </c>
      <c r="D56" s="128">
        <v>200000</v>
      </c>
      <c r="E56" s="128">
        <f t="shared" si="3"/>
        <v>400000</v>
      </c>
      <c r="F56" s="300"/>
    </row>
    <row r="57" s="288" customFormat="1" ht="16.8" spans="1:6">
      <c r="A57" s="264"/>
      <c r="B57" s="265" t="s">
        <v>24</v>
      </c>
      <c r="C57" s="266">
        <v>2</v>
      </c>
      <c r="D57" s="128">
        <v>15000</v>
      </c>
      <c r="E57" s="128">
        <f t="shared" si="3"/>
        <v>30000</v>
      </c>
      <c r="F57" s="300"/>
    </row>
    <row r="58" s="288" customFormat="1" ht="16.8" spans="1:6">
      <c r="A58" s="264"/>
      <c r="B58" s="265" t="s">
        <v>11</v>
      </c>
      <c r="C58" s="266">
        <v>3</v>
      </c>
      <c r="D58" s="128">
        <v>22000</v>
      </c>
      <c r="E58" s="128">
        <f t="shared" si="3"/>
        <v>66000</v>
      </c>
      <c r="F58" s="300"/>
    </row>
    <row r="59" s="288" customFormat="1" ht="16.8" spans="1:6">
      <c r="A59" s="264"/>
      <c r="B59" s="265" t="s">
        <v>51</v>
      </c>
      <c r="C59" s="266">
        <v>10</v>
      </c>
      <c r="D59" s="128">
        <v>15000</v>
      </c>
      <c r="E59" s="128">
        <f t="shared" si="3"/>
        <v>150000</v>
      </c>
      <c r="F59" s="300"/>
    </row>
    <row r="60" s="288" customFormat="1" ht="16.8" spans="1:6">
      <c r="A60" s="264"/>
      <c r="B60" s="265" t="s">
        <v>52</v>
      </c>
      <c r="C60" s="266">
        <v>1</v>
      </c>
      <c r="D60" s="128">
        <v>330000</v>
      </c>
      <c r="E60" s="128">
        <f t="shared" si="3"/>
        <v>330000</v>
      </c>
      <c r="F60" s="300"/>
    </row>
    <row r="61" s="288" customFormat="1" ht="16.8" spans="1:6">
      <c r="A61" s="264"/>
      <c r="B61" s="265" t="s">
        <v>53</v>
      </c>
      <c r="C61" s="266">
        <v>1</v>
      </c>
      <c r="D61" s="128">
        <v>195000</v>
      </c>
      <c r="E61" s="128">
        <f t="shared" si="3"/>
        <v>195000</v>
      </c>
      <c r="F61" s="300"/>
    </row>
    <row r="62" s="288" customFormat="1" ht="16.8" spans="1:6">
      <c r="A62" s="264"/>
      <c r="B62" s="265" t="s">
        <v>34</v>
      </c>
      <c r="C62" s="266">
        <v>1</v>
      </c>
      <c r="D62" s="128">
        <v>95000</v>
      </c>
      <c r="E62" s="128">
        <f t="shared" si="3"/>
        <v>95000</v>
      </c>
      <c r="F62" s="300"/>
    </row>
    <row r="63" s="288" customFormat="1" ht="16.8" spans="1:6">
      <c r="A63" s="264"/>
      <c r="B63" s="265" t="s">
        <v>54</v>
      </c>
      <c r="C63" s="266">
        <v>1</v>
      </c>
      <c r="D63" s="128">
        <v>100000</v>
      </c>
      <c r="E63" s="128">
        <f t="shared" si="3"/>
        <v>100000</v>
      </c>
      <c r="F63" s="300"/>
    </row>
    <row r="64" s="288" customFormat="1" ht="16.8" spans="1:6">
      <c r="A64" s="264"/>
      <c r="B64" s="265" t="s">
        <v>55</v>
      </c>
      <c r="C64" s="266">
        <v>1</v>
      </c>
      <c r="D64" s="128">
        <v>200000</v>
      </c>
      <c r="E64" s="128">
        <f t="shared" si="3"/>
        <v>200000</v>
      </c>
      <c r="F64" s="300"/>
    </row>
    <row r="65" s="288" customFormat="1" ht="16.8" spans="1:6">
      <c r="A65" s="264"/>
      <c r="B65" s="265" t="s">
        <v>56</v>
      </c>
      <c r="C65" s="266">
        <v>2</v>
      </c>
      <c r="D65" s="128">
        <v>25000</v>
      </c>
      <c r="E65" s="128">
        <f t="shared" si="3"/>
        <v>50000</v>
      </c>
      <c r="F65" s="300"/>
    </row>
    <row r="66" s="288" customFormat="1" ht="16.8" spans="1:6">
      <c r="A66" s="264"/>
      <c r="B66" s="265" t="s">
        <v>57</v>
      </c>
      <c r="C66" s="266">
        <v>1</v>
      </c>
      <c r="D66" s="128">
        <v>15000</v>
      </c>
      <c r="E66" s="128">
        <f t="shared" si="3"/>
        <v>15000</v>
      </c>
      <c r="F66" s="300"/>
    </row>
    <row r="67" s="288" customFormat="1" ht="16.8" spans="1:6">
      <c r="A67" s="267"/>
      <c r="B67" s="265" t="s">
        <v>58</v>
      </c>
      <c r="C67" s="266">
        <v>1</v>
      </c>
      <c r="D67" s="128">
        <v>15000</v>
      </c>
      <c r="E67" s="128">
        <f t="shared" si="3"/>
        <v>15000</v>
      </c>
      <c r="F67" s="302"/>
    </row>
    <row r="68" s="288" customFormat="1" spans="1:6">
      <c r="A68" s="296">
        <v>45999</v>
      </c>
      <c r="B68" s="265" t="s">
        <v>59</v>
      </c>
      <c r="C68" s="266">
        <v>2</v>
      </c>
      <c r="D68" s="128">
        <v>20000</v>
      </c>
      <c r="E68" s="128">
        <f t="shared" si="3"/>
        <v>40000</v>
      </c>
      <c r="F68" s="298">
        <f>SUM(E68)</f>
        <v>40000</v>
      </c>
    </row>
    <row r="69" s="288" customFormat="1" ht="16.8" spans="1:6">
      <c r="A69" s="277">
        <v>45999</v>
      </c>
      <c r="B69" s="265" t="s">
        <v>60</v>
      </c>
      <c r="C69" s="266">
        <v>32</v>
      </c>
      <c r="D69" s="128">
        <v>2000</v>
      </c>
      <c r="E69" s="128">
        <f t="shared" ref="E69:E94" si="4">D69*C69</f>
        <v>64000</v>
      </c>
      <c r="F69" s="299">
        <f>SUM(E69:E92)</f>
        <v>1756000</v>
      </c>
    </row>
    <row r="70" s="288" customFormat="1" ht="16.8" spans="1:6">
      <c r="A70" s="264"/>
      <c r="B70" s="265" t="s">
        <v>61</v>
      </c>
      <c r="C70" s="266">
        <v>1</v>
      </c>
      <c r="D70" s="128">
        <v>65000</v>
      </c>
      <c r="E70" s="128">
        <f t="shared" si="4"/>
        <v>65000</v>
      </c>
      <c r="F70" s="300"/>
    </row>
    <row r="71" s="288" customFormat="1" ht="16.8" spans="1:6">
      <c r="A71" s="264"/>
      <c r="B71" s="265" t="s">
        <v>7</v>
      </c>
      <c r="C71" s="266">
        <v>1</v>
      </c>
      <c r="D71" s="128">
        <v>160000</v>
      </c>
      <c r="E71" s="128">
        <f t="shared" si="4"/>
        <v>160000</v>
      </c>
      <c r="F71" s="300"/>
    </row>
    <row r="72" s="288" customFormat="1" ht="16.8" spans="1:6">
      <c r="A72" s="264"/>
      <c r="B72" s="265" t="s">
        <v>62</v>
      </c>
      <c r="C72" s="266">
        <v>1</v>
      </c>
      <c r="D72" s="128">
        <v>230000</v>
      </c>
      <c r="E72" s="128">
        <f t="shared" si="4"/>
        <v>230000</v>
      </c>
      <c r="F72" s="300"/>
    </row>
    <row r="73" s="288" customFormat="1" ht="16.8" spans="1:6">
      <c r="A73" s="264"/>
      <c r="B73" s="265" t="s">
        <v>63</v>
      </c>
      <c r="C73" s="266">
        <v>5</v>
      </c>
      <c r="D73" s="128">
        <v>25000</v>
      </c>
      <c r="E73" s="128">
        <f t="shared" si="4"/>
        <v>125000</v>
      </c>
      <c r="F73" s="300"/>
    </row>
    <row r="74" s="288" customFormat="1" ht="16.8" spans="1:6">
      <c r="A74" s="264"/>
      <c r="B74" s="265" t="s">
        <v>64</v>
      </c>
      <c r="C74" s="266">
        <v>0.07</v>
      </c>
      <c r="D74" s="128">
        <v>150000</v>
      </c>
      <c r="E74" s="128">
        <v>11000</v>
      </c>
      <c r="F74" s="300"/>
    </row>
    <row r="75" s="288" customFormat="1" ht="16.8" spans="1:6">
      <c r="A75" s="264"/>
      <c r="B75" s="265" t="s">
        <v>65</v>
      </c>
      <c r="C75" s="266">
        <v>0.07</v>
      </c>
      <c r="D75" s="128">
        <v>60000</v>
      </c>
      <c r="E75" s="128">
        <v>4000</v>
      </c>
      <c r="F75" s="300"/>
    </row>
    <row r="76" s="288" customFormat="1" ht="16.8" spans="1:6">
      <c r="A76" s="264"/>
      <c r="B76" s="265" t="s">
        <v>66</v>
      </c>
      <c r="C76" s="266">
        <v>0.3</v>
      </c>
      <c r="D76" s="128">
        <v>50000</v>
      </c>
      <c r="E76" s="128">
        <f t="shared" si="4"/>
        <v>15000</v>
      </c>
      <c r="F76" s="300"/>
    </row>
    <row r="77" s="288" customFormat="1" ht="16.8" spans="1:6">
      <c r="A77" s="264"/>
      <c r="B77" s="265" t="s">
        <v>67</v>
      </c>
      <c r="C77" s="266">
        <v>0.5</v>
      </c>
      <c r="D77" s="128">
        <v>70000</v>
      </c>
      <c r="E77" s="128">
        <f t="shared" si="4"/>
        <v>35000</v>
      </c>
      <c r="F77" s="300"/>
    </row>
    <row r="78" s="288" customFormat="1" ht="16.8" spans="1:6">
      <c r="A78" s="264"/>
      <c r="B78" s="265" t="s">
        <v>68</v>
      </c>
      <c r="C78" s="266">
        <v>3</v>
      </c>
      <c r="D78" s="128">
        <v>20000</v>
      </c>
      <c r="E78" s="128">
        <f t="shared" si="4"/>
        <v>60000</v>
      </c>
      <c r="F78" s="300"/>
    </row>
    <row r="79" s="288" customFormat="1" ht="16.8" spans="1:6">
      <c r="A79" s="264"/>
      <c r="B79" s="265" t="s">
        <v>69</v>
      </c>
      <c r="C79" s="266">
        <v>2</v>
      </c>
      <c r="D79" s="128">
        <v>30000</v>
      </c>
      <c r="E79" s="128">
        <f t="shared" si="4"/>
        <v>60000</v>
      </c>
      <c r="F79" s="300"/>
    </row>
    <row r="80" s="288" customFormat="1" ht="16.8" spans="1:6">
      <c r="A80" s="264"/>
      <c r="B80" s="265" t="s">
        <v>70</v>
      </c>
      <c r="C80" s="266">
        <v>2</v>
      </c>
      <c r="D80" s="128">
        <v>20000</v>
      </c>
      <c r="E80" s="128">
        <f t="shared" si="4"/>
        <v>40000</v>
      </c>
      <c r="F80" s="300"/>
    </row>
    <row r="81" s="288" customFormat="1" ht="16.8" spans="1:6">
      <c r="A81" s="264"/>
      <c r="B81" s="265" t="s">
        <v>11</v>
      </c>
      <c r="C81" s="266">
        <v>2</v>
      </c>
      <c r="D81" s="128">
        <v>22000</v>
      </c>
      <c r="E81" s="128">
        <f t="shared" si="4"/>
        <v>44000</v>
      </c>
      <c r="F81" s="300"/>
    </row>
    <row r="82" s="288" customFormat="1" ht="16.8" spans="1:6">
      <c r="A82" s="264"/>
      <c r="B82" s="265" t="s">
        <v>30</v>
      </c>
      <c r="C82" s="266">
        <v>3</v>
      </c>
      <c r="D82" s="128">
        <v>90000</v>
      </c>
      <c r="E82" s="128">
        <f t="shared" si="4"/>
        <v>270000</v>
      </c>
      <c r="F82" s="300"/>
    </row>
    <row r="83" s="288" customFormat="1" ht="16.8" spans="1:6">
      <c r="A83" s="264"/>
      <c r="B83" s="265" t="s">
        <v>71</v>
      </c>
      <c r="C83" s="266">
        <v>3</v>
      </c>
      <c r="D83" s="128">
        <v>58000</v>
      </c>
      <c r="E83" s="128">
        <f t="shared" si="4"/>
        <v>174000</v>
      </c>
      <c r="F83" s="300"/>
    </row>
    <row r="84" s="288" customFormat="1" ht="16.8" spans="1:6">
      <c r="A84" s="264"/>
      <c r="B84" s="265" t="s">
        <v>72</v>
      </c>
      <c r="C84" s="266">
        <v>2</v>
      </c>
      <c r="D84" s="128">
        <v>60000</v>
      </c>
      <c r="E84" s="128">
        <f t="shared" si="4"/>
        <v>120000</v>
      </c>
      <c r="F84" s="300"/>
    </row>
    <row r="85" s="288" customFormat="1" ht="16.8" spans="1:6">
      <c r="A85" s="264"/>
      <c r="B85" s="265" t="s">
        <v>73</v>
      </c>
      <c r="C85" s="266">
        <v>0.5</v>
      </c>
      <c r="D85" s="128">
        <v>70000</v>
      </c>
      <c r="E85" s="128">
        <f t="shared" si="4"/>
        <v>35000</v>
      </c>
      <c r="F85" s="300"/>
    </row>
    <row r="86" s="288" customFormat="1" ht="16.8" spans="1:6">
      <c r="A86" s="264"/>
      <c r="B86" s="265" t="s">
        <v>74</v>
      </c>
      <c r="C86" s="266">
        <v>0.5</v>
      </c>
      <c r="D86" s="128">
        <v>60000</v>
      </c>
      <c r="E86" s="128">
        <f t="shared" si="4"/>
        <v>30000</v>
      </c>
      <c r="F86" s="300"/>
    </row>
    <row r="87" s="288" customFormat="1" ht="16.8" spans="1:6">
      <c r="A87" s="264"/>
      <c r="B87" s="265" t="s">
        <v>75</v>
      </c>
      <c r="C87" s="266">
        <v>1</v>
      </c>
      <c r="D87" s="128">
        <v>60000</v>
      </c>
      <c r="E87" s="128">
        <f t="shared" si="4"/>
        <v>60000</v>
      </c>
      <c r="F87" s="300"/>
    </row>
    <row r="88" s="288" customFormat="1" ht="16.8" spans="1:6">
      <c r="A88" s="264"/>
      <c r="B88" s="265" t="s">
        <v>76</v>
      </c>
      <c r="C88" s="266">
        <v>0.3</v>
      </c>
      <c r="D88" s="128">
        <v>80000</v>
      </c>
      <c r="E88" s="128">
        <f t="shared" si="4"/>
        <v>24000</v>
      </c>
      <c r="F88" s="300"/>
    </row>
    <row r="89" s="288" customFormat="1" ht="16.8" spans="1:6">
      <c r="A89" s="264"/>
      <c r="B89" s="265" t="s">
        <v>77</v>
      </c>
      <c r="C89" s="266">
        <v>0.3</v>
      </c>
      <c r="D89" s="128">
        <v>40000</v>
      </c>
      <c r="E89" s="128">
        <f t="shared" si="4"/>
        <v>12000</v>
      </c>
      <c r="F89" s="300"/>
    </row>
    <row r="90" s="288" customFormat="1" ht="16.8" spans="1:6">
      <c r="A90" s="264"/>
      <c r="B90" s="265" t="s">
        <v>78</v>
      </c>
      <c r="C90" s="266">
        <v>0.25</v>
      </c>
      <c r="D90" s="128">
        <v>95000</v>
      </c>
      <c r="E90" s="128">
        <v>24000</v>
      </c>
      <c r="F90" s="300"/>
    </row>
    <row r="91" s="288" customFormat="1" ht="16.8" spans="1:6">
      <c r="A91" s="264"/>
      <c r="B91" s="265" t="s">
        <v>42</v>
      </c>
      <c r="C91" s="266">
        <v>1</v>
      </c>
      <c r="D91" s="128">
        <v>38000</v>
      </c>
      <c r="E91" s="128">
        <f t="shared" si="4"/>
        <v>38000</v>
      </c>
      <c r="F91" s="300"/>
    </row>
    <row r="92" s="288" customFormat="1" ht="16.8" spans="1:6">
      <c r="A92" s="267"/>
      <c r="B92" s="265" t="s">
        <v>79</v>
      </c>
      <c r="C92" s="266">
        <v>2</v>
      </c>
      <c r="D92" s="128">
        <v>28000</v>
      </c>
      <c r="E92" s="128">
        <f t="shared" si="4"/>
        <v>56000</v>
      </c>
      <c r="F92" s="302"/>
    </row>
    <row r="93" s="288" customFormat="1" ht="16.8" spans="1:6">
      <c r="A93" s="277">
        <v>45999</v>
      </c>
      <c r="B93" s="265" t="s">
        <v>80</v>
      </c>
      <c r="C93" s="266">
        <v>3</v>
      </c>
      <c r="D93" s="128">
        <v>10000</v>
      </c>
      <c r="E93" s="128">
        <f t="shared" si="4"/>
        <v>30000</v>
      </c>
      <c r="F93" s="299">
        <f>SUM(E93:E97)</f>
        <v>357000</v>
      </c>
    </row>
    <row r="94" s="288" customFormat="1" ht="16.8" spans="1:6">
      <c r="A94" s="264"/>
      <c r="B94" s="265" t="s">
        <v>81</v>
      </c>
      <c r="C94" s="266">
        <v>2.7</v>
      </c>
      <c r="D94" s="128">
        <v>20000</v>
      </c>
      <c r="E94" s="128">
        <f t="shared" si="4"/>
        <v>54000</v>
      </c>
      <c r="F94" s="300"/>
    </row>
    <row r="95" s="288" customFormat="1" ht="16.8" spans="1:6">
      <c r="A95" s="264"/>
      <c r="B95" s="265" t="s">
        <v>82</v>
      </c>
      <c r="C95" s="266">
        <v>3.09</v>
      </c>
      <c r="D95" s="128">
        <v>70000</v>
      </c>
      <c r="E95" s="128">
        <v>216000</v>
      </c>
      <c r="F95" s="300"/>
    </row>
    <row r="96" s="288" customFormat="1" ht="16.8" spans="1:6">
      <c r="A96" s="264"/>
      <c r="B96" s="265" t="s">
        <v>83</v>
      </c>
      <c r="C96" s="266">
        <v>0.3</v>
      </c>
      <c r="D96" s="128">
        <v>30000</v>
      </c>
      <c r="E96" s="128">
        <f>D96*C96</f>
        <v>9000</v>
      </c>
      <c r="F96" s="300"/>
    </row>
    <row r="97" s="288" customFormat="1" ht="16.8" spans="1:6">
      <c r="A97" s="267"/>
      <c r="B97" s="265" t="s">
        <v>11</v>
      </c>
      <c r="C97" s="266">
        <v>2</v>
      </c>
      <c r="D97" s="128">
        <v>24000</v>
      </c>
      <c r="E97" s="128">
        <f>D97*C97</f>
        <v>48000</v>
      </c>
      <c r="F97" s="302"/>
    </row>
    <row r="98" s="288" customFormat="1" ht="16.8" spans="1:6">
      <c r="A98" s="277">
        <v>46000</v>
      </c>
      <c r="B98" s="265" t="s">
        <v>60</v>
      </c>
      <c r="C98" s="266">
        <v>17</v>
      </c>
      <c r="D98" s="128">
        <v>2000</v>
      </c>
      <c r="E98" s="128">
        <f t="shared" ref="E98:E115" si="5">D98*C98</f>
        <v>34000</v>
      </c>
      <c r="F98" s="299">
        <f>SUM(E98:E115)</f>
        <v>2063000</v>
      </c>
    </row>
    <row r="99" s="288" customFormat="1" ht="16.8" spans="1:6">
      <c r="A99" s="264"/>
      <c r="B99" s="265" t="s">
        <v>6</v>
      </c>
      <c r="C99" s="266">
        <v>3</v>
      </c>
      <c r="D99" s="128">
        <v>120000</v>
      </c>
      <c r="E99" s="128">
        <f t="shared" si="5"/>
        <v>360000</v>
      </c>
      <c r="F99" s="300"/>
    </row>
    <row r="100" s="288" customFormat="1" ht="16.8" spans="1:6">
      <c r="A100" s="264"/>
      <c r="B100" s="265" t="s">
        <v>84</v>
      </c>
      <c r="C100" s="266">
        <v>1</v>
      </c>
      <c r="D100" s="128">
        <v>200000</v>
      </c>
      <c r="E100" s="128">
        <f t="shared" si="5"/>
        <v>200000</v>
      </c>
      <c r="F100" s="300"/>
    </row>
    <row r="101" s="288" customFormat="1" ht="16.8" spans="1:6">
      <c r="A101" s="264"/>
      <c r="B101" s="265" t="s">
        <v>85</v>
      </c>
      <c r="C101" s="266">
        <v>0.5</v>
      </c>
      <c r="D101" s="128">
        <v>100000</v>
      </c>
      <c r="E101" s="128">
        <f t="shared" si="5"/>
        <v>50000</v>
      </c>
      <c r="F101" s="300"/>
    </row>
    <row r="102" s="288" customFormat="1" ht="16.8" spans="1:6">
      <c r="A102" s="264"/>
      <c r="B102" s="265" t="s">
        <v>86</v>
      </c>
      <c r="C102" s="266">
        <v>2</v>
      </c>
      <c r="D102" s="128">
        <v>120000</v>
      </c>
      <c r="E102" s="128">
        <f t="shared" si="5"/>
        <v>240000</v>
      </c>
      <c r="F102" s="300"/>
    </row>
    <row r="103" s="288" customFormat="1" ht="16.8" spans="1:6">
      <c r="A103" s="264"/>
      <c r="B103" s="265" t="s">
        <v>27</v>
      </c>
      <c r="C103" s="266">
        <v>5</v>
      </c>
      <c r="D103" s="128">
        <v>40000</v>
      </c>
      <c r="E103" s="128">
        <f t="shared" si="5"/>
        <v>200000</v>
      </c>
      <c r="F103" s="300"/>
    </row>
    <row r="104" s="288" customFormat="1" ht="16.8" spans="1:6">
      <c r="A104" s="264"/>
      <c r="B104" s="265" t="s">
        <v>30</v>
      </c>
      <c r="C104" s="266">
        <v>3</v>
      </c>
      <c r="D104" s="128">
        <v>90000</v>
      </c>
      <c r="E104" s="128">
        <f t="shared" si="5"/>
        <v>270000</v>
      </c>
      <c r="F104" s="300"/>
    </row>
    <row r="105" s="288" customFormat="1" ht="16.8" spans="1:6">
      <c r="A105" s="264"/>
      <c r="B105" s="265" t="s">
        <v>11</v>
      </c>
      <c r="C105" s="266">
        <v>2</v>
      </c>
      <c r="D105" s="128">
        <v>22000</v>
      </c>
      <c r="E105" s="128">
        <f t="shared" si="5"/>
        <v>44000</v>
      </c>
      <c r="F105" s="300"/>
    </row>
    <row r="106" s="288" customFormat="1" ht="16.8" spans="1:6">
      <c r="A106" s="264"/>
      <c r="B106" s="265" t="s">
        <v>23</v>
      </c>
      <c r="C106" s="266">
        <v>1</v>
      </c>
      <c r="D106" s="128">
        <v>220000</v>
      </c>
      <c r="E106" s="128">
        <f t="shared" si="5"/>
        <v>220000</v>
      </c>
      <c r="F106" s="300"/>
    </row>
    <row r="107" s="288" customFormat="1" ht="16.8" spans="1:6">
      <c r="A107" s="264"/>
      <c r="B107" s="265" t="s">
        <v>87</v>
      </c>
      <c r="C107" s="266">
        <v>0.5</v>
      </c>
      <c r="D107" s="128">
        <v>80000</v>
      </c>
      <c r="E107" s="128">
        <f t="shared" si="5"/>
        <v>40000</v>
      </c>
      <c r="F107" s="300"/>
    </row>
    <row r="108" s="288" customFormat="1" ht="16.8" spans="1:6">
      <c r="A108" s="264"/>
      <c r="B108" s="265" t="s">
        <v>39</v>
      </c>
      <c r="C108" s="266">
        <v>0.3</v>
      </c>
      <c r="D108" s="128">
        <v>100000</v>
      </c>
      <c r="E108" s="128">
        <f t="shared" si="5"/>
        <v>30000</v>
      </c>
      <c r="F108" s="300"/>
    </row>
    <row r="109" s="288" customFormat="1" ht="16.8" spans="1:6">
      <c r="A109" s="264"/>
      <c r="B109" s="265" t="s">
        <v>88</v>
      </c>
      <c r="C109" s="266">
        <v>1</v>
      </c>
      <c r="D109" s="128">
        <v>40000</v>
      </c>
      <c r="E109" s="128">
        <f t="shared" si="5"/>
        <v>40000</v>
      </c>
      <c r="F109" s="300"/>
    </row>
    <row r="110" s="288" customFormat="1" ht="16.8" spans="1:6">
      <c r="A110" s="264"/>
      <c r="B110" s="265" t="s">
        <v>43</v>
      </c>
      <c r="C110" s="266">
        <v>1</v>
      </c>
      <c r="D110" s="128">
        <v>60000</v>
      </c>
      <c r="E110" s="128">
        <f t="shared" si="5"/>
        <v>60000</v>
      </c>
      <c r="F110" s="300"/>
    </row>
    <row r="111" s="288" customFormat="1" ht="16.8" spans="1:6">
      <c r="A111" s="264"/>
      <c r="B111" s="265" t="s">
        <v>89</v>
      </c>
      <c r="C111" s="266">
        <v>2</v>
      </c>
      <c r="D111" s="128">
        <v>55000</v>
      </c>
      <c r="E111" s="128">
        <f t="shared" si="5"/>
        <v>110000</v>
      </c>
      <c r="F111" s="300"/>
    </row>
    <row r="112" s="288" customFormat="1" ht="16.8" spans="1:6">
      <c r="A112" s="264"/>
      <c r="B112" s="265" t="s">
        <v>90</v>
      </c>
      <c r="C112" s="266">
        <v>2</v>
      </c>
      <c r="D112" s="128">
        <v>15000</v>
      </c>
      <c r="E112" s="128">
        <f t="shared" si="5"/>
        <v>30000</v>
      </c>
      <c r="F112" s="300"/>
    </row>
    <row r="113" s="288" customFormat="1" ht="16.8" spans="1:6">
      <c r="A113" s="264"/>
      <c r="B113" s="265" t="s">
        <v>91</v>
      </c>
      <c r="C113" s="266">
        <v>1</v>
      </c>
      <c r="D113" s="128">
        <v>25000</v>
      </c>
      <c r="E113" s="128">
        <f t="shared" si="5"/>
        <v>25000</v>
      </c>
      <c r="F113" s="300"/>
    </row>
    <row r="114" s="288" customFormat="1" ht="16.8" spans="1:6">
      <c r="A114" s="264"/>
      <c r="B114" s="265" t="s">
        <v>92</v>
      </c>
      <c r="C114" s="266">
        <v>2</v>
      </c>
      <c r="D114" s="128">
        <v>25000</v>
      </c>
      <c r="E114" s="128">
        <f t="shared" si="5"/>
        <v>50000</v>
      </c>
      <c r="F114" s="300"/>
    </row>
    <row r="115" s="288" customFormat="1" ht="16.8" spans="1:6">
      <c r="A115" s="267"/>
      <c r="B115" s="265" t="s">
        <v>18</v>
      </c>
      <c r="C115" s="266">
        <v>3</v>
      </c>
      <c r="D115" s="128">
        <v>20000</v>
      </c>
      <c r="E115" s="128">
        <f t="shared" si="5"/>
        <v>60000</v>
      </c>
      <c r="F115" s="302"/>
    </row>
    <row r="116" s="288" customFormat="1" ht="16.8" spans="1:6">
      <c r="A116" s="277">
        <v>46001</v>
      </c>
      <c r="B116" s="265" t="s">
        <v>71</v>
      </c>
      <c r="C116" s="266">
        <v>2</v>
      </c>
      <c r="D116" s="128">
        <v>58000</v>
      </c>
      <c r="E116" s="128">
        <f t="shared" ref="E116:E137" si="6">D116*C116</f>
        <v>116000</v>
      </c>
      <c r="F116" s="299">
        <f>SUM(E116:E137)</f>
        <v>1366000</v>
      </c>
    </row>
    <row r="117" s="288" customFormat="1" ht="16.8" spans="1:6">
      <c r="A117" s="264"/>
      <c r="B117" s="265" t="s">
        <v>63</v>
      </c>
      <c r="C117" s="266">
        <v>8</v>
      </c>
      <c r="D117" s="128">
        <v>25000</v>
      </c>
      <c r="E117" s="128">
        <f t="shared" si="6"/>
        <v>200000</v>
      </c>
      <c r="F117" s="300"/>
    </row>
    <row r="118" s="288" customFormat="1" ht="16.8" spans="1:6">
      <c r="A118" s="264"/>
      <c r="B118" s="265" t="s">
        <v>93</v>
      </c>
      <c r="C118" s="266">
        <v>1</v>
      </c>
      <c r="D118" s="128">
        <v>40000</v>
      </c>
      <c r="E118" s="128">
        <f t="shared" si="6"/>
        <v>40000</v>
      </c>
      <c r="F118" s="300"/>
    </row>
    <row r="119" s="288" customFormat="1" ht="16.8" spans="1:6">
      <c r="A119" s="264"/>
      <c r="B119" s="265" t="s">
        <v>94</v>
      </c>
      <c r="C119" s="266">
        <v>0.1</v>
      </c>
      <c r="D119" s="128">
        <v>60000</v>
      </c>
      <c r="E119" s="128">
        <f t="shared" si="6"/>
        <v>6000</v>
      </c>
      <c r="F119" s="300"/>
    </row>
    <row r="120" s="288" customFormat="1" ht="16.8" spans="1:6">
      <c r="A120" s="264"/>
      <c r="B120" s="265" t="s">
        <v>95</v>
      </c>
      <c r="C120" s="266">
        <v>0.07</v>
      </c>
      <c r="D120" s="128">
        <v>100000</v>
      </c>
      <c r="E120" s="128">
        <f t="shared" si="6"/>
        <v>7000</v>
      </c>
      <c r="F120" s="300"/>
    </row>
    <row r="121" s="288" customFormat="1" ht="16.8" spans="1:6">
      <c r="A121" s="264"/>
      <c r="B121" s="265" t="s">
        <v>64</v>
      </c>
      <c r="C121" s="266">
        <v>0.05</v>
      </c>
      <c r="D121" s="128">
        <v>150000</v>
      </c>
      <c r="E121" s="128">
        <v>8000</v>
      </c>
      <c r="F121" s="300"/>
    </row>
    <row r="122" s="288" customFormat="1" ht="16.8" spans="1:6">
      <c r="A122" s="264"/>
      <c r="B122" s="265" t="s">
        <v>96</v>
      </c>
      <c r="C122" s="266">
        <v>0.2</v>
      </c>
      <c r="D122" s="128">
        <v>25000</v>
      </c>
      <c r="E122" s="128">
        <f t="shared" si="6"/>
        <v>5000</v>
      </c>
      <c r="F122" s="300"/>
    </row>
    <row r="123" s="288" customFormat="1" ht="16.8" spans="1:6">
      <c r="A123" s="264"/>
      <c r="B123" s="265" t="s">
        <v>79</v>
      </c>
      <c r="C123" s="266">
        <v>1.64</v>
      </c>
      <c r="D123" s="128">
        <v>25000</v>
      </c>
      <c r="E123" s="128">
        <f t="shared" si="6"/>
        <v>41000</v>
      </c>
      <c r="F123" s="300"/>
    </row>
    <row r="124" s="288" customFormat="1" ht="16.8" spans="1:6">
      <c r="A124" s="264"/>
      <c r="B124" s="265" t="s">
        <v>97</v>
      </c>
      <c r="C124" s="266">
        <v>0.5</v>
      </c>
      <c r="D124" s="128">
        <v>60000</v>
      </c>
      <c r="E124" s="128">
        <f t="shared" si="6"/>
        <v>30000</v>
      </c>
      <c r="F124" s="300"/>
    </row>
    <row r="125" s="288" customFormat="1" ht="16.8" spans="1:6">
      <c r="A125" s="264"/>
      <c r="B125" s="265" t="s">
        <v>98</v>
      </c>
      <c r="C125" s="266">
        <v>1</v>
      </c>
      <c r="D125" s="128">
        <v>15000</v>
      </c>
      <c r="E125" s="128">
        <f t="shared" si="6"/>
        <v>15000</v>
      </c>
      <c r="F125" s="300"/>
    </row>
    <row r="126" s="288" customFormat="1" ht="16.8" spans="1:6">
      <c r="A126" s="264"/>
      <c r="B126" s="265" t="s">
        <v>99</v>
      </c>
      <c r="C126" s="266">
        <v>1</v>
      </c>
      <c r="D126" s="128">
        <v>15000</v>
      </c>
      <c r="E126" s="128">
        <f t="shared" si="6"/>
        <v>15000</v>
      </c>
      <c r="F126" s="300"/>
    </row>
    <row r="127" s="288" customFormat="1" ht="16.8" spans="1:6">
      <c r="A127" s="264"/>
      <c r="B127" s="265" t="s">
        <v>100</v>
      </c>
      <c r="C127" s="266">
        <v>1</v>
      </c>
      <c r="D127" s="128">
        <v>40000</v>
      </c>
      <c r="E127" s="128">
        <f t="shared" si="6"/>
        <v>40000</v>
      </c>
      <c r="F127" s="300"/>
    </row>
    <row r="128" s="288" customFormat="1" ht="16.8" spans="1:7">
      <c r="A128" s="264"/>
      <c r="B128" s="265" t="s">
        <v>35</v>
      </c>
      <c r="C128" s="266">
        <v>2</v>
      </c>
      <c r="D128" s="128">
        <v>90000</v>
      </c>
      <c r="E128" s="128">
        <f t="shared" si="6"/>
        <v>180000</v>
      </c>
      <c r="F128" s="300"/>
      <c r="G128" s="301"/>
    </row>
    <row r="129" s="288" customFormat="1" ht="16.8" spans="1:7">
      <c r="A129" s="264"/>
      <c r="B129" s="265" t="s">
        <v>52</v>
      </c>
      <c r="C129" s="266">
        <v>1</v>
      </c>
      <c r="D129" s="128">
        <v>330000</v>
      </c>
      <c r="E129" s="128">
        <f t="shared" si="6"/>
        <v>330000</v>
      </c>
      <c r="F129" s="300"/>
      <c r="G129" s="301"/>
    </row>
    <row r="130" s="288" customFormat="1" ht="16.8" spans="1:7">
      <c r="A130" s="264"/>
      <c r="B130" s="265" t="s">
        <v>41</v>
      </c>
      <c r="C130" s="266">
        <v>1.2</v>
      </c>
      <c r="D130" s="128">
        <v>40000</v>
      </c>
      <c r="E130" s="128">
        <f t="shared" si="6"/>
        <v>48000</v>
      </c>
      <c r="F130" s="300"/>
      <c r="G130" s="301"/>
    </row>
    <row r="131" s="288" customFormat="1" ht="16.8" spans="1:7">
      <c r="A131" s="264"/>
      <c r="B131" s="265" t="s">
        <v>42</v>
      </c>
      <c r="C131" s="266">
        <v>1.37</v>
      </c>
      <c r="D131" s="128">
        <v>38000</v>
      </c>
      <c r="E131" s="128">
        <v>52000</v>
      </c>
      <c r="F131" s="300"/>
      <c r="G131" s="301"/>
    </row>
    <row r="132" s="288" customFormat="1" ht="16.8" spans="1:7">
      <c r="A132" s="264"/>
      <c r="B132" s="265" t="s">
        <v>82</v>
      </c>
      <c r="C132" s="266">
        <v>1</v>
      </c>
      <c r="D132" s="128">
        <v>70000</v>
      </c>
      <c r="E132" s="128">
        <f t="shared" si="6"/>
        <v>70000</v>
      </c>
      <c r="F132" s="300"/>
      <c r="G132" s="301"/>
    </row>
    <row r="133" s="288" customFormat="1" ht="16.8" spans="1:7">
      <c r="A133" s="264"/>
      <c r="B133" s="265" t="s">
        <v>101</v>
      </c>
      <c r="C133" s="266">
        <v>2</v>
      </c>
      <c r="D133" s="128">
        <v>10000</v>
      </c>
      <c r="E133" s="128">
        <f t="shared" si="6"/>
        <v>20000</v>
      </c>
      <c r="F133" s="300"/>
      <c r="G133" s="301"/>
    </row>
    <row r="134" s="288" customFormat="1" ht="16.8" spans="1:7">
      <c r="A134" s="264"/>
      <c r="B134" s="265" t="s">
        <v>102</v>
      </c>
      <c r="C134" s="266">
        <v>1</v>
      </c>
      <c r="D134" s="128">
        <v>55000</v>
      </c>
      <c r="E134" s="128">
        <f t="shared" si="6"/>
        <v>55000</v>
      </c>
      <c r="F134" s="300"/>
      <c r="G134" s="301"/>
    </row>
    <row r="135" s="288" customFormat="1" ht="16.8" spans="1:7">
      <c r="A135" s="264"/>
      <c r="B135" s="265" t="s">
        <v>74</v>
      </c>
      <c r="C135" s="266">
        <v>0.5</v>
      </c>
      <c r="D135" s="128">
        <v>60000</v>
      </c>
      <c r="E135" s="128">
        <f t="shared" si="6"/>
        <v>30000</v>
      </c>
      <c r="F135" s="300"/>
      <c r="G135" s="301"/>
    </row>
    <row r="136" s="288" customFormat="1" ht="16.8" spans="1:7">
      <c r="A136" s="264"/>
      <c r="B136" s="265" t="s">
        <v>73</v>
      </c>
      <c r="C136" s="266">
        <v>0.4</v>
      </c>
      <c r="D136" s="128">
        <v>70000</v>
      </c>
      <c r="E136" s="128">
        <f t="shared" si="6"/>
        <v>28000</v>
      </c>
      <c r="F136" s="300"/>
      <c r="G136" s="301"/>
    </row>
    <row r="137" s="288" customFormat="1" ht="16.8" spans="1:7">
      <c r="A137" s="267"/>
      <c r="B137" s="265" t="s">
        <v>103</v>
      </c>
      <c r="C137" s="266">
        <v>30</v>
      </c>
      <c r="D137" s="128">
        <v>1000</v>
      </c>
      <c r="E137" s="128">
        <f t="shared" si="6"/>
        <v>30000</v>
      </c>
      <c r="F137" s="302"/>
      <c r="G137" s="301"/>
    </row>
    <row r="138" s="288" customFormat="1" ht="16.8" spans="1:7">
      <c r="A138" s="277">
        <v>46001</v>
      </c>
      <c r="B138" s="265" t="s">
        <v>78</v>
      </c>
      <c r="C138" s="266">
        <v>0.25</v>
      </c>
      <c r="D138" s="128">
        <v>95000</v>
      </c>
      <c r="E138" s="128">
        <v>24000</v>
      </c>
      <c r="F138" s="299">
        <f>SUM(E138:E142)</f>
        <v>474000</v>
      </c>
      <c r="G138" s="301"/>
    </row>
    <row r="139" s="288" customFormat="1" ht="16.8" spans="1:7">
      <c r="A139" s="264"/>
      <c r="B139" s="265" t="s">
        <v>104</v>
      </c>
      <c r="C139" s="266">
        <v>0.5</v>
      </c>
      <c r="D139" s="128">
        <v>60000</v>
      </c>
      <c r="E139" s="128">
        <f>D139*C139</f>
        <v>30000</v>
      </c>
      <c r="F139" s="300"/>
      <c r="G139" s="301"/>
    </row>
    <row r="140" s="288" customFormat="1" ht="16.8" spans="1:7">
      <c r="A140" s="264"/>
      <c r="B140" s="265" t="s">
        <v>77</v>
      </c>
      <c r="C140" s="266">
        <v>0.5</v>
      </c>
      <c r="D140" s="128">
        <v>40000</v>
      </c>
      <c r="E140" s="128">
        <f>D140*C140</f>
        <v>20000</v>
      </c>
      <c r="F140" s="300"/>
      <c r="G140" s="301"/>
    </row>
    <row r="141" s="288" customFormat="1" ht="16.8" spans="1:7">
      <c r="A141" s="264"/>
      <c r="B141" s="265" t="s">
        <v>105</v>
      </c>
      <c r="C141" s="266">
        <v>2</v>
      </c>
      <c r="D141" s="128">
        <v>20000</v>
      </c>
      <c r="E141" s="128">
        <f>D141*C141</f>
        <v>40000</v>
      </c>
      <c r="F141" s="300"/>
      <c r="G141" s="301"/>
    </row>
    <row r="142" s="288" customFormat="1" ht="16.8" spans="1:7">
      <c r="A142" s="267"/>
      <c r="B142" s="265" t="s">
        <v>14</v>
      </c>
      <c r="C142" s="266">
        <v>1</v>
      </c>
      <c r="D142" s="128">
        <v>360000</v>
      </c>
      <c r="E142" s="128">
        <f>D142*C142</f>
        <v>360000</v>
      </c>
      <c r="F142" s="302"/>
      <c r="G142" s="301"/>
    </row>
    <row r="143" s="288" customFormat="1" ht="16.8" spans="1:7">
      <c r="A143" s="277">
        <v>46002</v>
      </c>
      <c r="B143" s="265" t="s">
        <v>87</v>
      </c>
      <c r="C143" s="266">
        <v>0.5</v>
      </c>
      <c r="D143" s="128">
        <v>80000</v>
      </c>
      <c r="E143" s="128">
        <f t="shared" ref="E143:E159" si="7">D143*C143</f>
        <v>40000</v>
      </c>
      <c r="F143" s="299">
        <f>SUM(E143:E150)</f>
        <v>1515000</v>
      </c>
      <c r="G143" s="301"/>
    </row>
    <row r="144" s="288" customFormat="1" ht="16.8" spans="1:7">
      <c r="A144" s="264"/>
      <c r="B144" s="265" t="s">
        <v>11</v>
      </c>
      <c r="C144" s="266">
        <v>5</v>
      </c>
      <c r="D144" s="128">
        <v>22000</v>
      </c>
      <c r="E144" s="128">
        <f t="shared" si="7"/>
        <v>110000</v>
      </c>
      <c r="F144" s="300"/>
      <c r="G144" s="301"/>
    </row>
    <row r="145" s="288" customFormat="1" ht="16.8" spans="1:7">
      <c r="A145" s="264"/>
      <c r="B145" s="265" t="s">
        <v>30</v>
      </c>
      <c r="C145" s="266">
        <v>2</v>
      </c>
      <c r="D145" s="128">
        <v>90000</v>
      </c>
      <c r="E145" s="128">
        <f t="shared" si="7"/>
        <v>180000</v>
      </c>
      <c r="F145" s="300"/>
      <c r="G145" s="301"/>
    </row>
    <row r="146" s="288" customFormat="1" ht="16.8" spans="1:7">
      <c r="A146" s="264"/>
      <c r="B146" s="265" t="s">
        <v>10</v>
      </c>
      <c r="C146" s="266">
        <v>2</v>
      </c>
      <c r="D146" s="128">
        <v>160000</v>
      </c>
      <c r="E146" s="128">
        <f t="shared" si="7"/>
        <v>320000</v>
      </c>
      <c r="F146" s="300"/>
      <c r="G146" s="301"/>
    </row>
    <row r="147" s="288" customFormat="1" ht="16.8" spans="1:7">
      <c r="A147" s="264"/>
      <c r="B147" s="265" t="s">
        <v>32</v>
      </c>
      <c r="C147" s="266">
        <v>3</v>
      </c>
      <c r="D147" s="128">
        <v>80000</v>
      </c>
      <c r="E147" s="128">
        <f t="shared" si="7"/>
        <v>240000</v>
      </c>
      <c r="F147" s="300"/>
      <c r="G147" s="301"/>
    </row>
    <row r="148" s="288" customFormat="1" ht="16.8" spans="1:7">
      <c r="A148" s="264"/>
      <c r="B148" s="265" t="s">
        <v>37</v>
      </c>
      <c r="C148" s="266">
        <v>2</v>
      </c>
      <c r="D148" s="128">
        <v>90000</v>
      </c>
      <c r="E148" s="128">
        <f t="shared" si="7"/>
        <v>180000</v>
      </c>
      <c r="F148" s="300"/>
      <c r="G148" s="301"/>
    </row>
    <row r="149" s="288" customFormat="1" ht="16.8" spans="1:7">
      <c r="A149" s="264"/>
      <c r="B149" s="265" t="s">
        <v>31</v>
      </c>
      <c r="C149" s="266">
        <v>1</v>
      </c>
      <c r="D149" s="128">
        <v>275000</v>
      </c>
      <c r="E149" s="128">
        <f t="shared" si="7"/>
        <v>275000</v>
      </c>
      <c r="F149" s="300"/>
      <c r="G149" s="301"/>
    </row>
    <row r="150" s="288" customFormat="1" ht="16.8" spans="1:7">
      <c r="A150" s="267"/>
      <c r="B150" s="265" t="s">
        <v>13</v>
      </c>
      <c r="C150" s="266">
        <v>1</v>
      </c>
      <c r="D150" s="128">
        <v>170000</v>
      </c>
      <c r="E150" s="128">
        <f t="shared" si="7"/>
        <v>170000</v>
      </c>
      <c r="F150" s="302"/>
      <c r="G150" s="301"/>
    </row>
    <row r="151" s="288" customFormat="1" spans="1:7">
      <c r="A151" s="296">
        <v>46002</v>
      </c>
      <c r="B151" s="265" t="s">
        <v>98</v>
      </c>
      <c r="C151" s="266">
        <v>1</v>
      </c>
      <c r="D151" s="128">
        <v>15000</v>
      </c>
      <c r="E151" s="128">
        <f t="shared" si="7"/>
        <v>15000</v>
      </c>
      <c r="F151" s="298">
        <f>SUM(E151)</f>
        <v>15000</v>
      </c>
      <c r="G151" s="301"/>
    </row>
    <row r="152" s="288" customFormat="1" ht="16.8" spans="1:7">
      <c r="A152" s="277">
        <v>46003</v>
      </c>
      <c r="B152" s="265" t="s">
        <v>28</v>
      </c>
      <c r="C152" s="266">
        <v>1</v>
      </c>
      <c r="D152" s="128">
        <v>25000</v>
      </c>
      <c r="E152" s="128">
        <f t="shared" si="7"/>
        <v>25000</v>
      </c>
      <c r="F152" s="299">
        <f>SUM(E152:E156)</f>
        <v>530000</v>
      </c>
      <c r="G152" s="301"/>
    </row>
    <row r="153" s="288" customFormat="1" ht="16.8" spans="1:7">
      <c r="A153" s="264"/>
      <c r="B153" s="265" t="s">
        <v>46</v>
      </c>
      <c r="C153" s="266">
        <v>2</v>
      </c>
      <c r="D153" s="128">
        <v>45000</v>
      </c>
      <c r="E153" s="128">
        <f t="shared" si="7"/>
        <v>90000</v>
      </c>
      <c r="F153" s="300"/>
      <c r="G153" s="301"/>
    </row>
    <row r="154" s="288" customFormat="1" ht="16.8" spans="1:6">
      <c r="A154" s="264"/>
      <c r="B154" s="265" t="s">
        <v>30</v>
      </c>
      <c r="C154" s="266">
        <v>2</v>
      </c>
      <c r="D154" s="128">
        <v>90000</v>
      </c>
      <c r="E154" s="128">
        <f t="shared" si="7"/>
        <v>180000</v>
      </c>
      <c r="F154" s="300"/>
    </row>
    <row r="155" s="288" customFormat="1" ht="16.8" spans="1:6">
      <c r="A155" s="264"/>
      <c r="B155" s="265" t="s">
        <v>33</v>
      </c>
      <c r="C155" s="266">
        <v>1</v>
      </c>
      <c r="D155" s="128">
        <v>35000</v>
      </c>
      <c r="E155" s="128">
        <f t="shared" si="7"/>
        <v>35000</v>
      </c>
      <c r="F155" s="300"/>
    </row>
    <row r="156" s="288" customFormat="1" ht="16.8" spans="1:6">
      <c r="A156" s="264"/>
      <c r="B156" s="265" t="s">
        <v>55</v>
      </c>
      <c r="C156" s="266">
        <v>1</v>
      </c>
      <c r="D156" s="128">
        <v>200000</v>
      </c>
      <c r="E156" s="128">
        <f t="shared" si="7"/>
        <v>200000</v>
      </c>
      <c r="F156" s="302"/>
    </row>
    <row r="157" s="288" customFormat="1" ht="16.8" spans="1:6">
      <c r="A157" s="277">
        <v>46003</v>
      </c>
      <c r="B157" s="265" t="s">
        <v>93</v>
      </c>
      <c r="C157" s="266">
        <v>2</v>
      </c>
      <c r="D157" s="128">
        <v>40000</v>
      </c>
      <c r="E157" s="128">
        <f t="shared" si="7"/>
        <v>80000</v>
      </c>
      <c r="F157" s="299">
        <f>SUM(E157:E159)</f>
        <v>137000</v>
      </c>
    </row>
    <row r="158" s="288" customFormat="1" ht="16.8" spans="1:6">
      <c r="A158" s="264"/>
      <c r="B158" s="265" t="s">
        <v>60</v>
      </c>
      <c r="C158" s="266">
        <v>16</v>
      </c>
      <c r="D158" s="128">
        <v>2000</v>
      </c>
      <c r="E158" s="128">
        <f t="shared" si="7"/>
        <v>32000</v>
      </c>
      <c r="F158" s="300"/>
    </row>
    <row r="159" s="288" customFormat="1" ht="16.8" spans="1:6">
      <c r="A159" s="267"/>
      <c r="B159" s="265" t="s">
        <v>103</v>
      </c>
      <c r="C159" s="266">
        <v>25</v>
      </c>
      <c r="D159" s="128">
        <v>1000</v>
      </c>
      <c r="E159" s="128">
        <f t="shared" si="7"/>
        <v>25000</v>
      </c>
      <c r="F159" s="302"/>
    </row>
    <row r="160" s="288" customFormat="1" ht="16.8" spans="1:6">
      <c r="A160" s="277">
        <v>46004</v>
      </c>
      <c r="B160" s="265" t="s">
        <v>71</v>
      </c>
      <c r="C160" s="266">
        <v>2</v>
      </c>
      <c r="D160" s="128">
        <v>58000</v>
      </c>
      <c r="E160" s="128">
        <f t="shared" ref="E160:E180" si="8">D160*C160</f>
        <v>116000</v>
      </c>
      <c r="F160" s="299">
        <f>SUM(E160:E180)</f>
        <v>1548000</v>
      </c>
    </row>
    <row r="161" s="288" customFormat="1" ht="16.8" spans="1:6">
      <c r="A161" s="264"/>
      <c r="B161" s="265" t="s">
        <v>6</v>
      </c>
      <c r="C161" s="266">
        <v>3</v>
      </c>
      <c r="D161" s="128">
        <v>120000</v>
      </c>
      <c r="E161" s="128">
        <f t="shared" si="8"/>
        <v>360000</v>
      </c>
      <c r="F161" s="300"/>
    </row>
    <row r="162" s="288" customFormat="1" ht="16.8" spans="1:6">
      <c r="A162" s="264"/>
      <c r="B162" s="265" t="s">
        <v>106</v>
      </c>
      <c r="C162" s="266">
        <v>3</v>
      </c>
      <c r="D162" s="128">
        <v>25000</v>
      </c>
      <c r="E162" s="128">
        <f t="shared" si="8"/>
        <v>75000</v>
      </c>
      <c r="F162" s="300"/>
    </row>
    <row r="163" s="288" customFormat="1" ht="16.8" spans="1:6">
      <c r="A163" s="264"/>
      <c r="B163" s="265" t="s">
        <v>107</v>
      </c>
      <c r="C163" s="266">
        <v>0.5</v>
      </c>
      <c r="D163" s="128">
        <v>100000</v>
      </c>
      <c r="E163" s="128">
        <f t="shared" si="8"/>
        <v>50000</v>
      </c>
      <c r="F163" s="300"/>
    </row>
    <row r="164" s="288" customFormat="1" ht="16.8" spans="1:6">
      <c r="A164" s="264"/>
      <c r="B164" s="265" t="s">
        <v>63</v>
      </c>
      <c r="C164" s="266">
        <v>7</v>
      </c>
      <c r="D164" s="128">
        <v>25000</v>
      </c>
      <c r="E164" s="128">
        <f t="shared" si="8"/>
        <v>175000</v>
      </c>
      <c r="F164" s="300"/>
    </row>
    <row r="165" s="288" customFormat="1" ht="16.8" spans="1:6">
      <c r="A165" s="264"/>
      <c r="B165" s="265" t="s">
        <v>93</v>
      </c>
      <c r="C165" s="266">
        <v>1</v>
      </c>
      <c r="D165" s="128">
        <v>40000</v>
      </c>
      <c r="E165" s="128">
        <f t="shared" si="8"/>
        <v>40000</v>
      </c>
      <c r="F165" s="300"/>
    </row>
    <row r="166" s="288" customFormat="1" ht="16.8" spans="1:6">
      <c r="A166" s="264"/>
      <c r="B166" s="265" t="s">
        <v>108</v>
      </c>
      <c r="C166" s="266">
        <v>1</v>
      </c>
      <c r="D166" s="128">
        <v>30000</v>
      </c>
      <c r="E166" s="128">
        <f t="shared" si="8"/>
        <v>30000</v>
      </c>
      <c r="F166" s="300"/>
    </row>
    <row r="167" s="288" customFormat="1" ht="16.8" spans="1:6">
      <c r="A167" s="264"/>
      <c r="B167" s="265" t="s">
        <v>109</v>
      </c>
      <c r="C167" s="266">
        <v>0.3</v>
      </c>
      <c r="D167" s="128">
        <v>55000</v>
      </c>
      <c r="E167" s="128">
        <v>17000</v>
      </c>
      <c r="F167" s="300"/>
    </row>
    <row r="168" s="288" customFormat="1" ht="16.8" spans="1:6">
      <c r="A168" s="264"/>
      <c r="B168" s="265" t="s">
        <v>65</v>
      </c>
      <c r="C168" s="266">
        <v>0.06</v>
      </c>
      <c r="D168" s="128">
        <v>60000</v>
      </c>
      <c r="E168" s="128">
        <v>4000</v>
      </c>
      <c r="F168" s="300"/>
    </row>
    <row r="169" s="288" customFormat="1" ht="16.8" spans="1:6">
      <c r="A169" s="264"/>
      <c r="B169" s="265" t="s">
        <v>97</v>
      </c>
      <c r="C169" s="266">
        <v>0.5</v>
      </c>
      <c r="D169" s="128">
        <v>60000</v>
      </c>
      <c r="E169" s="128">
        <f t="shared" si="8"/>
        <v>30000</v>
      </c>
      <c r="F169" s="300"/>
    </row>
    <row r="170" s="288" customFormat="1" ht="16.8" spans="1:6">
      <c r="A170" s="264"/>
      <c r="B170" s="265" t="s">
        <v>11</v>
      </c>
      <c r="C170" s="266">
        <v>2</v>
      </c>
      <c r="D170" s="128">
        <v>22000</v>
      </c>
      <c r="E170" s="128">
        <f t="shared" si="8"/>
        <v>44000</v>
      </c>
      <c r="F170" s="300"/>
    </row>
    <row r="171" s="288" customFormat="1" ht="16.8" spans="1:6">
      <c r="A171" s="264"/>
      <c r="B171" s="265" t="s">
        <v>110</v>
      </c>
      <c r="C171" s="266">
        <v>2</v>
      </c>
      <c r="D171" s="128">
        <v>90000</v>
      </c>
      <c r="E171" s="128">
        <f t="shared" si="8"/>
        <v>180000</v>
      </c>
      <c r="F171" s="300"/>
    </row>
    <row r="172" s="288" customFormat="1" ht="16.8" spans="1:6">
      <c r="A172" s="264"/>
      <c r="B172" s="265" t="s">
        <v>74</v>
      </c>
      <c r="C172" s="266">
        <v>0.4</v>
      </c>
      <c r="D172" s="128">
        <v>70000</v>
      </c>
      <c r="E172" s="128">
        <f t="shared" si="8"/>
        <v>28000</v>
      </c>
      <c r="F172" s="300"/>
    </row>
    <row r="173" s="288" customFormat="1" ht="16.8" spans="1:6">
      <c r="A173" s="264"/>
      <c r="B173" s="265" t="s">
        <v>73</v>
      </c>
      <c r="C173" s="266">
        <v>0.3</v>
      </c>
      <c r="D173" s="128">
        <v>80000</v>
      </c>
      <c r="E173" s="128">
        <f t="shared" si="8"/>
        <v>24000</v>
      </c>
      <c r="F173" s="300"/>
    </row>
    <row r="174" s="288" customFormat="1" ht="16.8" spans="1:6">
      <c r="A174" s="264"/>
      <c r="B174" s="265" t="s">
        <v>78</v>
      </c>
      <c r="C174" s="266">
        <v>0.3</v>
      </c>
      <c r="D174" s="128">
        <v>95000</v>
      </c>
      <c r="E174" s="128">
        <v>29000</v>
      </c>
      <c r="F174" s="300"/>
    </row>
    <row r="175" s="288" customFormat="1" ht="16.8" spans="1:6">
      <c r="A175" s="264"/>
      <c r="B175" s="265" t="s">
        <v>111</v>
      </c>
      <c r="C175" s="266">
        <v>1</v>
      </c>
      <c r="D175" s="128">
        <v>70000</v>
      </c>
      <c r="E175" s="128">
        <f t="shared" si="8"/>
        <v>70000</v>
      </c>
      <c r="F175" s="300"/>
    </row>
    <row r="176" s="288" customFormat="1" ht="16.8" spans="1:6">
      <c r="A176" s="264"/>
      <c r="B176" s="265" t="s">
        <v>112</v>
      </c>
      <c r="C176" s="266">
        <v>2</v>
      </c>
      <c r="D176" s="128">
        <v>50000</v>
      </c>
      <c r="E176" s="128">
        <f t="shared" si="8"/>
        <v>100000</v>
      </c>
      <c r="F176" s="300"/>
    </row>
    <row r="177" s="288" customFormat="1" ht="16.8" spans="1:6">
      <c r="A177" s="264"/>
      <c r="B177" s="265" t="s">
        <v>24</v>
      </c>
      <c r="C177" s="266">
        <v>2</v>
      </c>
      <c r="D177" s="128">
        <v>15000</v>
      </c>
      <c r="E177" s="128">
        <f t="shared" si="8"/>
        <v>30000</v>
      </c>
      <c r="F177" s="300"/>
    </row>
    <row r="178" s="288" customFormat="1" ht="16.8" spans="1:6">
      <c r="A178" s="264"/>
      <c r="B178" s="265" t="s">
        <v>82</v>
      </c>
      <c r="C178" s="266">
        <v>1</v>
      </c>
      <c r="D178" s="128">
        <v>70000</v>
      </c>
      <c r="E178" s="128">
        <f t="shared" si="8"/>
        <v>70000</v>
      </c>
      <c r="F178" s="300"/>
    </row>
    <row r="179" s="288" customFormat="1" ht="16.8" spans="1:6">
      <c r="A179" s="264"/>
      <c r="B179" s="265" t="s">
        <v>113</v>
      </c>
      <c r="C179" s="266">
        <v>1</v>
      </c>
      <c r="D179" s="128">
        <v>38000</v>
      </c>
      <c r="E179" s="128">
        <f t="shared" si="8"/>
        <v>38000</v>
      </c>
      <c r="F179" s="300"/>
    </row>
    <row r="180" s="288" customFormat="1" ht="16.8" spans="1:6">
      <c r="A180" s="267"/>
      <c r="B180" s="265" t="s">
        <v>42</v>
      </c>
      <c r="C180" s="266">
        <v>1</v>
      </c>
      <c r="D180" s="128">
        <v>38000</v>
      </c>
      <c r="E180" s="128">
        <f t="shared" si="8"/>
        <v>38000</v>
      </c>
      <c r="F180" s="302"/>
    </row>
    <row r="181" s="288" customFormat="1" ht="16.8" spans="1:6">
      <c r="A181" s="277">
        <v>46004</v>
      </c>
      <c r="B181" s="265" t="s">
        <v>41</v>
      </c>
      <c r="C181" s="266">
        <v>1.19</v>
      </c>
      <c r="D181" s="128">
        <v>40000</v>
      </c>
      <c r="E181" s="128">
        <v>48000</v>
      </c>
      <c r="F181" s="299">
        <f>SUM(E181:E183)</f>
        <v>208000</v>
      </c>
    </row>
    <row r="182" s="288" customFormat="1" ht="16.8" spans="1:6">
      <c r="A182" s="264"/>
      <c r="B182" s="265" t="s">
        <v>114</v>
      </c>
      <c r="C182" s="266">
        <v>1</v>
      </c>
      <c r="D182" s="128">
        <v>100000</v>
      </c>
      <c r="E182" s="128">
        <f t="shared" ref="E182:E190" si="9">D182*C182</f>
        <v>100000</v>
      </c>
      <c r="F182" s="300"/>
    </row>
    <row r="183" s="288" customFormat="1" ht="16.8" spans="1:6">
      <c r="A183" s="267"/>
      <c r="B183" s="265" t="s">
        <v>18</v>
      </c>
      <c r="C183" s="266">
        <v>3</v>
      </c>
      <c r="D183" s="128">
        <v>20000</v>
      </c>
      <c r="E183" s="128">
        <f t="shared" si="9"/>
        <v>60000</v>
      </c>
      <c r="F183" s="302"/>
    </row>
    <row r="184" s="288" customFormat="1" ht="16.8" spans="1:6">
      <c r="A184" s="296">
        <v>46005</v>
      </c>
      <c r="B184" s="265" t="s">
        <v>63</v>
      </c>
      <c r="C184" s="266">
        <v>5</v>
      </c>
      <c r="D184" s="128">
        <v>25000</v>
      </c>
      <c r="E184" s="128">
        <f t="shared" si="9"/>
        <v>125000</v>
      </c>
      <c r="F184" s="303">
        <f>SUM(E184:E203)</f>
        <v>1725000</v>
      </c>
    </row>
    <row r="185" s="288" customFormat="1" ht="16.8" spans="1:6">
      <c r="A185" s="296"/>
      <c r="B185" s="265" t="s">
        <v>115</v>
      </c>
      <c r="C185" s="266">
        <v>1</v>
      </c>
      <c r="D185" s="128">
        <v>15000</v>
      </c>
      <c r="E185" s="128">
        <f t="shared" si="9"/>
        <v>15000</v>
      </c>
      <c r="F185" s="303"/>
    </row>
    <row r="186" s="288" customFormat="1" ht="16.8" spans="1:6">
      <c r="A186" s="296"/>
      <c r="B186" s="265" t="s">
        <v>116</v>
      </c>
      <c r="C186" s="266">
        <v>3</v>
      </c>
      <c r="D186" s="128">
        <v>30000</v>
      </c>
      <c r="E186" s="128">
        <f t="shared" si="9"/>
        <v>90000</v>
      </c>
      <c r="F186" s="303"/>
    </row>
    <row r="187" s="288" customFormat="1" ht="16.8" spans="1:6">
      <c r="A187" s="296"/>
      <c r="B187" s="265" t="s">
        <v>49</v>
      </c>
      <c r="C187" s="266">
        <v>4</v>
      </c>
      <c r="D187" s="128">
        <v>25000</v>
      </c>
      <c r="E187" s="128">
        <f t="shared" si="9"/>
        <v>100000</v>
      </c>
      <c r="F187" s="303"/>
    </row>
    <row r="188" s="288" customFormat="1" ht="16.8" spans="1:6">
      <c r="A188" s="296"/>
      <c r="B188" s="265" t="s">
        <v>14</v>
      </c>
      <c r="C188" s="266">
        <v>1</v>
      </c>
      <c r="D188" s="128">
        <v>360000</v>
      </c>
      <c r="E188" s="128">
        <f t="shared" si="9"/>
        <v>360000</v>
      </c>
      <c r="F188" s="303"/>
    </row>
    <row r="189" s="288" customFormat="1" ht="16.8" spans="1:6">
      <c r="A189" s="296"/>
      <c r="B189" s="265" t="s">
        <v>117</v>
      </c>
      <c r="C189" s="266">
        <v>2</v>
      </c>
      <c r="D189" s="128">
        <v>75000</v>
      </c>
      <c r="E189" s="128">
        <f t="shared" si="9"/>
        <v>150000</v>
      </c>
      <c r="F189" s="303"/>
    </row>
    <row r="190" s="288" customFormat="1" ht="16.8" spans="1:6">
      <c r="A190" s="296"/>
      <c r="B190" s="265" t="s">
        <v>118</v>
      </c>
      <c r="C190" s="266">
        <v>2</v>
      </c>
      <c r="D190" s="128">
        <v>95000</v>
      </c>
      <c r="E190" s="128">
        <f t="shared" si="9"/>
        <v>190000</v>
      </c>
      <c r="F190" s="303"/>
    </row>
    <row r="191" s="288" customFormat="1" ht="16.8" spans="1:6">
      <c r="A191" s="296"/>
      <c r="B191" s="265" t="s">
        <v>71</v>
      </c>
      <c r="C191" s="266">
        <v>2</v>
      </c>
      <c r="D191" s="128">
        <v>58000</v>
      </c>
      <c r="E191" s="128">
        <f t="shared" ref="E191:E203" si="10">D191*C191</f>
        <v>116000</v>
      </c>
      <c r="F191" s="303"/>
    </row>
    <row r="192" s="288" customFormat="1" ht="16.8" spans="1:6">
      <c r="A192" s="296"/>
      <c r="B192" s="265" t="s">
        <v>62</v>
      </c>
      <c r="C192" s="266">
        <v>1</v>
      </c>
      <c r="D192" s="128">
        <v>230000</v>
      </c>
      <c r="E192" s="128">
        <f t="shared" si="10"/>
        <v>230000</v>
      </c>
      <c r="F192" s="303"/>
    </row>
    <row r="193" s="288" customFormat="1" ht="16.8" spans="1:6">
      <c r="A193" s="296"/>
      <c r="B193" s="265" t="s">
        <v>119</v>
      </c>
      <c r="C193" s="266">
        <v>0.3</v>
      </c>
      <c r="D193" s="128">
        <v>50000</v>
      </c>
      <c r="E193" s="128">
        <f t="shared" si="10"/>
        <v>15000</v>
      </c>
      <c r="F193" s="303"/>
    </row>
    <row r="194" s="288" customFormat="1" ht="16.8" spans="1:6">
      <c r="A194" s="296"/>
      <c r="B194" s="265" t="s">
        <v>120</v>
      </c>
      <c r="C194" s="266">
        <v>0.2</v>
      </c>
      <c r="D194" s="128">
        <v>90000</v>
      </c>
      <c r="E194" s="128">
        <f t="shared" si="10"/>
        <v>18000</v>
      </c>
      <c r="F194" s="303"/>
    </row>
    <row r="195" s="288" customFormat="1" ht="16.8" spans="1:6">
      <c r="A195" s="296"/>
      <c r="B195" s="265" t="s">
        <v>109</v>
      </c>
      <c r="C195" s="266">
        <v>0.3</v>
      </c>
      <c r="D195" s="128">
        <v>55000</v>
      </c>
      <c r="E195" s="128">
        <v>17000</v>
      </c>
      <c r="F195" s="303"/>
    </row>
    <row r="196" s="288" customFormat="1" ht="16.8" spans="1:6">
      <c r="A196" s="296"/>
      <c r="B196" s="265" t="s">
        <v>65</v>
      </c>
      <c r="C196" s="266">
        <v>0.06</v>
      </c>
      <c r="D196" s="128">
        <v>60000</v>
      </c>
      <c r="E196" s="128">
        <v>4000</v>
      </c>
      <c r="F196" s="303"/>
    </row>
    <row r="197" s="288" customFormat="1" ht="16.8" spans="1:6">
      <c r="A197" s="296"/>
      <c r="B197" s="265" t="s">
        <v>95</v>
      </c>
      <c r="C197" s="266">
        <v>0.08</v>
      </c>
      <c r="D197" s="128">
        <v>100000</v>
      </c>
      <c r="E197" s="128">
        <f t="shared" si="10"/>
        <v>8000</v>
      </c>
      <c r="F197" s="303"/>
    </row>
    <row r="198" s="288" customFormat="1" ht="16.8" spans="1:6">
      <c r="A198" s="296"/>
      <c r="B198" s="265" t="s">
        <v>99</v>
      </c>
      <c r="C198" s="266">
        <v>1.5</v>
      </c>
      <c r="D198" s="128">
        <v>15000</v>
      </c>
      <c r="E198" s="128">
        <v>23000</v>
      </c>
      <c r="F198" s="303"/>
    </row>
    <row r="199" s="288" customFormat="1" ht="16.8" spans="1:6">
      <c r="A199" s="296"/>
      <c r="B199" s="265" t="s">
        <v>121</v>
      </c>
      <c r="C199" s="266">
        <v>0.6</v>
      </c>
      <c r="D199" s="128">
        <v>15000</v>
      </c>
      <c r="E199" s="128">
        <f>D199*C199</f>
        <v>9000</v>
      </c>
      <c r="F199" s="303"/>
    </row>
    <row r="200" s="288" customFormat="1" ht="16.8" spans="1:6">
      <c r="A200" s="296"/>
      <c r="B200" s="265" t="s">
        <v>98</v>
      </c>
      <c r="C200" s="266">
        <v>1</v>
      </c>
      <c r="D200" s="128">
        <v>15000</v>
      </c>
      <c r="E200" s="128">
        <f t="shared" si="10"/>
        <v>15000</v>
      </c>
      <c r="F200" s="303"/>
    </row>
    <row r="201" s="288" customFormat="1" ht="16.8" spans="1:6">
      <c r="A201" s="296"/>
      <c r="B201" s="265" t="s">
        <v>20</v>
      </c>
      <c r="C201" s="266">
        <v>1</v>
      </c>
      <c r="D201" s="128">
        <v>150000</v>
      </c>
      <c r="E201" s="128">
        <f t="shared" si="10"/>
        <v>150000</v>
      </c>
      <c r="F201" s="303"/>
    </row>
    <row r="202" s="288" customFormat="1" ht="16.8" spans="1:6">
      <c r="A202" s="296"/>
      <c r="B202" s="265" t="s">
        <v>68</v>
      </c>
      <c r="C202" s="266">
        <v>3</v>
      </c>
      <c r="D202" s="128">
        <v>20000</v>
      </c>
      <c r="E202" s="128">
        <f t="shared" si="10"/>
        <v>60000</v>
      </c>
      <c r="F202" s="303"/>
    </row>
    <row r="203" s="288" customFormat="1" ht="16.8" spans="1:6">
      <c r="A203" s="296"/>
      <c r="B203" s="265" t="s">
        <v>79</v>
      </c>
      <c r="C203" s="266">
        <v>1.2</v>
      </c>
      <c r="D203" s="128">
        <v>25000</v>
      </c>
      <c r="E203" s="128">
        <f t="shared" si="10"/>
        <v>30000</v>
      </c>
      <c r="F203" s="303"/>
    </row>
    <row r="204" s="288" customFormat="1" ht="16.8" spans="1:6">
      <c r="A204" s="296">
        <v>46005</v>
      </c>
      <c r="B204" s="265" t="s">
        <v>82</v>
      </c>
      <c r="C204" s="266">
        <v>1</v>
      </c>
      <c r="D204" s="128">
        <v>70000</v>
      </c>
      <c r="E204" s="128">
        <f t="shared" ref="E204:E212" si="11">D204*C204</f>
        <v>70000</v>
      </c>
      <c r="F204" s="303">
        <f>SUM(E204:E212)</f>
        <v>1058000</v>
      </c>
    </row>
    <row r="205" s="288" customFormat="1" ht="16.8" spans="1:6">
      <c r="A205" s="296"/>
      <c r="B205" s="265" t="s">
        <v>41</v>
      </c>
      <c r="C205" s="266">
        <v>1.13</v>
      </c>
      <c r="D205" s="128">
        <v>40000</v>
      </c>
      <c r="E205" s="128">
        <v>45000</v>
      </c>
      <c r="F205" s="303"/>
    </row>
    <row r="206" s="288" customFormat="1" ht="16.8" spans="1:6">
      <c r="A206" s="296"/>
      <c r="B206" s="265" t="s">
        <v>56</v>
      </c>
      <c r="C206" s="266">
        <v>3</v>
      </c>
      <c r="D206" s="128">
        <v>25000</v>
      </c>
      <c r="E206" s="128">
        <f t="shared" si="11"/>
        <v>75000</v>
      </c>
      <c r="F206" s="303"/>
    </row>
    <row r="207" s="288" customFormat="1" ht="16.8" spans="1:6">
      <c r="A207" s="296"/>
      <c r="B207" s="265" t="s">
        <v>52</v>
      </c>
      <c r="C207" s="266">
        <v>1</v>
      </c>
      <c r="D207" s="128">
        <v>330000</v>
      </c>
      <c r="E207" s="128">
        <f t="shared" si="11"/>
        <v>330000</v>
      </c>
      <c r="F207" s="303"/>
    </row>
    <row r="208" s="288" customFormat="1" ht="16.8" spans="1:6">
      <c r="A208" s="296"/>
      <c r="B208" s="265" t="s">
        <v>11</v>
      </c>
      <c r="C208" s="266">
        <v>5</v>
      </c>
      <c r="D208" s="128">
        <v>22000</v>
      </c>
      <c r="E208" s="128">
        <f t="shared" si="11"/>
        <v>110000</v>
      </c>
      <c r="F208" s="303"/>
    </row>
    <row r="209" s="288" customFormat="1" ht="16.8" spans="1:6">
      <c r="A209" s="296"/>
      <c r="B209" s="265" t="s">
        <v>30</v>
      </c>
      <c r="C209" s="266">
        <v>4</v>
      </c>
      <c r="D209" s="128">
        <v>90000</v>
      </c>
      <c r="E209" s="128">
        <f t="shared" si="11"/>
        <v>360000</v>
      </c>
      <c r="F209" s="303"/>
    </row>
    <row r="210" s="288" customFormat="1" ht="16.8" spans="1:6">
      <c r="A210" s="296"/>
      <c r="B210" s="265" t="s">
        <v>77</v>
      </c>
      <c r="C210" s="266">
        <v>0.3</v>
      </c>
      <c r="D210" s="128">
        <v>40000</v>
      </c>
      <c r="E210" s="128">
        <f t="shared" si="11"/>
        <v>12000</v>
      </c>
      <c r="F210" s="303"/>
    </row>
    <row r="211" s="288" customFormat="1" ht="16.8" spans="1:6">
      <c r="A211" s="296"/>
      <c r="B211" s="265" t="s">
        <v>78</v>
      </c>
      <c r="C211" s="266">
        <v>0.25</v>
      </c>
      <c r="D211" s="128">
        <v>95000</v>
      </c>
      <c r="E211" s="128">
        <v>24000</v>
      </c>
      <c r="F211" s="303"/>
    </row>
    <row r="212" s="288" customFormat="1" ht="16.8" spans="1:6">
      <c r="A212" s="296"/>
      <c r="B212" s="265" t="s">
        <v>60</v>
      </c>
      <c r="C212" s="266">
        <v>16</v>
      </c>
      <c r="D212" s="128">
        <v>2000</v>
      </c>
      <c r="E212" s="128">
        <f t="shared" si="11"/>
        <v>32000</v>
      </c>
      <c r="F212" s="303"/>
    </row>
    <row r="213" s="288" customFormat="1" ht="16.8" spans="1:6">
      <c r="A213" s="277">
        <v>46006</v>
      </c>
      <c r="B213" s="265" t="s">
        <v>56</v>
      </c>
      <c r="C213" s="266">
        <v>2</v>
      </c>
      <c r="D213" s="128">
        <v>25000</v>
      </c>
      <c r="E213" s="128">
        <f t="shared" ref="E213:E225" si="12">D213*C213</f>
        <v>50000</v>
      </c>
      <c r="F213" s="299">
        <f>SUM(E213:E220)</f>
        <v>853000</v>
      </c>
    </row>
    <row r="214" s="288" customFormat="1" ht="16.8" spans="1:6">
      <c r="A214" s="264"/>
      <c r="B214" s="265" t="s">
        <v>28</v>
      </c>
      <c r="C214" s="266">
        <v>3</v>
      </c>
      <c r="D214" s="128">
        <v>25000</v>
      </c>
      <c r="E214" s="128">
        <f t="shared" si="12"/>
        <v>75000</v>
      </c>
      <c r="F214" s="300"/>
    </row>
    <row r="215" s="288" customFormat="1" ht="16.8" spans="1:6">
      <c r="A215" s="264"/>
      <c r="B215" s="265" t="s">
        <v>122</v>
      </c>
      <c r="C215" s="266">
        <v>2</v>
      </c>
      <c r="D215" s="128">
        <v>100000</v>
      </c>
      <c r="E215" s="128">
        <f t="shared" si="12"/>
        <v>200000</v>
      </c>
      <c r="F215" s="300"/>
    </row>
    <row r="216" s="288" customFormat="1" ht="16.8" spans="1:6">
      <c r="A216" s="264"/>
      <c r="B216" s="265" t="s">
        <v>123</v>
      </c>
      <c r="C216" s="266">
        <v>2</v>
      </c>
      <c r="D216" s="128">
        <v>30000</v>
      </c>
      <c r="E216" s="128">
        <f t="shared" si="12"/>
        <v>60000</v>
      </c>
      <c r="F216" s="300"/>
    </row>
    <row r="217" s="288" customFormat="1" ht="16.8" spans="1:6">
      <c r="A217" s="264"/>
      <c r="B217" s="265" t="s">
        <v>124</v>
      </c>
      <c r="C217" s="266">
        <v>3</v>
      </c>
      <c r="D217" s="128">
        <v>120000</v>
      </c>
      <c r="E217" s="128">
        <f t="shared" si="12"/>
        <v>360000</v>
      </c>
      <c r="F217" s="300"/>
    </row>
    <row r="218" s="288" customFormat="1" ht="16.8" spans="1:6">
      <c r="A218" s="264"/>
      <c r="B218" s="265" t="s">
        <v>125</v>
      </c>
      <c r="C218" s="266">
        <v>1</v>
      </c>
      <c r="D218" s="128">
        <v>30000</v>
      </c>
      <c r="E218" s="128">
        <f t="shared" si="12"/>
        <v>30000</v>
      </c>
      <c r="F218" s="300"/>
    </row>
    <row r="219" s="288" customFormat="1" ht="16.8" spans="1:6">
      <c r="A219" s="264"/>
      <c r="B219" s="265" t="s">
        <v>60</v>
      </c>
      <c r="C219" s="266">
        <v>20</v>
      </c>
      <c r="D219" s="128">
        <v>2000</v>
      </c>
      <c r="E219" s="128">
        <f t="shared" si="12"/>
        <v>40000</v>
      </c>
      <c r="F219" s="300"/>
    </row>
    <row r="220" s="288" customFormat="1" ht="16.8" spans="1:6">
      <c r="A220" s="267"/>
      <c r="B220" s="265" t="s">
        <v>42</v>
      </c>
      <c r="C220" s="266">
        <v>1</v>
      </c>
      <c r="D220" s="128">
        <v>38000</v>
      </c>
      <c r="E220" s="128">
        <f t="shared" si="12"/>
        <v>38000</v>
      </c>
      <c r="F220" s="302"/>
    </row>
    <row r="221" s="288" customFormat="1" ht="16.8" spans="1:6">
      <c r="A221" s="277">
        <v>46006</v>
      </c>
      <c r="B221" s="265" t="s">
        <v>126</v>
      </c>
      <c r="C221" s="266">
        <v>3</v>
      </c>
      <c r="D221" s="128">
        <v>125000</v>
      </c>
      <c r="E221" s="128">
        <f t="shared" si="12"/>
        <v>375000</v>
      </c>
      <c r="F221" s="299">
        <f>SUM(E221:E225)</f>
        <v>743000</v>
      </c>
    </row>
    <row r="222" s="288" customFormat="1" ht="16.8" spans="1:6">
      <c r="A222" s="264"/>
      <c r="B222" s="265" t="s">
        <v>127</v>
      </c>
      <c r="C222" s="266">
        <v>1</v>
      </c>
      <c r="D222" s="128">
        <v>145000</v>
      </c>
      <c r="E222" s="128">
        <f t="shared" si="12"/>
        <v>145000</v>
      </c>
      <c r="F222" s="300"/>
    </row>
    <row r="223" s="288" customFormat="1" ht="16.8" spans="1:6">
      <c r="A223" s="264"/>
      <c r="B223" s="265" t="s">
        <v>98</v>
      </c>
      <c r="C223" s="266">
        <v>1</v>
      </c>
      <c r="D223" s="128">
        <v>15000</v>
      </c>
      <c r="E223" s="128">
        <f t="shared" si="12"/>
        <v>15000</v>
      </c>
      <c r="F223" s="300"/>
    </row>
    <row r="224" s="288" customFormat="1" ht="16.8" spans="1:6">
      <c r="A224" s="264"/>
      <c r="B224" s="265" t="s">
        <v>42</v>
      </c>
      <c r="C224" s="266">
        <v>1</v>
      </c>
      <c r="D224" s="128">
        <v>38000</v>
      </c>
      <c r="E224" s="128">
        <f t="shared" si="12"/>
        <v>38000</v>
      </c>
      <c r="F224" s="300"/>
    </row>
    <row r="225" s="288" customFormat="1" ht="16.8" spans="1:6">
      <c r="A225" s="267"/>
      <c r="B225" s="265" t="s">
        <v>13</v>
      </c>
      <c r="C225" s="266">
        <v>1</v>
      </c>
      <c r="D225" s="128">
        <v>170000</v>
      </c>
      <c r="E225" s="128">
        <f t="shared" si="12"/>
        <v>170000</v>
      </c>
      <c r="F225" s="302"/>
    </row>
    <row r="226" s="288" customFormat="1" ht="16.8" spans="1:6">
      <c r="A226" s="277">
        <v>46007</v>
      </c>
      <c r="B226" s="265" t="s">
        <v>128</v>
      </c>
      <c r="C226" s="266">
        <v>1</v>
      </c>
      <c r="D226" s="128">
        <v>50000</v>
      </c>
      <c r="E226" s="128">
        <f t="shared" ref="E226:E246" si="13">D226*C226</f>
        <v>50000</v>
      </c>
      <c r="F226" s="299">
        <f>SUM(E226:E246)</f>
        <v>3105000</v>
      </c>
    </row>
    <row r="227" s="288" customFormat="1" ht="16.8" spans="1:6">
      <c r="A227" s="264"/>
      <c r="B227" s="265" t="s">
        <v>129</v>
      </c>
      <c r="C227" s="266">
        <v>4</v>
      </c>
      <c r="D227" s="128">
        <v>70000</v>
      </c>
      <c r="E227" s="128">
        <f t="shared" si="13"/>
        <v>280000</v>
      </c>
      <c r="F227" s="300"/>
    </row>
    <row r="228" s="288" customFormat="1" ht="16.8" spans="1:6">
      <c r="A228" s="264"/>
      <c r="B228" s="265" t="s">
        <v>49</v>
      </c>
      <c r="C228" s="266">
        <v>3</v>
      </c>
      <c r="D228" s="128">
        <v>25000</v>
      </c>
      <c r="E228" s="128">
        <f t="shared" si="13"/>
        <v>75000</v>
      </c>
      <c r="F228" s="300"/>
    </row>
    <row r="229" s="288" customFormat="1" ht="16.8" spans="1:7">
      <c r="A229" s="264"/>
      <c r="B229" s="265" t="s">
        <v>130</v>
      </c>
      <c r="C229" s="266">
        <v>1</v>
      </c>
      <c r="D229" s="128">
        <v>210000</v>
      </c>
      <c r="E229" s="128">
        <f t="shared" si="13"/>
        <v>210000</v>
      </c>
      <c r="F229" s="300"/>
      <c r="G229" s="301"/>
    </row>
    <row r="230" s="288" customFormat="1" ht="16.8" spans="1:6">
      <c r="A230" s="264"/>
      <c r="B230" s="265" t="s">
        <v>13</v>
      </c>
      <c r="C230" s="266">
        <v>2</v>
      </c>
      <c r="D230" s="128">
        <v>170000</v>
      </c>
      <c r="E230" s="128">
        <f t="shared" si="13"/>
        <v>340000</v>
      </c>
      <c r="F230" s="300"/>
    </row>
    <row r="231" s="288" customFormat="1" ht="16.8" spans="1:6">
      <c r="A231" s="264"/>
      <c r="B231" s="265" t="s">
        <v>88</v>
      </c>
      <c r="C231" s="266">
        <v>0.53</v>
      </c>
      <c r="D231" s="128">
        <v>160000</v>
      </c>
      <c r="E231" s="128">
        <v>85000</v>
      </c>
      <c r="F231" s="300"/>
    </row>
    <row r="232" s="288" customFormat="1" ht="16.8" spans="1:6">
      <c r="A232" s="264"/>
      <c r="B232" s="265" t="s">
        <v>23</v>
      </c>
      <c r="C232" s="266">
        <v>1</v>
      </c>
      <c r="D232" s="128">
        <v>220000</v>
      </c>
      <c r="E232" s="128">
        <f t="shared" si="13"/>
        <v>220000</v>
      </c>
      <c r="F232" s="300"/>
    </row>
    <row r="233" s="288" customFormat="1" ht="16.8" spans="1:6">
      <c r="A233" s="264"/>
      <c r="B233" s="265" t="s">
        <v>30</v>
      </c>
      <c r="C233" s="266">
        <v>7</v>
      </c>
      <c r="D233" s="128">
        <v>90000</v>
      </c>
      <c r="E233" s="128">
        <f t="shared" si="13"/>
        <v>630000</v>
      </c>
      <c r="F233" s="300"/>
    </row>
    <row r="234" s="288" customFormat="1" ht="16.8" spans="1:6">
      <c r="A234" s="264"/>
      <c r="B234" s="265" t="s">
        <v>11</v>
      </c>
      <c r="C234" s="266">
        <v>2</v>
      </c>
      <c r="D234" s="128">
        <v>22000</v>
      </c>
      <c r="E234" s="128">
        <f t="shared" si="13"/>
        <v>44000</v>
      </c>
      <c r="F234" s="300"/>
    </row>
    <row r="235" s="288" customFormat="1" ht="16.8" spans="1:6">
      <c r="A235" s="264"/>
      <c r="B235" s="265" t="s">
        <v>10</v>
      </c>
      <c r="C235" s="266">
        <v>1</v>
      </c>
      <c r="D235" s="128">
        <v>160000</v>
      </c>
      <c r="E235" s="128">
        <f t="shared" si="13"/>
        <v>160000</v>
      </c>
      <c r="F235" s="300"/>
    </row>
    <row r="236" s="288" customFormat="1" ht="16.8" spans="1:6">
      <c r="A236" s="264"/>
      <c r="B236" s="265" t="s">
        <v>33</v>
      </c>
      <c r="C236" s="266">
        <v>2</v>
      </c>
      <c r="D236" s="128">
        <v>35000</v>
      </c>
      <c r="E236" s="128">
        <f t="shared" si="13"/>
        <v>70000</v>
      </c>
      <c r="F236" s="300"/>
    </row>
    <row r="237" s="288" customFormat="1" ht="16.8" spans="1:6">
      <c r="A237" s="264"/>
      <c r="B237" s="265" t="s">
        <v>34</v>
      </c>
      <c r="C237" s="266">
        <v>1</v>
      </c>
      <c r="D237" s="128">
        <v>95000</v>
      </c>
      <c r="E237" s="128">
        <f t="shared" si="13"/>
        <v>95000</v>
      </c>
      <c r="F237" s="300"/>
    </row>
    <row r="238" s="288" customFormat="1" ht="16.8" spans="1:6">
      <c r="A238" s="264"/>
      <c r="B238" s="265" t="s">
        <v>53</v>
      </c>
      <c r="C238" s="266">
        <v>1</v>
      </c>
      <c r="D238" s="128">
        <v>195000</v>
      </c>
      <c r="E238" s="128">
        <f t="shared" si="13"/>
        <v>195000</v>
      </c>
      <c r="F238" s="300"/>
    </row>
    <row r="239" s="288" customFormat="1" ht="16.8" spans="1:6">
      <c r="A239" s="264"/>
      <c r="B239" s="265" t="s">
        <v>90</v>
      </c>
      <c r="C239" s="266">
        <v>2</v>
      </c>
      <c r="D239" s="128">
        <v>15000</v>
      </c>
      <c r="E239" s="128">
        <f t="shared" si="13"/>
        <v>30000</v>
      </c>
      <c r="F239" s="300"/>
    </row>
    <row r="240" s="288" customFormat="1" ht="16.8" spans="1:6">
      <c r="A240" s="264"/>
      <c r="B240" s="265" t="s">
        <v>36</v>
      </c>
      <c r="C240" s="266">
        <v>2</v>
      </c>
      <c r="D240" s="128">
        <v>90000</v>
      </c>
      <c r="E240" s="128">
        <f t="shared" si="13"/>
        <v>180000</v>
      </c>
      <c r="F240" s="300"/>
    </row>
    <row r="241" s="288" customFormat="1" ht="16.8" spans="1:6">
      <c r="A241" s="264"/>
      <c r="B241" s="265" t="s">
        <v>35</v>
      </c>
      <c r="C241" s="266">
        <v>2</v>
      </c>
      <c r="D241" s="128">
        <v>90000</v>
      </c>
      <c r="E241" s="128">
        <f t="shared" si="13"/>
        <v>180000</v>
      </c>
      <c r="F241" s="300"/>
    </row>
    <row r="242" s="288" customFormat="1" ht="16.8" spans="1:6">
      <c r="A242" s="264"/>
      <c r="B242" s="265" t="s">
        <v>104</v>
      </c>
      <c r="C242" s="266">
        <v>0.5</v>
      </c>
      <c r="D242" s="128">
        <v>60000</v>
      </c>
      <c r="E242" s="128">
        <f t="shared" si="13"/>
        <v>30000</v>
      </c>
      <c r="F242" s="300"/>
    </row>
    <row r="243" s="288" customFormat="1" ht="16.8" spans="1:6">
      <c r="A243" s="264"/>
      <c r="B243" s="265" t="s">
        <v>131</v>
      </c>
      <c r="C243" s="266">
        <v>0.3</v>
      </c>
      <c r="D243" s="128">
        <v>100000</v>
      </c>
      <c r="E243" s="128">
        <f t="shared" si="13"/>
        <v>30000</v>
      </c>
      <c r="F243" s="300"/>
    </row>
    <row r="244" s="288" customFormat="1" ht="16.8" spans="1:6">
      <c r="A244" s="264"/>
      <c r="B244" s="265" t="s">
        <v>78</v>
      </c>
      <c r="C244" s="266">
        <v>0.3</v>
      </c>
      <c r="D244" s="128">
        <v>95000</v>
      </c>
      <c r="E244" s="128">
        <v>29000</v>
      </c>
      <c r="F244" s="300"/>
    </row>
    <row r="245" s="288" customFormat="1" ht="16.8" spans="1:6">
      <c r="A245" s="264"/>
      <c r="B245" s="265" t="s">
        <v>77</v>
      </c>
      <c r="C245" s="266">
        <v>0.3</v>
      </c>
      <c r="D245" s="128">
        <v>40000</v>
      </c>
      <c r="E245" s="128">
        <f t="shared" si="13"/>
        <v>12000</v>
      </c>
      <c r="F245" s="300"/>
    </row>
    <row r="246" s="288" customFormat="1" ht="16.8" spans="1:6">
      <c r="A246" s="267"/>
      <c r="B246" s="265" t="s">
        <v>7</v>
      </c>
      <c r="C246" s="266">
        <v>1</v>
      </c>
      <c r="D246" s="128">
        <v>160000</v>
      </c>
      <c r="E246" s="128">
        <f t="shared" si="13"/>
        <v>160000</v>
      </c>
      <c r="F246" s="302"/>
    </row>
    <row r="247" s="288" customFormat="1" ht="16.8" spans="1:6">
      <c r="A247" s="277">
        <v>46008</v>
      </c>
      <c r="B247" s="265" t="s">
        <v>37</v>
      </c>
      <c r="C247" s="266">
        <v>1</v>
      </c>
      <c r="D247" s="128">
        <v>90000</v>
      </c>
      <c r="E247" s="128">
        <f t="shared" ref="E247:E257" si="14">D247*C247</f>
        <v>90000</v>
      </c>
      <c r="F247" s="299">
        <f>SUM(E247:E257)</f>
        <v>1525000</v>
      </c>
    </row>
    <row r="248" s="288" customFormat="1" ht="16.8" spans="1:6">
      <c r="A248" s="264"/>
      <c r="B248" s="265" t="s">
        <v>132</v>
      </c>
      <c r="C248" s="266">
        <v>0.3</v>
      </c>
      <c r="D248" s="128">
        <v>100000</v>
      </c>
      <c r="E248" s="128">
        <f t="shared" si="14"/>
        <v>30000</v>
      </c>
      <c r="F248" s="300"/>
    </row>
    <row r="249" s="288" customFormat="1" ht="16.8" spans="1:6">
      <c r="A249" s="264"/>
      <c r="B249" s="265" t="s">
        <v>52</v>
      </c>
      <c r="C249" s="266">
        <v>1</v>
      </c>
      <c r="D249" s="128">
        <v>330000</v>
      </c>
      <c r="E249" s="128">
        <f t="shared" si="14"/>
        <v>330000</v>
      </c>
      <c r="F249" s="300"/>
    </row>
    <row r="250" s="288" customFormat="1" ht="16.8" spans="1:6">
      <c r="A250" s="264"/>
      <c r="B250" s="265" t="s">
        <v>133</v>
      </c>
      <c r="C250" s="266">
        <v>5</v>
      </c>
      <c r="D250" s="128">
        <v>22000</v>
      </c>
      <c r="E250" s="128">
        <f t="shared" si="14"/>
        <v>110000</v>
      </c>
      <c r="F250" s="300"/>
    </row>
    <row r="251" s="288" customFormat="1" ht="16.8" spans="1:6">
      <c r="A251" s="264"/>
      <c r="B251" s="265" t="s">
        <v>106</v>
      </c>
      <c r="C251" s="266">
        <v>2</v>
      </c>
      <c r="D251" s="128">
        <v>25000</v>
      </c>
      <c r="E251" s="128">
        <f t="shared" si="14"/>
        <v>50000</v>
      </c>
      <c r="F251" s="300"/>
    </row>
    <row r="252" s="288" customFormat="1" ht="16.8" spans="1:6">
      <c r="A252" s="264"/>
      <c r="B252" s="265" t="s">
        <v>50</v>
      </c>
      <c r="C252" s="266">
        <v>2</v>
      </c>
      <c r="D252" s="128">
        <v>25000</v>
      </c>
      <c r="E252" s="128">
        <f t="shared" si="14"/>
        <v>50000</v>
      </c>
      <c r="F252" s="300"/>
    </row>
    <row r="253" s="288" customFormat="1" ht="16.8" spans="1:6">
      <c r="A253" s="264"/>
      <c r="B253" s="265" t="s">
        <v>27</v>
      </c>
      <c r="C253" s="266">
        <v>2</v>
      </c>
      <c r="D253" s="128">
        <v>40000</v>
      </c>
      <c r="E253" s="128">
        <f t="shared" si="14"/>
        <v>80000</v>
      </c>
      <c r="F253" s="300"/>
    </row>
    <row r="254" s="288" customFormat="1" ht="16.8" spans="1:6">
      <c r="A254" s="264"/>
      <c r="B254" s="265" t="s">
        <v>28</v>
      </c>
      <c r="C254" s="266">
        <v>5</v>
      </c>
      <c r="D254" s="128">
        <v>25000</v>
      </c>
      <c r="E254" s="128">
        <f t="shared" si="14"/>
        <v>125000</v>
      </c>
      <c r="F254" s="300"/>
    </row>
    <row r="255" s="288" customFormat="1" ht="16.8" spans="1:6">
      <c r="A255" s="264"/>
      <c r="B255" s="265" t="s">
        <v>6</v>
      </c>
      <c r="C255" s="266">
        <v>2</v>
      </c>
      <c r="D255" s="128">
        <v>120000</v>
      </c>
      <c r="E255" s="128">
        <f t="shared" si="14"/>
        <v>240000</v>
      </c>
      <c r="F255" s="300"/>
    </row>
    <row r="256" s="288" customFormat="1" ht="16.8" spans="1:6">
      <c r="A256" s="264"/>
      <c r="B256" s="265" t="s">
        <v>84</v>
      </c>
      <c r="C256" s="266">
        <v>1</v>
      </c>
      <c r="D256" s="128">
        <v>200000</v>
      </c>
      <c r="E256" s="128">
        <f t="shared" si="14"/>
        <v>200000</v>
      </c>
      <c r="F256" s="300"/>
    </row>
    <row r="257" s="288" customFormat="1" ht="16.8" spans="1:6">
      <c r="A257" s="267"/>
      <c r="B257" s="265" t="s">
        <v>23</v>
      </c>
      <c r="C257" s="266">
        <v>1</v>
      </c>
      <c r="D257" s="128">
        <v>220000</v>
      </c>
      <c r="E257" s="128">
        <f t="shared" si="14"/>
        <v>220000</v>
      </c>
      <c r="F257" s="302"/>
    </row>
    <row r="258" s="288" customFormat="1" ht="16.8" spans="1:6">
      <c r="A258" s="277">
        <v>46009</v>
      </c>
      <c r="B258" s="265" t="s">
        <v>134</v>
      </c>
      <c r="C258" s="266">
        <v>0.3</v>
      </c>
      <c r="D258" s="128">
        <v>40000</v>
      </c>
      <c r="E258" s="128">
        <f t="shared" ref="E258:E279" si="15">D258*C258</f>
        <v>12000</v>
      </c>
      <c r="F258" s="299">
        <f>SUM(E258:E279)</f>
        <v>925000</v>
      </c>
    </row>
    <row r="259" s="288" customFormat="1" ht="16.8" spans="1:6">
      <c r="A259" s="264"/>
      <c r="B259" s="265" t="s">
        <v>78</v>
      </c>
      <c r="C259" s="266">
        <v>0.25</v>
      </c>
      <c r="D259" s="128">
        <v>95000</v>
      </c>
      <c r="E259" s="128">
        <v>24000</v>
      </c>
      <c r="F259" s="300"/>
    </row>
    <row r="260" s="288" customFormat="1" ht="16.8" spans="1:6">
      <c r="A260" s="264"/>
      <c r="B260" s="265" t="s">
        <v>108</v>
      </c>
      <c r="C260" s="266">
        <v>1</v>
      </c>
      <c r="D260" s="128">
        <v>30000</v>
      </c>
      <c r="E260" s="128">
        <f t="shared" si="15"/>
        <v>30000</v>
      </c>
      <c r="F260" s="300"/>
    </row>
    <row r="261" s="288" customFormat="1" ht="16.8" spans="1:6">
      <c r="A261" s="264"/>
      <c r="B261" s="265" t="s">
        <v>67</v>
      </c>
      <c r="C261" s="266">
        <v>0.5</v>
      </c>
      <c r="D261" s="128">
        <v>70000</v>
      </c>
      <c r="E261" s="128">
        <f t="shared" si="15"/>
        <v>35000</v>
      </c>
      <c r="F261" s="300"/>
    </row>
    <row r="262" s="288" customFormat="1" ht="16.8" spans="1:6">
      <c r="A262" s="264"/>
      <c r="B262" s="265" t="s">
        <v>68</v>
      </c>
      <c r="C262" s="266">
        <v>3</v>
      </c>
      <c r="D262" s="128">
        <v>20000</v>
      </c>
      <c r="E262" s="128">
        <f t="shared" si="15"/>
        <v>60000</v>
      </c>
      <c r="F262" s="300"/>
    </row>
    <row r="263" s="288" customFormat="1" ht="16.8" spans="1:6">
      <c r="A263" s="264"/>
      <c r="B263" s="265" t="s">
        <v>98</v>
      </c>
      <c r="C263" s="266">
        <v>0.5</v>
      </c>
      <c r="D263" s="128">
        <v>15000</v>
      </c>
      <c r="E263" s="128">
        <v>8000</v>
      </c>
      <c r="F263" s="300"/>
    </row>
    <row r="264" s="288" customFormat="1" ht="16.8" spans="1:6">
      <c r="A264" s="264"/>
      <c r="B264" s="265" t="s">
        <v>109</v>
      </c>
      <c r="C264" s="266">
        <v>0.3</v>
      </c>
      <c r="D264" s="128">
        <v>55000</v>
      </c>
      <c r="E264" s="128">
        <v>17000</v>
      </c>
      <c r="F264" s="300"/>
    </row>
    <row r="265" s="288" customFormat="1" ht="16.8" spans="1:6">
      <c r="A265" s="264"/>
      <c r="B265" s="265" t="s">
        <v>135</v>
      </c>
      <c r="C265" s="266">
        <v>0.3</v>
      </c>
      <c r="D265" s="128">
        <v>70000</v>
      </c>
      <c r="E265" s="128">
        <f t="shared" si="15"/>
        <v>21000</v>
      </c>
      <c r="F265" s="300"/>
    </row>
    <row r="266" s="288" customFormat="1" ht="16.8" spans="1:6">
      <c r="A266" s="264"/>
      <c r="B266" s="265" t="s">
        <v>65</v>
      </c>
      <c r="C266" s="266">
        <v>0.07</v>
      </c>
      <c r="D266" s="128">
        <v>60000</v>
      </c>
      <c r="E266" s="128">
        <v>4000</v>
      </c>
      <c r="F266" s="300"/>
    </row>
    <row r="267" s="288" customFormat="1" ht="16.8" spans="1:6">
      <c r="A267" s="264"/>
      <c r="B267" s="265" t="s">
        <v>136</v>
      </c>
      <c r="C267" s="266">
        <v>0.07</v>
      </c>
      <c r="D267" s="128">
        <v>70000</v>
      </c>
      <c r="E267" s="128">
        <v>5000</v>
      </c>
      <c r="F267" s="300"/>
    </row>
    <row r="268" s="288" customFormat="1" ht="16.8" spans="1:6">
      <c r="A268" s="264"/>
      <c r="B268" s="265" t="s">
        <v>96</v>
      </c>
      <c r="C268" s="266">
        <v>0.1</v>
      </c>
      <c r="D268" s="128">
        <v>25000</v>
      </c>
      <c r="E268" s="128">
        <v>3000</v>
      </c>
      <c r="F268" s="300"/>
    </row>
    <row r="269" s="288" customFormat="1" ht="16.8" spans="1:6">
      <c r="A269" s="264"/>
      <c r="B269" s="265" t="s">
        <v>63</v>
      </c>
      <c r="C269" s="266">
        <v>5</v>
      </c>
      <c r="D269" s="128">
        <v>25000</v>
      </c>
      <c r="E269" s="128">
        <f t="shared" si="15"/>
        <v>125000</v>
      </c>
      <c r="F269" s="300"/>
    </row>
    <row r="270" s="288" customFormat="1" ht="16.8" spans="1:6">
      <c r="A270" s="264"/>
      <c r="B270" s="265" t="s">
        <v>115</v>
      </c>
      <c r="C270" s="266">
        <v>5</v>
      </c>
      <c r="D270" s="128">
        <v>12000</v>
      </c>
      <c r="E270" s="128">
        <f t="shared" si="15"/>
        <v>60000</v>
      </c>
      <c r="F270" s="300"/>
    </row>
    <row r="271" s="288" customFormat="1" ht="16.8" spans="1:6">
      <c r="A271" s="264"/>
      <c r="B271" s="265" t="s">
        <v>71</v>
      </c>
      <c r="C271" s="266">
        <v>2</v>
      </c>
      <c r="D271" s="128">
        <v>58000</v>
      </c>
      <c r="E271" s="128">
        <f t="shared" si="15"/>
        <v>116000</v>
      </c>
      <c r="F271" s="300"/>
    </row>
    <row r="272" s="288" customFormat="1" ht="16.8" spans="1:6">
      <c r="A272" s="264"/>
      <c r="B272" s="265" t="s">
        <v>137</v>
      </c>
      <c r="C272" s="266">
        <v>3</v>
      </c>
      <c r="D272" s="128">
        <v>25000</v>
      </c>
      <c r="E272" s="128">
        <f t="shared" si="15"/>
        <v>75000</v>
      </c>
      <c r="F272" s="300"/>
    </row>
    <row r="273" s="288" customFormat="1" ht="16.8" spans="1:6">
      <c r="A273" s="264"/>
      <c r="B273" s="265" t="s">
        <v>60</v>
      </c>
      <c r="C273" s="266">
        <v>1</v>
      </c>
      <c r="D273" s="128">
        <v>28000</v>
      </c>
      <c r="E273" s="128">
        <f t="shared" si="15"/>
        <v>28000</v>
      </c>
      <c r="F273" s="300"/>
    </row>
    <row r="274" s="288" customFormat="1" ht="16.8" spans="1:6">
      <c r="A274" s="264"/>
      <c r="B274" s="265" t="s">
        <v>51</v>
      </c>
      <c r="C274" s="266">
        <v>6</v>
      </c>
      <c r="D274" s="128">
        <v>15000</v>
      </c>
      <c r="E274" s="128">
        <f t="shared" si="15"/>
        <v>90000</v>
      </c>
      <c r="F274" s="300"/>
    </row>
    <row r="275" s="288" customFormat="1" ht="16.8" spans="1:6">
      <c r="A275" s="264"/>
      <c r="B275" s="265" t="s">
        <v>19</v>
      </c>
      <c r="C275" s="266">
        <v>3</v>
      </c>
      <c r="D275" s="128">
        <v>20000</v>
      </c>
      <c r="E275" s="128">
        <f t="shared" si="15"/>
        <v>60000</v>
      </c>
      <c r="F275" s="300"/>
    </row>
    <row r="276" s="288" customFormat="1" ht="16.8" spans="1:6">
      <c r="A276" s="264"/>
      <c r="B276" s="265" t="s">
        <v>74</v>
      </c>
      <c r="C276" s="266">
        <v>0.4</v>
      </c>
      <c r="D276" s="128">
        <v>70000</v>
      </c>
      <c r="E276" s="128">
        <f t="shared" si="15"/>
        <v>28000</v>
      </c>
      <c r="F276" s="300"/>
    </row>
    <row r="277" s="288" customFormat="1" ht="16.8" spans="1:6">
      <c r="A277" s="264"/>
      <c r="B277" s="265" t="s">
        <v>73</v>
      </c>
      <c r="C277" s="266">
        <v>0.4</v>
      </c>
      <c r="D277" s="128">
        <v>80000</v>
      </c>
      <c r="E277" s="128">
        <f t="shared" si="15"/>
        <v>32000</v>
      </c>
      <c r="F277" s="300"/>
    </row>
    <row r="278" s="288" customFormat="1" ht="16.8" spans="1:6">
      <c r="A278" s="264"/>
      <c r="B278" s="265" t="s">
        <v>138</v>
      </c>
      <c r="C278" s="266">
        <v>1</v>
      </c>
      <c r="D278" s="128">
        <v>48000</v>
      </c>
      <c r="E278" s="128">
        <f t="shared" si="15"/>
        <v>48000</v>
      </c>
      <c r="F278" s="300"/>
    </row>
    <row r="279" s="288" customFormat="1" ht="16.8" spans="1:6">
      <c r="A279" s="267"/>
      <c r="B279" s="265" t="s">
        <v>41</v>
      </c>
      <c r="C279" s="266">
        <v>1.1</v>
      </c>
      <c r="D279" s="128">
        <v>40000</v>
      </c>
      <c r="E279" s="128">
        <f t="shared" si="15"/>
        <v>44000</v>
      </c>
      <c r="F279" s="302"/>
    </row>
    <row r="280" s="288" customFormat="1" ht="16.8" spans="1:6">
      <c r="A280" s="277">
        <v>46009</v>
      </c>
      <c r="B280" s="265" t="s">
        <v>42</v>
      </c>
      <c r="C280" s="266">
        <v>1.15</v>
      </c>
      <c r="D280" s="128">
        <v>38000</v>
      </c>
      <c r="E280" s="128">
        <v>44000</v>
      </c>
      <c r="F280" s="299">
        <f>SUM(E280:E284)</f>
        <v>181000</v>
      </c>
    </row>
    <row r="281" s="288" customFormat="1" ht="16.8" spans="1:6">
      <c r="A281" s="264"/>
      <c r="B281" s="265" t="s">
        <v>139</v>
      </c>
      <c r="C281" s="266">
        <v>0.5</v>
      </c>
      <c r="D281" s="128">
        <v>30000</v>
      </c>
      <c r="E281" s="128">
        <f>D281*C281</f>
        <v>15000</v>
      </c>
      <c r="F281" s="300"/>
    </row>
    <row r="282" s="288" customFormat="1" ht="16.8" spans="1:6">
      <c r="A282" s="264"/>
      <c r="B282" s="265" t="s">
        <v>47</v>
      </c>
      <c r="C282" s="266">
        <v>0.1</v>
      </c>
      <c r="D282" s="128">
        <v>100000</v>
      </c>
      <c r="E282" s="128">
        <f>D282*C282</f>
        <v>10000</v>
      </c>
      <c r="F282" s="300"/>
    </row>
    <row r="283" s="288" customFormat="1" ht="16.8" spans="1:6">
      <c r="A283" s="264"/>
      <c r="B283" s="265" t="s">
        <v>140</v>
      </c>
      <c r="C283" s="266">
        <v>1.075</v>
      </c>
      <c r="D283" s="128">
        <v>65000</v>
      </c>
      <c r="E283" s="128">
        <v>70000</v>
      </c>
      <c r="F283" s="300"/>
    </row>
    <row r="284" s="288" customFormat="1" ht="16.8" spans="1:6">
      <c r="A284" s="267"/>
      <c r="B284" s="265" t="s">
        <v>113</v>
      </c>
      <c r="C284" s="266">
        <v>1.1</v>
      </c>
      <c r="D284" s="128">
        <v>38000</v>
      </c>
      <c r="E284" s="128">
        <v>42000</v>
      </c>
      <c r="F284" s="302"/>
    </row>
    <row r="285" s="288" customFormat="1" ht="16.8" spans="1:6">
      <c r="A285" s="277">
        <v>46010</v>
      </c>
      <c r="B285" s="265" t="s">
        <v>11</v>
      </c>
      <c r="C285" s="266">
        <v>4</v>
      </c>
      <c r="D285" s="128">
        <v>22000</v>
      </c>
      <c r="E285" s="128">
        <f>D285*C285</f>
        <v>88000</v>
      </c>
      <c r="F285" s="299">
        <f>SUM(E285:E300)</f>
        <v>2767000</v>
      </c>
    </row>
    <row r="286" s="288" customFormat="1" ht="16.8" spans="1:6">
      <c r="A286" s="264"/>
      <c r="B286" s="265" t="s">
        <v>10</v>
      </c>
      <c r="C286" s="266">
        <v>2</v>
      </c>
      <c r="D286" s="128">
        <v>170000</v>
      </c>
      <c r="E286" s="128">
        <f t="shared" ref="E286:E304" si="16">D286*C286</f>
        <v>340000</v>
      </c>
      <c r="F286" s="300"/>
    </row>
    <row r="287" s="288" customFormat="1" ht="16.8" spans="1:6">
      <c r="A287" s="264"/>
      <c r="B287" s="265" t="s">
        <v>32</v>
      </c>
      <c r="C287" s="266">
        <v>2</v>
      </c>
      <c r="D287" s="128">
        <v>100000</v>
      </c>
      <c r="E287" s="128">
        <f t="shared" si="16"/>
        <v>200000</v>
      </c>
      <c r="F287" s="300"/>
    </row>
    <row r="288" s="288" customFormat="1" ht="16.8" spans="1:6">
      <c r="A288" s="264"/>
      <c r="B288" s="265" t="s">
        <v>62</v>
      </c>
      <c r="C288" s="266">
        <v>1</v>
      </c>
      <c r="D288" s="128">
        <v>230000</v>
      </c>
      <c r="E288" s="128">
        <f t="shared" si="16"/>
        <v>230000</v>
      </c>
      <c r="F288" s="300"/>
    </row>
    <row r="289" s="288" customFormat="1" ht="16.8" spans="1:6">
      <c r="A289" s="264"/>
      <c r="B289" s="265" t="s">
        <v>27</v>
      </c>
      <c r="C289" s="266">
        <v>5</v>
      </c>
      <c r="D289" s="128">
        <v>40000</v>
      </c>
      <c r="E289" s="128">
        <f t="shared" si="16"/>
        <v>200000</v>
      </c>
      <c r="F289" s="300"/>
    </row>
    <row r="290" s="288" customFormat="1" ht="16.8" spans="1:6">
      <c r="A290" s="264"/>
      <c r="B290" s="265" t="s">
        <v>6</v>
      </c>
      <c r="C290" s="266">
        <v>2</v>
      </c>
      <c r="D290" s="128">
        <v>120000</v>
      </c>
      <c r="E290" s="128">
        <f t="shared" si="16"/>
        <v>240000</v>
      </c>
      <c r="F290" s="300"/>
    </row>
    <row r="291" s="288" customFormat="1" ht="16.8" spans="1:6">
      <c r="A291" s="264"/>
      <c r="B291" s="265" t="s">
        <v>14</v>
      </c>
      <c r="C291" s="266">
        <v>1</v>
      </c>
      <c r="D291" s="128">
        <v>360000</v>
      </c>
      <c r="E291" s="128">
        <f t="shared" si="16"/>
        <v>360000</v>
      </c>
      <c r="F291" s="300"/>
    </row>
    <row r="292" s="288" customFormat="1" ht="16.8" spans="1:6">
      <c r="A292" s="264"/>
      <c r="B292" s="265" t="s">
        <v>105</v>
      </c>
      <c r="C292" s="266">
        <v>2</v>
      </c>
      <c r="D292" s="128">
        <v>20000</v>
      </c>
      <c r="E292" s="128">
        <f t="shared" si="16"/>
        <v>40000</v>
      </c>
      <c r="F292" s="300"/>
    </row>
    <row r="293" s="288" customFormat="1" ht="16.8" spans="1:6">
      <c r="A293" s="264"/>
      <c r="B293" s="265" t="s">
        <v>45</v>
      </c>
      <c r="C293" s="266">
        <v>1</v>
      </c>
      <c r="D293" s="128">
        <v>160000</v>
      </c>
      <c r="E293" s="128">
        <f t="shared" si="16"/>
        <v>160000</v>
      </c>
      <c r="F293" s="300"/>
    </row>
    <row r="294" s="288" customFormat="1" ht="16.8" spans="1:6">
      <c r="A294" s="264"/>
      <c r="B294" s="265" t="s">
        <v>52</v>
      </c>
      <c r="C294" s="266">
        <v>1</v>
      </c>
      <c r="D294" s="128">
        <v>330000</v>
      </c>
      <c r="E294" s="128">
        <f t="shared" si="16"/>
        <v>330000</v>
      </c>
      <c r="F294" s="300"/>
    </row>
    <row r="295" s="288" customFormat="1" ht="16.8" spans="1:6">
      <c r="A295" s="264"/>
      <c r="B295" s="265" t="s">
        <v>141</v>
      </c>
      <c r="C295" s="266">
        <v>1</v>
      </c>
      <c r="D295" s="128">
        <v>60000</v>
      </c>
      <c r="E295" s="128">
        <f t="shared" si="16"/>
        <v>60000</v>
      </c>
      <c r="F295" s="300"/>
    </row>
    <row r="296" s="288" customFormat="1" ht="16.8" spans="1:6">
      <c r="A296" s="264"/>
      <c r="B296" s="265" t="s">
        <v>65</v>
      </c>
      <c r="C296" s="266">
        <v>0.1</v>
      </c>
      <c r="D296" s="128">
        <v>60000</v>
      </c>
      <c r="E296" s="128">
        <f t="shared" si="16"/>
        <v>6000</v>
      </c>
      <c r="F296" s="300"/>
    </row>
    <row r="297" s="288" customFormat="1" ht="16.8" spans="1:6">
      <c r="A297" s="264"/>
      <c r="B297" s="265" t="s">
        <v>136</v>
      </c>
      <c r="C297" s="266">
        <v>0.05</v>
      </c>
      <c r="D297" s="128">
        <v>60000</v>
      </c>
      <c r="E297" s="128">
        <f t="shared" si="16"/>
        <v>3000</v>
      </c>
      <c r="F297" s="300"/>
    </row>
    <row r="298" s="288" customFormat="1" ht="16.8" spans="1:6">
      <c r="A298" s="264"/>
      <c r="B298" s="265" t="s">
        <v>142</v>
      </c>
      <c r="C298" s="266">
        <v>1</v>
      </c>
      <c r="D298" s="128">
        <v>35000</v>
      </c>
      <c r="E298" s="128">
        <f t="shared" si="16"/>
        <v>35000</v>
      </c>
      <c r="F298" s="300"/>
    </row>
    <row r="299" s="288" customFormat="1" ht="16.8" spans="1:6">
      <c r="A299" s="264"/>
      <c r="B299" s="265" t="s">
        <v>31</v>
      </c>
      <c r="C299" s="266">
        <v>1</v>
      </c>
      <c r="D299" s="128">
        <v>275000</v>
      </c>
      <c r="E299" s="128">
        <f t="shared" si="16"/>
        <v>275000</v>
      </c>
      <c r="F299" s="300"/>
    </row>
    <row r="300" s="288" customFormat="1" ht="16.8" spans="1:6">
      <c r="A300" s="267"/>
      <c r="B300" s="265" t="s">
        <v>55</v>
      </c>
      <c r="C300" s="266">
        <v>1</v>
      </c>
      <c r="D300" s="128">
        <v>200000</v>
      </c>
      <c r="E300" s="128">
        <f t="shared" si="16"/>
        <v>200000</v>
      </c>
      <c r="F300" s="302"/>
    </row>
    <row r="301" s="288" customFormat="1" ht="16.8" spans="1:6">
      <c r="A301" s="277">
        <v>46011</v>
      </c>
      <c r="B301" s="265" t="s">
        <v>143</v>
      </c>
      <c r="C301" s="266">
        <v>2</v>
      </c>
      <c r="D301" s="128">
        <v>15000</v>
      </c>
      <c r="E301" s="128">
        <f t="shared" si="16"/>
        <v>30000</v>
      </c>
      <c r="F301" s="299">
        <f>SUM(E301:E311)</f>
        <v>974000</v>
      </c>
    </row>
    <row r="302" s="288" customFormat="1" ht="16.8" spans="1:6">
      <c r="A302" s="264"/>
      <c r="B302" s="265" t="s">
        <v>144</v>
      </c>
      <c r="C302" s="266">
        <v>1</v>
      </c>
      <c r="D302" s="128">
        <v>60000</v>
      </c>
      <c r="E302" s="128">
        <f t="shared" si="16"/>
        <v>60000</v>
      </c>
      <c r="F302" s="300"/>
    </row>
    <row r="303" s="288" customFormat="1" ht="16.8" spans="1:6">
      <c r="A303" s="264"/>
      <c r="B303" s="265" t="s">
        <v>145</v>
      </c>
      <c r="C303" s="266">
        <v>2</v>
      </c>
      <c r="D303" s="128">
        <v>25000</v>
      </c>
      <c r="E303" s="128">
        <f t="shared" si="16"/>
        <v>50000</v>
      </c>
      <c r="F303" s="300"/>
    </row>
    <row r="304" s="288" customFormat="1" ht="16.8" spans="1:6">
      <c r="A304" s="264"/>
      <c r="B304" s="265" t="s">
        <v>50</v>
      </c>
      <c r="C304" s="266">
        <v>2</v>
      </c>
      <c r="D304" s="128">
        <v>25000</v>
      </c>
      <c r="E304" s="128">
        <f t="shared" si="16"/>
        <v>50000</v>
      </c>
      <c r="F304" s="300"/>
    </row>
    <row r="305" s="288" customFormat="1" ht="16.8" spans="1:6">
      <c r="A305" s="264"/>
      <c r="B305" s="265" t="s">
        <v>87</v>
      </c>
      <c r="C305" s="266">
        <v>0.5</v>
      </c>
      <c r="D305" s="128">
        <v>80000</v>
      </c>
      <c r="E305" s="128">
        <f t="shared" ref="E305:E311" si="17">D305*C305</f>
        <v>40000</v>
      </c>
      <c r="F305" s="300"/>
    </row>
    <row r="306" s="288" customFormat="1" ht="16.8" spans="1:6">
      <c r="A306" s="264"/>
      <c r="B306" s="265" t="s">
        <v>133</v>
      </c>
      <c r="C306" s="266">
        <v>2</v>
      </c>
      <c r="D306" s="128">
        <v>22000</v>
      </c>
      <c r="E306" s="128">
        <f t="shared" si="17"/>
        <v>44000</v>
      </c>
      <c r="F306" s="300"/>
    </row>
    <row r="307" s="288" customFormat="1" ht="16.8" spans="1:6">
      <c r="A307" s="264"/>
      <c r="B307" s="265" t="s">
        <v>30</v>
      </c>
      <c r="C307" s="266">
        <v>2</v>
      </c>
      <c r="D307" s="128">
        <v>90000</v>
      </c>
      <c r="E307" s="128">
        <f t="shared" si="17"/>
        <v>180000</v>
      </c>
      <c r="F307" s="300"/>
    </row>
    <row r="308" s="288" customFormat="1" ht="16.8" spans="1:6">
      <c r="A308" s="264"/>
      <c r="B308" s="265" t="s">
        <v>37</v>
      </c>
      <c r="C308" s="266">
        <v>2</v>
      </c>
      <c r="D308" s="128">
        <v>90000</v>
      </c>
      <c r="E308" s="128">
        <f t="shared" si="17"/>
        <v>180000</v>
      </c>
      <c r="F308" s="300"/>
    </row>
    <row r="309" s="288" customFormat="1" ht="16.8" spans="1:6">
      <c r="A309" s="264"/>
      <c r="B309" s="265" t="s">
        <v>23</v>
      </c>
      <c r="C309" s="266">
        <v>1</v>
      </c>
      <c r="D309" s="128">
        <v>220000</v>
      </c>
      <c r="E309" s="128">
        <f t="shared" si="17"/>
        <v>220000</v>
      </c>
      <c r="F309" s="300"/>
    </row>
    <row r="310" s="288" customFormat="1" ht="16.8" spans="1:6">
      <c r="A310" s="264"/>
      <c r="B310" s="265" t="s">
        <v>98</v>
      </c>
      <c r="C310" s="266">
        <v>2</v>
      </c>
      <c r="D310" s="128">
        <v>15000</v>
      </c>
      <c r="E310" s="128">
        <f t="shared" si="17"/>
        <v>30000</v>
      </c>
      <c r="F310" s="300"/>
    </row>
    <row r="311" s="288" customFormat="1" ht="16.8" spans="1:6">
      <c r="A311" s="267"/>
      <c r="B311" s="265" t="s">
        <v>46</v>
      </c>
      <c r="C311" s="266">
        <v>2</v>
      </c>
      <c r="D311" s="128">
        <v>45000</v>
      </c>
      <c r="E311" s="128">
        <f t="shared" si="17"/>
        <v>90000</v>
      </c>
      <c r="F311" s="302"/>
    </row>
    <row r="312" s="288" customFormat="1" ht="16.8" spans="1:6">
      <c r="A312" s="277">
        <v>46012</v>
      </c>
      <c r="B312" s="265" t="s">
        <v>117</v>
      </c>
      <c r="C312" s="266">
        <v>2</v>
      </c>
      <c r="D312" s="128">
        <v>75000</v>
      </c>
      <c r="E312" s="128">
        <f t="shared" ref="E312:E331" si="18">D312*C312</f>
        <v>150000</v>
      </c>
      <c r="F312" s="299">
        <f>SUM(E312:E321)</f>
        <v>1568000</v>
      </c>
    </row>
    <row r="313" s="288" customFormat="1" ht="16.8" spans="1:6">
      <c r="A313" s="264"/>
      <c r="B313" s="265" t="s">
        <v>13</v>
      </c>
      <c r="C313" s="266">
        <v>2</v>
      </c>
      <c r="D313" s="128">
        <v>170000</v>
      </c>
      <c r="E313" s="128">
        <f t="shared" si="18"/>
        <v>340000</v>
      </c>
      <c r="F313" s="300"/>
    </row>
    <row r="314" s="288" customFormat="1" ht="16.8" spans="1:6">
      <c r="A314" s="264"/>
      <c r="B314" s="265" t="s">
        <v>11</v>
      </c>
      <c r="C314" s="266">
        <v>2</v>
      </c>
      <c r="D314" s="128">
        <v>22000</v>
      </c>
      <c r="E314" s="128">
        <f t="shared" si="18"/>
        <v>44000</v>
      </c>
      <c r="F314" s="300"/>
    </row>
    <row r="315" s="288" customFormat="1" ht="16.8" spans="1:6">
      <c r="A315" s="264"/>
      <c r="B315" s="265" t="s">
        <v>13</v>
      </c>
      <c r="C315" s="266">
        <v>2</v>
      </c>
      <c r="D315" s="128">
        <v>170000</v>
      </c>
      <c r="E315" s="128">
        <f t="shared" si="18"/>
        <v>340000</v>
      </c>
      <c r="F315" s="300"/>
    </row>
    <row r="316" s="288" customFormat="1" ht="16.8" spans="1:6">
      <c r="A316" s="264"/>
      <c r="B316" s="265" t="s">
        <v>30</v>
      </c>
      <c r="C316" s="266">
        <v>2</v>
      </c>
      <c r="D316" s="128">
        <v>90000</v>
      </c>
      <c r="E316" s="128">
        <f t="shared" si="18"/>
        <v>180000</v>
      </c>
      <c r="F316" s="300"/>
    </row>
    <row r="317" s="288" customFormat="1" ht="16.8" spans="1:6">
      <c r="A317" s="264"/>
      <c r="B317" s="265" t="s">
        <v>52</v>
      </c>
      <c r="C317" s="266">
        <v>1</v>
      </c>
      <c r="D317" s="128">
        <v>330000</v>
      </c>
      <c r="E317" s="128">
        <f t="shared" si="18"/>
        <v>330000</v>
      </c>
      <c r="F317" s="300"/>
    </row>
    <row r="318" s="288" customFormat="1" ht="16.8" spans="1:6">
      <c r="A318" s="264"/>
      <c r="B318" s="265" t="s">
        <v>146</v>
      </c>
      <c r="C318" s="266">
        <v>0.3</v>
      </c>
      <c r="D318" s="128">
        <v>80000</v>
      </c>
      <c r="E318" s="128">
        <f t="shared" si="18"/>
        <v>24000</v>
      </c>
      <c r="F318" s="300"/>
    </row>
    <row r="319" s="288" customFormat="1" ht="16.8" spans="1:6">
      <c r="A319" s="264"/>
      <c r="B319" s="265" t="s">
        <v>147</v>
      </c>
      <c r="C319" s="266">
        <v>0.5</v>
      </c>
      <c r="D319" s="128">
        <v>60000</v>
      </c>
      <c r="E319" s="128">
        <f t="shared" si="18"/>
        <v>30000</v>
      </c>
      <c r="F319" s="300"/>
    </row>
    <row r="320" s="288" customFormat="1" ht="16.8" spans="1:6">
      <c r="A320" s="264"/>
      <c r="B320" s="265" t="s">
        <v>103</v>
      </c>
      <c r="C320" s="266">
        <v>30</v>
      </c>
      <c r="D320" s="128">
        <v>1000</v>
      </c>
      <c r="E320" s="128">
        <f t="shared" si="18"/>
        <v>30000</v>
      </c>
      <c r="F320" s="300"/>
    </row>
    <row r="321" s="288" customFormat="1" ht="16.8" spans="1:6">
      <c r="A321" s="264"/>
      <c r="B321" s="265" t="s">
        <v>18</v>
      </c>
      <c r="C321" s="266">
        <v>5</v>
      </c>
      <c r="D321" s="128">
        <v>20000</v>
      </c>
      <c r="E321" s="128">
        <f t="shared" si="18"/>
        <v>100000</v>
      </c>
      <c r="F321" s="300"/>
    </row>
    <row r="322" s="288" customFormat="1" ht="16.8" spans="1:6">
      <c r="A322" s="277">
        <v>46012</v>
      </c>
      <c r="B322" s="265" t="s">
        <v>79</v>
      </c>
      <c r="C322" s="266">
        <v>2</v>
      </c>
      <c r="D322" s="128">
        <v>28000</v>
      </c>
      <c r="E322" s="128">
        <f t="shared" si="18"/>
        <v>56000</v>
      </c>
      <c r="F322" s="299">
        <f>SUM(E322:E323)</f>
        <v>116000</v>
      </c>
    </row>
    <row r="323" s="288" customFormat="1" ht="16.8" spans="1:6">
      <c r="A323" s="267"/>
      <c r="B323" s="265" t="s">
        <v>104</v>
      </c>
      <c r="C323" s="266">
        <v>1</v>
      </c>
      <c r="D323" s="128">
        <v>60000</v>
      </c>
      <c r="E323" s="128">
        <f t="shared" si="18"/>
        <v>60000</v>
      </c>
      <c r="F323" s="302"/>
    </row>
    <row r="324" s="288" customFormat="1" ht="16.8" spans="1:6">
      <c r="A324" s="277">
        <v>46013</v>
      </c>
      <c r="B324" s="265" t="s">
        <v>24</v>
      </c>
      <c r="C324" s="266">
        <v>2</v>
      </c>
      <c r="D324" s="128">
        <v>15000</v>
      </c>
      <c r="E324" s="128">
        <f t="shared" si="18"/>
        <v>30000</v>
      </c>
      <c r="F324" s="299">
        <f>SUM(E324:E332)</f>
        <v>1252000</v>
      </c>
    </row>
    <row r="325" s="288" customFormat="1" ht="16.8" spans="1:6">
      <c r="A325" s="264"/>
      <c r="B325" s="265" t="s">
        <v>30</v>
      </c>
      <c r="C325" s="266">
        <v>2</v>
      </c>
      <c r="D325" s="128">
        <v>90000</v>
      </c>
      <c r="E325" s="128">
        <f t="shared" si="18"/>
        <v>180000</v>
      </c>
      <c r="F325" s="300"/>
    </row>
    <row r="326" s="288" customFormat="1" ht="16.8" spans="1:6">
      <c r="A326" s="264"/>
      <c r="B326" s="265" t="s">
        <v>133</v>
      </c>
      <c r="C326" s="266">
        <v>2</v>
      </c>
      <c r="D326" s="128">
        <v>22000</v>
      </c>
      <c r="E326" s="128">
        <f t="shared" si="18"/>
        <v>44000</v>
      </c>
      <c r="F326" s="300"/>
    </row>
    <row r="327" s="288" customFormat="1" ht="16.8" spans="1:6">
      <c r="A327" s="264"/>
      <c r="B327" s="265" t="s">
        <v>148</v>
      </c>
      <c r="C327" s="266">
        <v>20</v>
      </c>
      <c r="D327" s="128">
        <v>15000</v>
      </c>
      <c r="E327" s="128">
        <f t="shared" si="18"/>
        <v>300000</v>
      </c>
      <c r="F327" s="300"/>
    </row>
    <row r="328" s="288" customFormat="1" ht="16.8" spans="1:6">
      <c r="A328" s="264"/>
      <c r="B328" s="265" t="s">
        <v>140</v>
      </c>
      <c r="C328" s="266">
        <v>1</v>
      </c>
      <c r="D328" s="128">
        <v>68000</v>
      </c>
      <c r="E328" s="128">
        <f t="shared" si="18"/>
        <v>68000</v>
      </c>
      <c r="F328" s="300"/>
    </row>
    <row r="329" s="288" customFormat="1" ht="16.8" spans="1:6">
      <c r="A329" s="264"/>
      <c r="B329" s="265" t="s">
        <v>31</v>
      </c>
      <c r="C329" s="266">
        <v>1</v>
      </c>
      <c r="D329" s="128">
        <v>275000</v>
      </c>
      <c r="E329" s="128">
        <f t="shared" si="18"/>
        <v>275000</v>
      </c>
      <c r="F329" s="300"/>
    </row>
    <row r="330" s="288" customFormat="1" ht="16.8" spans="1:6">
      <c r="A330" s="264"/>
      <c r="B330" s="265" t="s">
        <v>35</v>
      </c>
      <c r="C330" s="266">
        <v>2</v>
      </c>
      <c r="D330" s="128">
        <v>90000</v>
      </c>
      <c r="E330" s="128">
        <f t="shared" si="18"/>
        <v>180000</v>
      </c>
      <c r="F330" s="300"/>
    </row>
    <row r="331" s="288" customFormat="1" ht="16.8" spans="1:6">
      <c r="A331" s="267"/>
      <c r="B331" s="265" t="s">
        <v>49</v>
      </c>
      <c r="C331" s="266">
        <v>4</v>
      </c>
      <c r="D331" s="128">
        <v>25000</v>
      </c>
      <c r="E331" s="128">
        <f t="shared" si="18"/>
        <v>100000</v>
      </c>
      <c r="F331" s="302"/>
    </row>
    <row r="332" s="288" customFormat="1" ht="16.8" spans="1:6">
      <c r="A332" s="277">
        <v>46014</v>
      </c>
      <c r="B332" s="265" t="s">
        <v>49</v>
      </c>
      <c r="C332" s="266">
        <v>3</v>
      </c>
      <c r="D332" s="128">
        <v>25000</v>
      </c>
      <c r="E332" s="128">
        <f t="shared" ref="E332:E345" si="19">D332*C332</f>
        <v>75000</v>
      </c>
      <c r="F332" s="299">
        <f>SUM(E332:E345)</f>
        <v>1570000</v>
      </c>
    </row>
    <row r="333" s="288" customFormat="1" ht="16.8" spans="1:6">
      <c r="A333" s="264"/>
      <c r="B333" s="265" t="s">
        <v>149</v>
      </c>
      <c r="C333" s="266">
        <v>2</v>
      </c>
      <c r="D333" s="128">
        <v>35000</v>
      </c>
      <c r="E333" s="128">
        <f t="shared" si="19"/>
        <v>70000</v>
      </c>
      <c r="F333" s="300"/>
    </row>
    <row r="334" s="288" customFormat="1" ht="16.8" spans="1:6">
      <c r="A334" s="264"/>
      <c r="B334" s="265" t="s">
        <v>150</v>
      </c>
      <c r="C334" s="266">
        <v>2</v>
      </c>
      <c r="D334" s="128">
        <v>60000</v>
      </c>
      <c r="E334" s="128">
        <f t="shared" si="19"/>
        <v>120000</v>
      </c>
      <c r="F334" s="300"/>
    </row>
    <row r="335" s="288" customFormat="1" ht="16.8" spans="1:6">
      <c r="A335" s="264"/>
      <c r="B335" s="265" t="s">
        <v>151</v>
      </c>
      <c r="C335" s="266">
        <v>1</v>
      </c>
      <c r="D335" s="128">
        <v>230000</v>
      </c>
      <c r="E335" s="128">
        <f t="shared" si="19"/>
        <v>230000</v>
      </c>
      <c r="F335" s="300"/>
    </row>
    <row r="336" s="288" customFormat="1" ht="16.8" spans="1:6">
      <c r="A336" s="264"/>
      <c r="B336" s="265" t="s">
        <v>152</v>
      </c>
      <c r="C336" s="266">
        <v>1</v>
      </c>
      <c r="D336" s="128">
        <v>45000</v>
      </c>
      <c r="E336" s="128">
        <f t="shared" si="19"/>
        <v>45000</v>
      </c>
      <c r="F336" s="300"/>
    </row>
    <row r="337" s="288" customFormat="1" ht="16.8" spans="1:6">
      <c r="A337" s="264"/>
      <c r="B337" s="265" t="s">
        <v>18</v>
      </c>
      <c r="C337" s="266">
        <v>4</v>
      </c>
      <c r="D337" s="128">
        <v>20000</v>
      </c>
      <c r="E337" s="128">
        <f t="shared" si="19"/>
        <v>80000</v>
      </c>
      <c r="F337" s="300"/>
    </row>
    <row r="338" s="288" customFormat="1" ht="16.8" spans="1:6">
      <c r="A338" s="264"/>
      <c r="B338" s="265" t="s">
        <v>153</v>
      </c>
      <c r="C338" s="266">
        <v>0.5</v>
      </c>
      <c r="D338" s="128">
        <v>60000</v>
      </c>
      <c r="E338" s="128">
        <f t="shared" si="19"/>
        <v>30000</v>
      </c>
      <c r="F338" s="300"/>
    </row>
    <row r="339" s="288" customFormat="1" ht="16.8" spans="1:6">
      <c r="A339" s="264"/>
      <c r="B339" s="265" t="s">
        <v>11</v>
      </c>
      <c r="C339" s="266">
        <v>2</v>
      </c>
      <c r="D339" s="128">
        <v>22000</v>
      </c>
      <c r="E339" s="128">
        <f t="shared" si="19"/>
        <v>44000</v>
      </c>
      <c r="F339" s="300"/>
    </row>
    <row r="340" s="288" customFormat="1" ht="16.8" spans="1:6">
      <c r="A340" s="264"/>
      <c r="B340" s="265" t="s">
        <v>30</v>
      </c>
      <c r="C340" s="266">
        <v>2</v>
      </c>
      <c r="D340" s="128">
        <v>90000</v>
      </c>
      <c r="E340" s="128">
        <f t="shared" si="19"/>
        <v>180000</v>
      </c>
      <c r="F340" s="300"/>
    </row>
    <row r="341" s="288" customFormat="1" ht="16.8" spans="1:6">
      <c r="A341" s="264"/>
      <c r="B341" s="265" t="s">
        <v>32</v>
      </c>
      <c r="C341" s="266">
        <v>2</v>
      </c>
      <c r="D341" s="128">
        <v>100000</v>
      </c>
      <c r="E341" s="128">
        <f t="shared" si="19"/>
        <v>200000</v>
      </c>
      <c r="F341" s="300"/>
    </row>
    <row r="342" s="288" customFormat="1" ht="16.8" spans="1:6">
      <c r="A342" s="264"/>
      <c r="B342" s="265" t="s">
        <v>55</v>
      </c>
      <c r="C342" s="266">
        <v>2</v>
      </c>
      <c r="D342" s="128">
        <v>195000</v>
      </c>
      <c r="E342" s="128">
        <f t="shared" si="19"/>
        <v>390000</v>
      </c>
      <c r="F342" s="300"/>
    </row>
    <row r="343" s="288" customFormat="1" ht="16.8" spans="1:6">
      <c r="A343" s="264"/>
      <c r="B343" s="265" t="s">
        <v>82</v>
      </c>
      <c r="C343" s="266">
        <v>1</v>
      </c>
      <c r="D343" s="128">
        <v>70000</v>
      </c>
      <c r="E343" s="128">
        <f t="shared" si="19"/>
        <v>70000</v>
      </c>
      <c r="F343" s="300"/>
    </row>
    <row r="344" s="288" customFormat="1" ht="16.8" spans="1:6">
      <c r="A344" s="264"/>
      <c r="B344" s="265" t="s">
        <v>154</v>
      </c>
      <c r="C344" s="266">
        <v>0.3</v>
      </c>
      <c r="D344" s="128">
        <v>80000</v>
      </c>
      <c r="E344" s="128">
        <f t="shared" si="19"/>
        <v>24000</v>
      </c>
      <c r="F344" s="300"/>
    </row>
    <row r="345" s="288" customFormat="1" ht="16.8" spans="1:6">
      <c r="A345" s="267"/>
      <c r="B345" s="265" t="s">
        <v>65</v>
      </c>
      <c r="C345" s="266">
        <v>0.2</v>
      </c>
      <c r="D345" s="128">
        <v>60000</v>
      </c>
      <c r="E345" s="128">
        <f t="shared" si="19"/>
        <v>12000</v>
      </c>
      <c r="F345" s="302"/>
    </row>
    <row r="346" s="288" customFormat="1" ht="16.8" spans="1:6">
      <c r="A346" s="277">
        <v>46015</v>
      </c>
      <c r="B346" s="265" t="s">
        <v>6</v>
      </c>
      <c r="C346" s="266">
        <v>6</v>
      </c>
      <c r="D346" s="128">
        <v>120000</v>
      </c>
      <c r="E346" s="128">
        <f t="shared" ref="E346:E357" si="20">D346*C346</f>
        <v>720000</v>
      </c>
      <c r="F346" s="299">
        <f>SUM(E346:E357)</f>
        <v>2880000</v>
      </c>
    </row>
    <row r="347" s="288" customFormat="1" ht="16.8" spans="1:6">
      <c r="A347" s="264"/>
      <c r="B347" s="265" t="s">
        <v>27</v>
      </c>
      <c r="C347" s="266">
        <v>5</v>
      </c>
      <c r="D347" s="128">
        <v>40000</v>
      </c>
      <c r="E347" s="128">
        <f t="shared" si="20"/>
        <v>200000</v>
      </c>
      <c r="F347" s="300"/>
    </row>
    <row r="348" s="288" customFormat="1" ht="16.8" spans="1:6">
      <c r="A348" s="264"/>
      <c r="B348" s="265" t="s">
        <v>69</v>
      </c>
      <c r="C348" s="266">
        <v>3</v>
      </c>
      <c r="D348" s="128">
        <v>30000</v>
      </c>
      <c r="E348" s="128">
        <f t="shared" si="20"/>
        <v>90000</v>
      </c>
      <c r="F348" s="300"/>
    </row>
    <row r="349" s="288" customFormat="1" ht="16.8" spans="1:6">
      <c r="A349" s="264"/>
      <c r="B349" s="265" t="s">
        <v>26</v>
      </c>
      <c r="C349" s="266">
        <v>4</v>
      </c>
      <c r="D349" s="128">
        <v>45000</v>
      </c>
      <c r="E349" s="128">
        <f t="shared" si="20"/>
        <v>180000</v>
      </c>
      <c r="F349" s="300"/>
    </row>
    <row r="350" s="288" customFormat="1" ht="16.8" spans="1:6">
      <c r="A350" s="264"/>
      <c r="B350" s="265" t="s">
        <v>13</v>
      </c>
      <c r="C350" s="266">
        <v>2</v>
      </c>
      <c r="D350" s="128">
        <v>170000</v>
      </c>
      <c r="E350" s="128">
        <f t="shared" si="20"/>
        <v>340000</v>
      </c>
      <c r="F350" s="300"/>
    </row>
    <row r="351" s="288" customFormat="1" ht="16.8" spans="1:6">
      <c r="A351" s="264"/>
      <c r="B351" s="265" t="s">
        <v>10</v>
      </c>
      <c r="C351" s="266">
        <v>1</v>
      </c>
      <c r="D351" s="128">
        <v>160000</v>
      </c>
      <c r="E351" s="128">
        <f t="shared" si="20"/>
        <v>160000</v>
      </c>
      <c r="F351" s="300"/>
    </row>
    <row r="352" s="288" customFormat="1" ht="16.8" spans="1:6">
      <c r="A352" s="264"/>
      <c r="B352" s="265" t="s">
        <v>11</v>
      </c>
      <c r="C352" s="266">
        <v>5</v>
      </c>
      <c r="D352" s="128">
        <v>22000</v>
      </c>
      <c r="E352" s="128">
        <f t="shared" si="20"/>
        <v>110000</v>
      </c>
      <c r="F352" s="300"/>
    </row>
    <row r="353" s="288" customFormat="1" ht="16.8" spans="1:6">
      <c r="A353" s="264"/>
      <c r="B353" s="265" t="s">
        <v>30</v>
      </c>
      <c r="C353" s="266">
        <v>2</v>
      </c>
      <c r="D353" s="128">
        <v>90000</v>
      </c>
      <c r="E353" s="128">
        <f t="shared" si="20"/>
        <v>180000</v>
      </c>
      <c r="F353" s="300"/>
    </row>
    <row r="354" s="288" customFormat="1" ht="16.8" spans="1:6">
      <c r="A354" s="264"/>
      <c r="B354" s="265" t="s">
        <v>37</v>
      </c>
      <c r="C354" s="266">
        <v>2</v>
      </c>
      <c r="D354" s="128">
        <v>90000</v>
      </c>
      <c r="E354" s="128">
        <f t="shared" si="20"/>
        <v>180000</v>
      </c>
      <c r="F354" s="300"/>
    </row>
    <row r="355" s="288" customFormat="1" ht="16.8" spans="1:8">
      <c r="A355" s="264"/>
      <c r="B355" s="265" t="s">
        <v>9</v>
      </c>
      <c r="C355" s="266">
        <v>1</v>
      </c>
      <c r="D355" s="128">
        <v>170000</v>
      </c>
      <c r="E355" s="128">
        <f t="shared" si="20"/>
        <v>170000</v>
      </c>
      <c r="F355" s="300"/>
      <c r="H355" s="301"/>
    </row>
    <row r="356" s="288" customFormat="1" ht="16.8" spans="1:6">
      <c r="A356" s="264"/>
      <c r="B356" s="265" t="s">
        <v>23</v>
      </c>
      <c r="C356" s="266">
        <v>1</v>
      </c>
      <c r="D356" s="128">
        <v>220000</v>
      </c>
      <c r="E356" s="128">
        <f t="shared" si="20"/>
        <v>220000</v>
      </c>
      <c r="F356" s="300"/>
    </row>
    <row r="357" s="288" customFormat="1" ht="16.8" spans="1:6">
      <c r="A357" s="267"/>
      <c r="B357" s="265" t="s">
        <v>52</v>
      </c>
      <c r="C357" s="266">
        <v>1</v>
      </c>
      <c r="D357" s="128">
        <v>330000</v>
      </c>
      <c r="E357" s="128">
        <f t="shared" si="20"/>
        <v>330000</v>
      </c>
      <c r="F357" s="302"/>
    </row>
    <row r="358" s="288" customFormat="1" ht="16.8" spans="1:6">
      <c r="A358" s="277">
        <v>46015</v>
      </c>
      <c r="B358" s="265" t="s">
        <v>42</v>
      </c>
      <c r="C358" s="266">
        <v>2.12</v>
      </c>
      <c r="D358" s="128">
        <v>38000</v>
      </c>
      <c r="E358" s="128">
        <v>81000</v>
      </c>
      <c r="F358" s="299">
        <f>SUM(E358:E362)</f>
        <v>232000</v>
      </c>
    </row>
    <row r="359" s="288" customFormat="1" ht="16.8" spans="1:6">
      <c r="A359" s="264"/>
      <c r="B359" s="265" t="s">
        <v>65</v>
      </c>
      <c r="C359" s="266">
        <v>0.1</v>
      </c>
      <c r="D359" s="128">
        <v>60000</v>
      </c>
      <c r="E359" s="128">
        <f>D359*C359</f>
        <v>6000</v>
      </c>
      <c r="F359" s="300"/>
    </row>
    <row r="360" s="288" customFormat="1" ht="16.8" spans="1:6">
      <c r="A360" s="264"/>
      <c r="B360" s="265" t="s">
        <v>82</v>
      </c>
      <c r="C360" s="266">
        <v>1</v>
      </c>
      <c r="D360" s="128">
        <v>70000</v>
      </c>
      <c r="E360" s="128">
        <f>D360*C360</f>
        <v>70000</v>
      </c>
      <c r="F360" s="300"/>
    </row>
    <row r="361" s="288" customFormat="1" ht="16.8" spans="1:6">
      <c r="A361" s="264"/>
      <c r="B361" s="265" t="s">
        <v>74</v>
      </c>
      <c r="C361" s="266">
        <v>0.5</v>
      </c>
      <c r="D361" s="128">
        <v>70000</v>
      </c>
      <c r="E361" s="128">
        <f>D361*C361</f>
        <v>35000</v>
      </c>
      <c r="F361" s="300"/>
    </row>
    <row r="362" s="288" customFormat="1" ht="16.8" spans="1:6">
      <c r="A362" s="267"/>
      <c r="B362" s="265" t="s">
        <v>73</v>
      </c>
      <c r="C362" s="266">
        <v>0.5</v>
      </c>
      <c r="D362" s="128">
        <v>80000</v>
      </c>
      <c r="E362" s="128">
        <f>D362*C362</f>
        <v>40000</v>
      </c>
      <c r="F362" s="302"/>
    </row>
    <row r="363" s="288" customFormat="1" ht="16.8" spans="1:6">
      <c r="A363" s="277">
        <v>46016</v>
      </c>
      <c r="B363" s="265" t="s">
        <v>155</v>
      </c>
      <c r="C363" s="266">
        <v>1</v>
      </c>
      <c r="D363" s="128">
        <v>60000</v>
      </c>
      <c r="E363" s="128">
        <f t="shared" ref="E363:E393" si="21">D363*C363</f>
        <v>60000</v>
      </c>
      <c r="F363" s="299">
        <f>SUM(E363:E385)</f>
        <v>1798000</v>
      </c>
    </row>
    <row r="364" s="288" customFormat="1" ht="16.8" spans="1:6">
      <c r="A364" s="264"/>
      <c r="B364" s="265" t="s">
        <v>67</v>
      </c>
      <c r="C364" s="266">
        <v>1</v>
      </c>
      <c r="D364" s="128">
        <v>70000</v>
      </c>
      <c r="E364" s="128">
        <f t="shared" si="21"/>
        <v>70000</v>
      </c>
      <c r="F364" s="300"/>
    </row>
    <row r="365" s="288" customFormat="1" ht="16.8" spans="1:6">
      <c r="A365" s="264"/>
      <c r="B365" s="265" t="s">
        <v>37</v>
      </c>
      <c r="C365" s="266">
        <v>2</v>
      </c>
      <c r="D365" s="128">
        <v>90000</v>
      </c>
      <c r="E365" s="128">
        <f t="shared" si="21"/>
        <v>180000</v>
      </c>
      <c r="F365" s="300"/>
    </row>
    <row r="366" s="288" customFormat="1" ht="16.8" spans="1:6">
      <c r="A366" s="264"/>
      <c r="B366" s="265" t="s">
        <v>93</v>
      </c>
      <c r="C366" s="266">
        <v>2</v>
      </c>
      <c r="D366" s="128">
        <v>40000</v>
      </c>
      <c r="E366" s="128">
        <f t="shared" si="21"/>
        <v>80000</v>
      </c>
      <c r="F366" s="300"/>
    </row>
    <row r="367" s="288" customFormat="1" ht="16.8" spans="1:6">
      <c r="A367" s="264"/>
      <c r="B367" s="265" t="s">
        <v>156</v>
      </c>
      <c r="C367" s="266">
        <v>5</v>
      </c>
      <c r="D367" s="128">
        <v>16000</v>
      </c>
      <c r="E367" s="128">
        <f t="shared" si="21"/>
        <v>80000</v>
      </c>
      <c r="F367" s="300"/>
    </row>
    <row r="368" s="288" customFormat="1" ht="16.8" spans="1:6">
      <c r="A368" s="264"/>
      <c r="B368" s="265" t="s">
        <v>157</v>
      </c>
      <c r="C368" s="266">
        <v>0.1</v>
      </c>
      <c r="D368" s="128">
        <v>60000</v>
      </c>
      <c r="E368" s="128">
        <f t="shared" si="21"/>
        <v>6000</v>
      </c>
      <c r="F368" s="300"/>
    </row>
    <row r="369" s="288" customFormat="1" ht="16.8" spans="1:6">
      <c r="A369" s="264"/>
      <c r="B369" s="265" t="s">
        <v>33</v>
      </c>
      <c r="C369" s="266">
        <v>2</v>
      </c>
      <c r="D369" s="128">
        <v>35000</v>
      </c>
      <c r="E369" s="128">
        <f t="shared" si="21"/>
        <v>70000</v>
      </c>
      <c r="F369" s="300"/>
    </row>
    <row r="370" s="288" customFormat="1" ht="16.8" spans="1:6">
      <c r="A370" s="264"/>
      <c r="B370" s="265" t="s">
        <v>27</v>
      </c>
      <c r="C370" s="266">
        <v>4</v>
      </c>
      <c r="D370" s="128">
        <v>40000</v>
      </c>
      <c r="E370" s="128">
        <f t="shared" si="21"/>
        <v>160000</v>
      </c>
      <c r="F370" s="300"/>
    </row>
    <row r="371" s="288" customFormat="1" ht="16.8" spans="1:6">
      <c r="A371" s="264"/>
      <c r="B371" s="265" t="s">
        <v>101</v>
      </c>
      <c r="C371" s="266">
        <v>5</v>
      </c>
      <c r="D371" s="128">
        <v>10000</v>
      </c>
      <c r="E371" s="128">
        <f t="shared" si="21"/>
        <v>50000</v>
      </c>
      <c r="F371" s="300"/>
    </row>
    <row r="372" s="288" customFormat="1" ht="16.8" spans="1:6">
      <c r="A372" s="264"/>
      <c r="B372" s="265" t="s">
        <v>158</v>
      </c>
      <c r="C372" s="266">
        <v>6.87</v>
      </c>
      <c r="D372" s="128">
        <v>15000</v>
      </c>
      <c r="E372" s="128">
        <v>103000</v>
      </c>
      <c r="F372" s="300"/>
    </row>
    <row r="373" s="288" customFormat="1" ht="16.8" spans="1:6">
      <c r="A373" s="264"/>
      <c r="B373" s="304" t="s">
        <v>42</v>
      </c>
      <c r="C373" s="266">
        <v>3</v>
      </c>
      <c r="D373" s="4">
        <v>38000</v>
      </c>
      <c r="E373" s="128">
        <f t="shared" si="21"/>
        <v>114000</v>
      </c>
      <c r="F373" s="300"/>
    </row>
    <row r="374" s="288" customFormat="1" ht="16.8" spans="1:6">
      <c r="A374" s="264"/>
      <c r="B374" s="304" t="s">
        <v>159</v>
      </c>
      <c r="C374" s="266">
        <v>2</v>
      </c>
      <c r="D374" s="4">
        <v>56000</v>
      </c>
      <c r="E374" s="128">
        <f t="shared" si="21"/>
        <v>112000</v>
      </c>
      <c r="F374" s="300"/>
    </row>
    <row r="375" s="288" customFormat="1" ht="16.8" spans="1:6">
      <c r="A375" s="264"/>
      <c r="B375" s="304" t="s">
        <v>160</v>
      </c>
      <c r="C375" s="266">
        <v>0.1</v>
      </c>
      <c r="D375" s="4">
        <v>80000</v>
      </c>
      <c r="E375" s="128">
        <f t="shared" si="21"/>
        <v>8000</v>
      </c>
      <c r="F375" s="300"/>
    </row>
    <row r="376" s="288" customFormat="1" ht="16.8" spans="1:6">
      <c r="A376" s="264"/>
      <c r="B376" s="304" t="s">
        <v>83</v>
      </c>
      <c r="C376" s="266">
        <v>0.1</v>
      </c>
      <c r="D376" s="4">
        <v>30000</v>
      </c>
      <c r="E376" s="128">
        <f t="shared" si="21"/>
        <v>3000</v>
      </c>
      <c r="F376" s="300"/>
    </row>
    <row r="377" s="288" customFormat="1" ht="16.8" spans="1:6">
      <c r="A377" s="264"/>
      <c r="B377" s="304" t="s">
        <v>82</v>
      </c>
      <c r="C377" s="266">
        <v>1</v>
      </c>
      <c r="D377" s="4">
        <v>70000</v>
      </c>
      <c r="E377" s="128">
        <f t="shared" si="21"/>
        <v>70000</v>
      </c>
      <c r="F377" s="300"/>
    </row>
    <row r="378" s="288" customFormat="1" ht="16.8" spans="1:6">
      <c r="A378" s="264"/>
      <c r="B378" s="304" t="s">
        <v>161</v>
      </c>
      <c r="C378" s="266">
        <v>3</v>
      </c>
      <c r="D378" s="4">
        <v>20000</v>
      </c>
      <c r="E378" s="128">
        <f t="shared" si="21"/>
        <v>60000</v>
      </c>
      <c r="F378" s="300"/>
    </row>
    <row r="379" s="288" customFormat="1" ht="16.8" spans="1:6">
      <c r="A379" s="264"/>
      <c r="B379" s="304" t="s">
        <v>162</v>
      </c>
      <c r="C379" s="266">
        <v>2</v>
      </c>
      <c r="D379" s="4">
        <v>5000</v>
      </c>
      <c r="E379" s="128">
        <f t="shared" si="21"/>
        <v>10000</v>
      </c>
      <c r="F379" s="300"/>
    </row>
    <row r="380" s="288" customFormat="1" ht="16.8" spans="1:6">
      <c r="A380" s="264"/>
      <c r="B380" s="304" t="s">
        <v>9</v>
      </c>
      <c r="C380" s="266">
        <v>2</v>
      </c>
      <c r="D380" s="4">
        <v>170000</v>
      </c>
      <c r="E380" s="128">
        <f t="shared" si="21"/>
        <v>340000</v>
      </c>
      <c r="F380" s="300"/>
    </row>
    <row r="381" s="288" customFormat="1" ht="16.8" spans="1:6">
      <c r="A381" s="264"/>
      <c r="B381" s="304" t="s">
        <v>65</v>
      </c>
      <c r="C381" s="266">
        <v>0.1</v>
      </c>
      <c r="D381" s="4">
        <v>60000</v>
      </c>
      <c r="E381" s="128">
        <f t="shared" si="21"/>
        <v>6000</v>
      </c>
      <c r="F381" s="300"/>
    </row>
    <row r="382" s="288" customFormat="1" ht="16.8" spans="1:6">
      <c r="A382" s="264"/>
      <c r="B382" s="304" t="s">
        <v>47</v>
      </c>
      <c r="C382" s="266">
        <v>0.1</v>
      </c>
      <c r="D382" s="4">
        <v>80000</v>
      </c>
      <c r="E382" s="128">
        <f t="shared" si="21"/>
        <v>8000</v>
      </c>
      <c r="F382" s="300"/>
    </row>
    <row r="383" s="288" customFormat="1" ht="16.8" spans="1:6">
      <c r="A383" s="264"/>
      <c r="B383" s="304" t="s">
        <v>54</v>
      </c>
      <c r="C383" s="266">
        <v>3</v>
      </c>
      <c r="D383" s="4">
        <v>20000</v>
      </c>
      <c r="E383" s="128">
        <f t="shared" si="21"/>
        <v>60000</v>
      </c>
      <c r="F383" s="300"/>
    </row>
    <row r="384" s="288" customFormat="1" ht="16.8" spans="1:6">
      <c r="A384" s="264"/>
      <c r="B384" s="304" t="s">
        <v>78</v>
      </c>
      <c r="C384" s="266">
        <v>0.5</v>
      </c>
      <c r="D384" s="4">
        <v>95000</v>
      </c>
      <c r="E384" s="128">
        <v>48000</v>
      </c>
      <c r="F384" s="300"/>
    </row>
    <row r="385" s="288" customFormat="1" ht="16.8" spans="1:6">
      <c r="A385" s="267"/>
      <c r="B385" s="304" t="s">
        <v>112</v>
      </c>
      <c r="C385" s="266">
        <v>2</v>
      </c>
      <c r="D385" s="4">
        <v>50000</v>
      </c>
      <c r="E385" s="128">
        <f t="shared" si="21"/>
        <v>100000</v>
      </c>
      <c r="F385" s="302"/>
    </row>
    <row r="386" s="288" customFormat="1" ht="16.8" spans="1:6">
      <c r="A386" s="277">
        <v>46016</v>
      </c>
      <c r="B386" s="304" t="s">
        <v>163</v>
      </c>
      <c r="C386" s="266">
        <v>4</v>
      </c>
      <c r="D386" s="4">
        <v>12000</v>
      </c>
      <c r="E386" s="128">
        <f t="shared" si="21"/>
        <v>48000</v>
      </c>
      <c r="F386" s="299">
        <f>SUM(E386:E407)</f>
        <v>1419000</v>
      </c>
    </row>
    <row r="387" s="288" customFormat="1" ht="16.8" spans="1:6">
      <c r="A387" s="264"/>
      <c r="B387" s="304" t="s">
        <v>164</v>
      </c>
      <c r="C387" s="266">
        <v>7</v>
      </c>
      <c r="D387" s="4">
        <v>12000</v>
      </c>
      <c r="E387" s="128">
        <f t="shared" si="21"/>
        <v>84000</v>
      </c>
      <c r="F387" s="300"/>
    </row>
    <row r="388" s="288" customFormat="1" ht="16.8" spans="1:6">
      <c r="A388" s="264"/>
      <c r="B388" s="304" t="s">
        <v>108</v>
      </c>
      <c r="C388" s="266">
        <v>3</v>
      </c>
      <c r="D388" s="4">
        <v>30000</v>
      </c>
      <c r="E388" s="128">
        <f t="shared" si="21"/>
        <v>90000</v>
      </c>
      <c r="F388" s="300"/>
    </row>
    <row r="389" s="288" customFormat="1" ht="16.8" spans="1:6">
      <c r="A389" s="264"/>
      <c r="B389" s="304" t="s">
        <v>16</v>
      </c>
      <c r="C389" s="266">
        <v>1</v>
      </c>
      <c r="D389" s="4">
        <v>20000</v>
      </c>
      <c r="E389" s="128">
        <f t="shared" si="21"/>
        <v>20000</v>
      </c>
      <c r="F389" s="300"/>
    </row>
    <row r="390" s="288" customFormat="1" ht="16.8" spans="1:6">
      <c r="A390" s="264"/>
      <c r="B390" s="304" t="s">
        <v>94</v>
      </c>
      <c r="C390" s="266">
        <v>0.1</v>
      </c>
      <c r="D390" s="4">
        <v>70000</v>
      </c>
      <c r="E390" s="128">
        <f t="shared" si="21"/>
        <v>7000</v>
      </c>
      <c r="F390" s="300"/>
    </row>
    <row r="391" s="288" customFormat="1" ht="16.8" spans="1:6">
      <c r="A391" s="264"/>
      <c r="B391" s="304" t="s">
        <v>109</v>
      </c>
      <c r="C391" s="266">
        <v>0.1</v>
      </c>
      <c r="D391" s="4">
        <v>60000</v>
      </c>
      <c r="E391" s="128">
        <f t="shared" si="21"/>
        <v>6000</v>
      </c>
      <c r="F391" s="300"/>
    </row>
    <row r="392" s="288" customFormat="1" ht="16.8" spans="1:6">
      <c r="A392" s="264"/>
      <c r="B392" s="304" t="s">
        <v>135</v>
      </c>
      <c r="C392" s="266">
        <v>0.1</v>
      </c>
      <c r="D392" s="4">
        <v>70000</v>
      </c>
      <c r="E392" s="128">
        <f t="shared" si="21"/>
        <v>7000</v>
      </c>
      <c r="F392" s="300"/>
    </row>
    <row r="393" s="288" customFormat="1" ht="16.8" spans="1:6">
      <c r="A393" s="264"/>
      <c r="B393" s="304" t="s">
        <v>165</v>
      </c>
      <c r="C393" s="266">
        <v>2</v>
      </c>
      <c r="D393" s="4">
        <v>20000</v>
      </c>
      <c r="E393" s="128">
        <f t="shared" si="21"/>
        <v>40000</v>
      </c>
      <c r="F393" s="300"/>
    </row>
    <row r="394" s="288" customFormat="1" ht="16.8" spans="1:6">
      <c r="A394" s="264"/>
      <c r="B394" s="304" t="s">
        <v>166</v>
      </c>
      <c r="C394" s="266">
        <v>13</v>
      </c>
      <c r="D394" s="4">
        <v>2000</v>
      </c>
      <c r="E394" s="128">
        <f t="shared" ref="E394:E407" si="22">D394*C394</f>
        <v>26000</v>
      </c>
      <c r="F394" s="300"/>
    </row>
    <row r="395" s="288" customFormat="1" ht="16.8" spans="1:6">
      <c r="A395" s="264"/>
      <c r="B395" s="304" t="s">
        <v>71</v>
      </c>
      <c r="C395" s="266">
        <v>2</v>
      </c>
      <c r="D395" s="4">
        <v>58000</v>
      </c>
      <c r="E395" s="128">
        <f t="shared" si="22"/>
        <v>116000</v>
      </c>
      <c r="F395" s="300"/>
    </row>
    <row r="396" s="288" customFormat="1" ht="16.8" spans="1:6">
      <c r="A396" s="264"/>
      <c r="B396" s="304" t="s">
        <v>167</v>
      </c>
      <c r="C396" s="266">
        <v>3</v>
      </c>
      <c r="D396" s="4">
        <v>28000</v>
      </c>
      <c r="E396" s="128">
        <f t="shared" si="22"/>
        <v>84000</v>
      </c>
      <c r="F396" s="300"/>
    </row>
    <row r="397" s="288" customFormat="1" ht="16.8" spans="1:6">
      <c r="A397" s="264"/>
      <c r="B397" s="304" t="s">
        <v>30</v>
      </c>
      <c r="C397" s="266">
        <v>3</v>
      </c>
      <c r="D397" s="4">
        <v>90000</v>
      </c>
      <c r="E397" s="128">
        <f t="shared" si="22"/>
        <v>270000</v>
      </c>
      <c r="F397" s="300"/>
    </row>
    <row r="398" s="288" customFormat="1" ht="16.8" spans="1:6">
      <c r="A398" s="264"/>
      <c r="B398" s="304" t="s">
        <v>63</v>
      </c>
      <c r="C398" s="266">
        <v>3</v>
      </c>
      <c r="D398" s="4">
        <v>25000</v>
      </c>
      <c r="E398" s="128">
        <f t="shared" si="22"/>
        <v>75000</v>
      </c>
      <c r="F398" s="300"/>
    </row>
    <row r="399" s="288" customFormat="1" ht="16.8" spans="1:6">
      <c r="A399" s="264"/>
      <c r="B399" s="304" t="s">
        <v>59</v>
      </c>
      <c r="C399" s="266">
        <v>8</v>
      </c>
      <c r="D399" s="4">
        <v>20000</v>
      </c>
      <c r="E399" s="128">
        <f t="shared" si="22"/>
        <v>160000</v>
      </c>
      <c r="F399" s="300"/>
    </row>
    <row r="400" s="288" customFormat="1" ht="16.8" spans="1:6">
      <c r="A400" s="264"/>
      <c r="B400" s="304" t="s">
        <v>168</v>
      </c>
      <c r="C400" s="266">
        <v>2</v>
      </c>
      <c r="D400" s="4">
        <v>15000</v>
      </c>
      <c r="E400" s="128">
        <f t="shared" si="22"/>
        <v>30000</v>
      </c>
      <c r="F400" s="300"/>
    </row>
    <row r="401" s="288" customFormat="1" ht="16.8" spans="1:6">
      <c r="A401" s="264"/>
      <c r="B401" s="304" t="s">
        <v>169</v>
      </c>
      <c r="C401" s="266">
        <v>0.5</v>
      </c>
      <c r="D401" s="4">
        <v>65000</v>
      </c>
      <c r="E401" s="128">
        <v>33000</v>
      </c>
      <c r="F401" s="300"/>
    </row>
    <row r="402" s="288" customFormat="1" ht="16.8" spans="1:6">
      <c r="A402" s="264"/>
      <c r="B402" s="304" t="s">
        <v>170</v>
      </c>
      <c r="C402" s="266">
        <v>0.5</v>
      </c>
      <c r="D402" s="4">
        <v>60000</v>
      </c>
      <c r="E402" s="128">
        <f t="shared" si="22"/>
        <v>30000</v>
      </c>
      <c r="F402" s="300"/>
    </row>
    <row r="403" s="288" customFormat="1" ht="16.8" spans="1:6">
      <c r="A403" s="264"/>
      <c r="B403" s="304" t="s">
        <v>147</v>
      </c>
      <c r="C403" s="266">
        <v>1</v>
      </c>
      <c r="D403" s="4">
        <v>60000</v>
      </c>
      <c r="E403" s="128">
        <f t="shared" si="22"/>
        <v>60000</v>
      </c>
      <c r="F403" s="300"/>
    </row>
    <row r="404" s="288" customFormat="1" ht="16.8" spans="1:6">
      <c r="A404" s="264"/>
      <c r="B404" s="304" t="s">
        <v>77</v>
      </c>
      <c r="C404" s="266">
        <v>1.5</v>
      </c>
      <c r="D404" s="4">
        <v>40000</v>
      </c>
      <c r="E404" s="128">
        <f t="shared" si="22"/>
        <v>60000</v>
      </c>
      <c r="F404" s="300"/>
    </row>
    <row r="405" s="288" customFormat="1" ht="16.8" spans="1:6">
      <c r="A405" s="264"/>
      <c r="B405" s="304" t="s">
        <v>132</v>
      </c>
      <c r="C405" s="266">
        <v>0.5</v>
      </c>
      <c r="D405" s="4">
        <v>80000</v>
      </c>
      <c r="E405" s="128">
        <f t="shared" si="22"/>
        <v>40000</v>
      </c>
      <c r="F405" s="300"/>
    </row>
    <row r="406" s="288" customFormat="1" ht="16.8" spans="1:6">
      <c r="A406" s="264"/>
      <c r="B406" s="304" t="s">
        <v>171</v>
      </c>
      <c r="C406" s="266">
        <v>0.5</v>
      </c>
      <c r="D406" s="4">
        <v>85000</v>
      </c>
      <c r="E406" s="128">
        <v>43000</v>
      </c>
      <c r="F406" s="300"/>
    </row>
    <row r="407" s="288" customFormat="1" ht="16.8" spans="1:6">
      <c r="A407" s="267"/>
      <c r="B407" s="304" t="s">
        <v>97</v>
      </c>
      <c r="C407" s="266">
        <v>1.5</v>
      </c>
      <c r="D407" s="4">
        <v>60000</v>
      </c>
      <c r="E407" s="128">
        <f t="shared" si="22"/>
        <v>90000</v>
      </c>
      <c r="F407" s="302"/>
    </row>
    <row r="408" s="288" customFormat="1" ht="16.8" spans="1:6">
      <c r="A408" s="277">
        <v>46016</v>
      </c>
      <c r="B408" s="304" t="s">
        <v>152</v>
      </c>
      <c r="C408" s="266">
        <v>2</v>
      </c>
      <c r="D408" s="4">
        <v>45000</v>
      </c>
      <c r="E408" s="128">
        <f t="shared" ref="E408:E419" si="23">D408*C408</f>
        <v>90000</v>
      </c>
      <c r="F408" s="299">
        <f>SUM(E408:E417)</f>
        <v>1414000</v>
      </c>
    </row>
    <row r="409" s="288" customFormat="1" ht="16.8" spans="1:6">
      <c r="A409" s="264"/>
      <c r="B409" s="304" t="s">
        <v>130</v>
      </c>
      <c r="C409" s="266">
        <v>1</v>
      </c>
      <c r="D409" s="4">
        <v>210000</v>
      </c>
      <c r="E409" s="128">
        <f t="shared" si="23"/>
        <v>210000</v>
      </c>
      <c r="F409" s="300"/>
    </row>
    <row r="410" s="288" customFormat="1" ht="16.8" spans="1:6">
      <c r="A410" s="264"/>
      <c r="B410" s="304" t="s">
        <v>172</v>
      </c>
      <c r="C410" s="266">
        <v>0.5</v>
      </c>
      <c r="D410" s="4">
        <v>180000</v>
      </c>
      <c r="E410" s="128">
        <f t="shared" si="23"/>
        <v>90000</v>
      </c>
      <c r="F410" s="300"/>
    </row>
    <row r="411" s="288" customFormat="1" ht="16.8" spans="1:6">
      <c r="A411" s="264"/>
      <c r="B411" s="304" t="s">
        <v>30</v>
      </c>
      <c r="C411" s="266">
        <v>1</v>
      </c>
      <c r="D411" s="4">
        <v>90000</v>
      </c>
      <c r="E411" s="128">
        <f t="shared" si="23"/>
        <v>90000</v>
      </c>
      <c r="F411" s="300"/>
    </row>
    <row r="412" s="288" customFormat="1" ht="16.8" spans="1:6">
      <c r="A412" s="264"/>
      <c r="B412" s="304" t="s">
        <v>34</v>
      </c>
      <c r="C412" s="266">
        <v>1</v>
      </c>
      <c r="D412" s="4">
        <v>95000</v>
      </c>
      <c r="E412" s="128">
        <f t="shared" si="23"/>
        <v>95000</v>
      </c>
      <c r="F412" s="300"/>
    </row>
    <row r="413" s="288" customFormat="1" ht="16.8" spans="1:6">
      <c r="A413" s="264"/>
      <c r="B413" s="304" t="s">
        <v>53</v>
      </c>
      <c r="C413" s="266">
        <v>1</v>
      </c>
      <c r="D413" s="4">
        <v>195000</v>
      </c>
      <c r="E413" s="128">
        <f t="shared" si="23"/>
        <v>195000</v>
      </c>
      <c r="F413" s="300"/>
    </row>
    <row r="414" s="288" customFormat="1" ht="16.8" spans="1:6">
      <c r="A414" s="264"/>
      <c r="B414" s="304" t="s">
        <v>173</v>
      </c>
      <c r="C414" s="266">
        <v>1</v>
      </c>
      <c r="D414" s="4">
        <v>395000</v>
      </c>
      <c r="E414" s="128">
        <f t="shared" si="23"/>
        <v>395000</v>
      </c>
      <c r="F414" s="300"/>
    </row>
    <row r="415" s="288" customFormat="1" ht="16.8" spans="1:6">
      <c r="A415" s="264"/>
      <c r="B415" s="304" t="s">
        <v>174</v>
      </c>
      <c r="C415" s="266">
        <v>1</v>
      </c>
      <c r="D415" s="4">
        <v>125000</v>
      </c>
      <c r="E415" s="128">
        <f t="shared" si="23"/>
        <v>125000</v>
      </c>
      <c r="F415" s="300"/>
    </row>
    <row r="416" s="288" customFormat="1" ht="16.8" spans="1:6">
      <c r="A416" s="264"/>
      <c r="B416" s="304" t="s">
        <v>133</v>
      </c>
      <c r="C416" s="266">
        <v>2</v>
      </c>
      <c r="D416" s="4">
        <v>22000</v>
      </c>
      <c r="E416" s="128">
        <f t="shared" si="23"/>
        <v>44000</v>
      </c>
      <c r="F416" s="300"/>
    </row>
    <row r="417" s="288" customFormat="1" ht="16.8" spans="1:6">
      <c r="A417" s="267"/>
      <c r="B417" s="304" t="s">
        <v>142</v>
      </c>
      <c r="C417" s="266">
        <v>2</v>
      </c>
      <c r="D417" s="4">
        <v>40000</v>
      </c>
      <c r="E417" s="128">
        <f t="shared" si="23"/>
        <v>80000</v>
      </c>
      <c r="F417" s="302"/>
    </row>
    <row r="418" s="288" customFormat="1" spans="1:6">
      <c r="A418" s="277">
        <v>46017</v>
      </c>
      <c r="B418" s="253" t="s">
        <v>11</v>
      </c>
      <c r="C418" s="266">
        <v>7</v>
      </c>
      <c r="D418" s="255">
        <v>22000</v>
      </c>
      <c r="E418" s="128">
        <f t="shared" si="23"/>
        <v>154000</v>
      </c>
      <c r="F418" s="305">
        <f>SUM(E418:E419)</f>
        <v>604000</v>
      </c>
    </row>
    <row r="419" s="288" customFormat="1" spans="1:6">
      <c r="A419" s="267"/>
      <c r="B419" s="253" t="s">
        <v>30</v>
      </c>
      <c r="C419" s="266">
        <v>5</v>
      </c>
      <c r="D419" s="255">
        <v>90000</v>
      </c>
      <c r="E419" s="128">
        <f t="shared" si="23"/>
        <v>450000</v>
      </c>
      <c r="F419" s="306"/>
    </row>
    <row r="420" s="288" customFormat="1" ht="16.8" spans="1:6">
      <c r="A420" s="277">
        <v>46017</v>
      </c>
      <c r="B420" s="265" t="s">
        <v>90</v>
      </c>
      <c r="C420" s="266">
        <v>2</v>
      </c>
      <c r="D420" s="4">
        <v>15000</v>
      </c>
      <c r="E420" s="128">
        <f t="shared" ref="E420:E431" si="24">D420*C420</f>
        <v>30000</v>
      </c>
      <c r="F420" s="299">
        <f>SUM(E420:E431)</f>
        <v>1357000</v>
      </c>
    </row>
    <row r="421" s="288" customFormat="1" ht="16.8" spans="1:6">
      <c r="A421" s="264"/>
      <c r="B421" s="265" t="s">
        <v>89</v>
      </c>
      <c r="C421" s="266">
        <v>3</v>
      </c>
      <c r="D421" s="4">
        <v>55000</v>
      </c>
      <c r="E421" s="128">
        <f t="shared" si="24"/>
        <v>165000</v>
      </c>
      <c r="F421" s="300"/>
    </row>
    <row r="422" s="288" customFormat="1" ht="16.8" spans="1:6">
      <c r="A422" s="264"/>
      <c r="B422" s="265" t="s">
        <v>175</v>
      </c>
      <c r="C422" s="266">
        <v>1</v>
      </c>
      <c r="D422" s="4">
        <v>330000</v>
      </c>
      <c r="E422" s="128">
        <f t="shared" si="24"/>
        <v>330000</v>
      </c>
      <c r="F422" s="300"/>
    </row>
    <row r="423" s="288" customFormat="1" ht="16.8" spans="1:6">
      <c r="A423" s="264"/>
      <c r="B423" s="265" t="s">
        <v>23</v>
      </c>
      <c r="C423" s="266">
        <v>1</v>
      </c>
      <c r="D423" s="4">
        <v>220000</v>
      </c>
      <c r="E423" s="128">
        <f t="shared" si="24"/>
        <v>220000</v>
      </c>
      <c r="F423" s="300"/>
    </row>
    <row r="424" s="288" customFormat="1" ht="16.8" spans="1:6">
      <c r="A424" s="264"/>
      <c r="B424" s="265" t="s">
        <v>29</v>
      </c>
      <c r="C424" s="266">
        <v>2</v>
      </c>
      <c r="D424" s="4">
        <v>20000</v>
      </c>
      <c r="E424" s="128">
        <f t="shared" si="24"/>
        <v>40000</v>
      </c>
      <c r="F424" s="300"/>
    </row>
    <row r="425" s="288" customFormat="1" ht="16.8" spans="1:6">
      <c r="A425" s="264"/>
      <c r="B425" s="265" t="s">
        <v>176</v>
      </c>
      <c r="C425" s="266">
        <v>2</v>
      </c>
      <c r="D425" s="4">
        <v>60000</v>
      </c>
      <c r="E425" s="128">
        <f t="shared" si="24"/>
        <v>120000</v>
      </c>
      <c r="F425" s="300"/>
    </row>
    <row r="426" s="288" customFormat="1" ht="16.8" spans="1:6">
      <c r="A426" s="264"/>
      <c r="B426" s="265" t="s">
        <v>177</v>
      </c>
      <c r="C426" s="266">
        <v>1</v>
      </c>
      <c r="D426" s="4">
        <v>230000</v>
      </c>
      <c r="E426" s="128">
        <f t="shared" si="24"/>
        <v>230000</v>
      </c>
      <c r="F426" s="300"/>
    </row>
    <row r="427" s="288" customFormat="1" ht="16.8" spans="1:6">
      <c r="A427" s="264"/>
      <c r="B427" s="265" t="s">
        <v>109</v>
      </c>
      <c r="C427" s="266">
        <v>0.3</v>
      </c>
      <c r="D427" s="4">
        <v>55000</v>
      </c>
      <c r="E427" s="128">
        <v>17000</v>
      </c>
      <c r="F427" s="300"/>
    </row>
    <row r="428" s="288" customFormat="1" ht="16.8" spans="1:6">
      <c r="A428" s="264"/>
      <c r="B428" s="265" t="s">
        <v>178</v>
      </c>
      <c r="C428" s="266">
        <v>2</v>
      </c>
      <c r="D428" s="4">
        <v>45000</v>
      </c>
      <c r="E428" s="128">
        <f t="shared" si="24"/>
        <v>90000</v>
      </c>
      <c r="F428" s="300"/>
    </row>
    <row r="429" s="288" customFormat="1" ht="16.8" spans="1:6">
      <c r="A429" s="264"/>
      <c r="B429" s="265" t="s">
        <v>179</v>
      </c>
      <c r="C429" s="266">
        <v>1</v>
      </c>
      <c r="D429" s="4">
        <v>70000</v>
      </c>
      <c r="E429" s="128">
        <f t="shared" si="24"/>
        <v>70000</v>
      </c>
      <c r="F429" s="300"/>
    </row>
    <row r="430" s="288" customFormat="1" ht="16.8" spans="1:6">
      <c r="A430" s="264"/>
      <c r="B430" s="265" t="s">
        <v>99</v>
      </c>
      <c r="C430" s="266">
        <v>1</v>
      </c>
      <c r="D430" s="128">
        <v>15000</v>
      </c>
      <c r="E430" s="128">
        <f t="shared" si="24"/>
        <v>15000</v>
      </c>
      <c r="F430" s="300"/>
    </row>
    <row r="431" s="288" customFormat="1" ht="16.8" spans="1:6">
      <c r="A431" s="267"/>
      <c r="B431" s="265" t="s">
        <v>168</v>
      </c>
      <c r="C431" s="266">
        <v>2</v>
      </c>
      <c r="D431" s="128">
        <v>15000</v>
      </c>
      <c r="E431" s="128">
        <f t="shared" si="24"/>
        <v>30000</v>
      </c>
      <c r="F431" s="302"/>
    </row>
    <row r="432" s="288" customFormat="1" ht="16.8" spans="1:6">
      <c r="A432" s="277">
        <v>46018</v>
      </c>
      <c r="B432" s="298" t="s">
        <v>180</v>
      </c>
      <c r="C432" s="266">
        <v>1</v>
      </c>
      <c r="D432" s="128">
        <v>85000</v>
      </c>
      <c r="E432" s="128">
        <f t="shared" ref="E432:E446" si="25">D432*C432</f>
        <v>85000</v>
      </c>
      <c r="F432" s="299">
        <f>SUM(E432:E446)</f>
        <v>2250000</v>
      </c>
    </row>
    <row r="433" s="288" customFormat="1" ht="16.8" spans="1:6">
      <c r="A433" s="264"/>
      <c r="B433" s="298" t="s">
        <v>35</v>
      </c>
      <c r="C433" s="266">
        <v>2</v>
      </c>
      <c r="D433" s="128">
        <v>90000</v>
      </c>
      <c r="E433" s="128">
        <f t="shared" si="25"/>
        <v>180000</v>
      </c>
      <c r="F433" s="300"/>
    </row>
    <row r="434" s="288" customFormat="1" ht="16.8" spans="1:6">
      <c r="A434" s="264"/>
      <c r="B434" s="298" t="s">
        <v>10</v>
      </c>
      <c r="C434" s="266">
        <v>2</v>
      </c>
      <c r="D434" s="128">
        <v>170000</v>
      </c>
      <c r="E434" s="128">
        <f t="shared" si="25"/>
        <v>340000</v>
      </c>
      <c r="F434" s="300"/>
    </row>
    <row r="435" s="288" customFormat="1" ht="16.8" spans="1:6">
      <c r="A435" s="264"/>
      <c r="B435" s="298" t="s">
        <v>13</v>
      </c>
      <c r="C435" s="266">
        <v>2</v>
      </c>
      <c r="D435" s="128">
        <v>170000</v>
      </c>
      <c r="E435" s="128">
        <f t="shared" si="25"/>
        <v>340000</v>
      </c>
      <c r="F435" s="300"/>
    </row>
    <row r="436" s="288" customFormat="1" ht="16.8" spans="1:6">
      <c r="A436" s="264"/>
      <c r="B436" s="298" t="s">
        <v>14</v>
      </c>
      <c r="C436" s="266">
        <v>1</v>
      </c>
      <c r="D436" s="128">
        <v>360000</v>
      </c>
      <c r="E436" s="128">
        <f t="shared" si="25"/>
        <v>360000</v>
      </c>
      <c r="F436" s="300"/>
    </row>
    <row r="437" s="288" customFormat="1" ht="16.8" spans="1:6">
      <c r="A437" s="264"/>
      <c r="B437" s="298" t="s">
        <v>153</v>
      </c>
      <c r="C437" s="266">
        <v>1</v>
      </c>
      <c r="D437" s="128">
        <v>60000</v>
      </c>
      <c r="E437" s="128">
        <f t="shared" si="25"/>
        <v>60000</v>
      </c>
      <c r="F437" s="300"/>
    </row>
    <row r="438" s="288" customFormat="1" ht="16.8" spans="1:6">
      <c r="A438" s="264"/>
      <c r="B438" s="298" t="s">
        <v>11</v>
      </c>
      <c r="C438" s="266">
        <v>2</v>
      </c>
      <c r="D438" s="128">
        <v>22000</v>
      </c>
      <c r="E438" s="128">
        <f t="shared" si="25"/>
        <v>44000</v>
      </c>
      <c r="F438" s="300"/>
    </row>
    <row r="439" s="288" customFormat="1" ht="16.8" spans="1:6">
      <c r="A439" s="264"/>
      <c r="B439" s="298" t="s">
        <v>30</v>
      </c>
      <c r="C439" s="266">
        <v>2</v>
      </c>
      <c r="D439" s="128">
        <v>90000</v>
      </c>
      <c r="E439" s="128">
        <f t="shared" si="25"/>
        <v>180000</v>
      </c>
      <c r="F439" s="300"/>
    </row>
    <row r="440" s="288" customFormat="1" ht="16.8" spans="1:6">
      <c r="A440" s="264"/>
      <c r="B440" s="298" t="s">
        <v>88</v>
      </c>
      <c r="C440" s="266">
        <v>1</v>
      </c>
      <c r="D440" s="128">
        <v>150000</v>
      </c>
      <c r="E440" s="128">
        <f t="shared" si="25"/>
        <v>150000</v>
      </c>
      <c r="F440" s="300"/>
    </row>
    <row r="441" s="288" customFormat="1" ht="16.8" spans="1:6">
      <c r="A441" s="264"/>
      <c r="B441" s="298" t="s">
        <v>31</v>
      </c>
      <c r="C441" s="266">
        <v>1</v>
      </c>
      <c r="D441" s="128">
        <v>275000</v>
      </c>
      <c r="E441" s="128">
        <f t="shared" si="25"/>
        <v>275000</v>
      </c>
      <c r="F441" s="300"/>
    </row>
    <row r="442" s="288" customFormat="1" ht="16.8" spans="1:6">
      <c r="A442" s="264"/>
      <c r="B442" s="298" t="s">
        <v>181</v>
      </c>
      <c r="C442" s="266">
        <v>2</v>
      </c>
      <c r="D442" s="128">
        <v>30000</v>
      </c>
      <c r="E442" s="128">
        <f t="shared" si="25"/>
        <v>60000</v>
      </c>
      <c r="F442" s="300"/>
    </row>
    <row r="443" s="288" customFormat="1" ht="16.8" spans="1:6">
      <c r="A443" s="264"/>
      <c r="B443" s="298" t="s">
        <v>109</v>
      </c>
      <c r="C443" s="266">
        <v>0.3</v>
      </c>
      <c r="D443" s="128">
        <v>55000</v>
      </c>
      <c r="E443" s="128">
        <v>17000</v>
      </c>
      <c r="F443" s="300"/>
    </row>
    <row r="444" s="288" customFormat="1" ht="16.8" spans="1:6">
      <c r="A444" s="264"/>
      <c r="B444" s="298" t="s">
        <v>78</v>
      </c>
      <c r="C444" s="266">
        <v>0.2</v>
      </c>
      <c r="D444" s="128">
        <v>95000</v>
      </c>
      <c r="E444" s="128">
        <f t="shared" si="25"/>
        <v>19000</v>
      </c>
      <c r="F444" s="300"/>
    </row>
    <row r="445" s="288" customFormat="1" ht="16.8" spans="1:6">
      <c r="A445" s="264"/>
      <c r="B445" s="298" t="s">
        <v>182</v>
      </c>
      <c r="C445" s="266">
        <v>5</v>
      </c>
      <c r="D445" s="128">
        <v>20000</v>
      </c>
      <c r="E445" s="128">
        <f t="shared" si="25"/>
        <v>100000</v>
      </c>
      <c r="F445" s="300"/>
    </row>
    <row r="446" s="288" customFormat="1" ht="16.8" spans="1:6">
      <c r="A446" s="267"/>
      <c r="B446" s="298" t="s">
        <v>41</v>
      </c>
      <c r="C446" s="266">
        <v>1</v>
      </c>
      <c r="D446" s="128">
        <v>40000</v>
      </c>
      <c r="E446" s="128">
        <f t="shared" si="25"/>
        <v>40000</v>
      </c>
      <c r="F446" s="302"/>
    </row>
    <row r="447" s="288" customFormat="1" ht="16.8" spans="1:6">
      <c r="A447"/>
      <c r="B447"/>
      <c r="C447" s="266"/>
      <c r="D447" s="128"/>
      <c r="E447" s="128"/>
      <c r="F447" s="298"/>
    </row>
    <row r="448" s="288" customFormat="1" ht="16.8" spans="1:6">
      <c r="A448"/>
      <c r="B448"/>
      <c r="C448" s="266"/>
      <c r="D448" s="128"/>
      <c r="E448" s="128"/>
      <c r="F448" s="298"/>
    </row>
    <row r="449" s="288" customFormat="1" ht="16.8" spans="1:6">
      <c r="A449"/>
      <c r="B449"/>
      <c r="C449" s="266"/>
      <c r="D449" s="128"/>
      <c r="E449" s="128"/>
      <c r="F449" s="298"/>
    </row>
    <row r="450" s="288" customFormat="1" ht="16.8" spans="1:6">
      <c r="A450"/>
      <c r="B450"/>
      <c r="C450" s="266"/>
      <c r="D450" s="128"/>
      <c r="E450" s="128"/>
      <c r="F450" s="298"/>
    </row>
    <row r="451" s="288" customFormat="1" ht="16.8" spans="1:6">
      <c r="A451"/>
      <c r="B451"/>
      <c r="C451" s="266"/>
      <c r="D451" s="128"/>
      <c r="E451" s="128"/>
      <c r="F451" s="298"/>
    </row>
    <row r="452" s="288" customFormat="1" ht="16.8" spans="1:6">
      <c r="A452"/>
      <c r="B452"/>
      <c r="C452" s="266"/>
      <c r="D452" s="128"/>
      <c r="E452" s="128"/>
      <c r="F452" s="298"/>
    </row>
    <row r="453" s="288" customFormat="1" ht="16.8" spans="1:6">
      <c r="A453"/>
      <c r="B453"/>
      <c r="C453" s="266"/>
      <c r="D453" s="128"/>
      <c r="E453" s="128"/>
      <c r="F453" s="298"/>
    </row>
    <row r="454" s="288" customFormat="1" ht="16.8" spans="1:6">
      <c r="A454"/>
      <c r="B454"/>
      <c r="C454" s="266"/>
      <c r="D454" s="128"/>
      <c r="E454" s="128"/>
      <c r="F454" s="298"/>
    </row>
    <row r="455" s="288" customFormat="1" ht="16.8" spans="1:6">
      <c r="A455"/>
      <c r="B455"/>
      <c r="C455" s="266"/>
      <c r="D455" s="128"/>
      <c r="E455" s="128"/>
      <c r="F455" s="298"/>
    </row>
    <row r="456" s="288" customFormat="1" ht="16.8" spans="1:6">
      <c r="A456"/>
      <c r="B456"/>
      <c r="C456" s="266"/>
      <c r="D456" s="128"/>
      <c r="E456" s="128"/>
      <c r="F456" s="298"/>
    </row>
    <row r="457" s="288" customFormat="1" ht="16.8" spans="1:7">
      <c r="A457"/>
      <c r="B457"/>
      <c r="C457" s="266"/>
      <c r="D457" s="128"/>
      <c r="E457" s="128"/>
      <c r="F457" s="298"/>
      <c r="G457" s="301"/>
    </row>
    <row r="458" s="288" customFormat="1" ht="16.8" spans="1:6">
      <c r="A458"/>
      <c r="B458"/>
      <c r="C458" s="266"/>
      <c r="D458" s="128"/>
      <c r="E458" s="128"/>
      <c r="F458" s="298"/>
    </row>
    <row r="459" s="288" customFormat="1" ht="16.8" spans="1:6">
      <c r="A459"/>
      <c r="B459"/>
      <c r="C459" s="266"/>
      <c r="D459" s="128"/>
      <c r="E459" s="128"/>
      <c r="F459" s="298"/>
    </row>
    <row r="460" s="288" customFormat="1" spans="1:6">
      <c r="A460" s="296"/>
      <c r="B460" s="298"/>
      <c r="C460" s="266"/>
      <c r="D460" s="128"/>
      <c r="E460" s="128"/>
      <c r="F460" s="298"/>
    </row>
    <row r="461" s="288" customFormat="1" spans="1:6">
      <c r="A461" s="296"/>
      <c r="B461" s="298"/>
      <c r="C461" s="266"/>
      <c r="D461" s="128"/>
      <c r="E461" s="128"/>
      <c r="F461" s="298"/>
    </row>
    <row r="462" s="288" customFormat="1" spans="1:6">
      <c r="A462" s="296"/>
      <c r="B462" s="298"/>
      <c r="C462" s="266"/>
      <c r="D462" s="128"/>
      <c r="E462" s="128"/>
      <c r="F462" s="298"/>
    </row>
    <row r="463" s="288" customFormat="1" spans="1:6">
      <c r="A463" s="296"/>
      <c r="B463" s="298"/>
      <c r="C463" s="266"/>
      <c r="D463" s="128"/>
      <c r="E463" s="128"/>
      <c r="F463" s="298"/>
    </row>
    <row r="464" s="288" customFormat="1" spans="1:6">
      <c r="A464" s="296"/>
      <c r="B464" s="298"/>
      <c r="C464" s="266"/>
      <c r="D464" s="128"/>
      <c r="E464" s="128"/>
      <c r="F464" s="298"/>
    </row>
    <row r="465" s="288" customFormat="1" spans="1:6">
      <c r="A465" s="296"/>
      <c r="B465" s="298"/>
      <c r="C465" s="266"/>
      <c r="D465" s="128"/>
      <c r="E465" s="128"/>
      <c r="F465" s="298"/>
    </row>
    <row r="466" s="288" customFormat="1" spans="1:6">
      <c r="A466" s="296"/>
      <c r="B466" s="298"/>
      <c r="C466" s="266"/>
      <c r="D466" s="128"/>
      <c r="E466" s="128"/>
      <c r="F466" s="298"/>
    </row>
    <row r="467" s="288" customFormat="1" spans="1:6">
      <c r="A467" s="296"/>
      <c r="B467" s="298"/>
      <c r="C467" s="266"/>
      <c r="D467" s="128"/>
      <c r="E467" s="128"/>
      <c r="F467" s="298"/>
    </row>
    <row r="468" s="288" customFormat="1" spans="1:6">
      <c r="A468" s="296"/>
      <c r="B468" s="298"/>
      <c r="C468" s="266"/>
      <c r="D468" s="128"/>
      <c r="E468" s="128"/>
      <c r="F468" s="298"/>
    </row>
    <row r="469" s="288" customFormat="1" spans="1:6">
      <c r="A469" s="296"/>
      <c r="B469" s="298"/>
      <c r="C469" s="266"/>
      <c r="D469" s="128"/>
      <c r="E469" s="128"/>
      <c r="F469" s="298"/>
    </row>
    <row r="470" s="288" customFormat="1" spans="1:6">
      <c r="A470" s="296"/>
      <c r="B470" s="298"/>
      <c r="C470" s="266"/>
      <c r="D470" s="128"/>
      <c r="E470" s="128"/>
      <c r="F470" s="298"/>
    </row>
    <row r="471" s="288" customFormat="1" spans="1:6">
      <c r="A471" s="296"/>
      <c r="B471" s="298"/>
      <c r="C471" s="266"/>
      <c r="D471" s="128"/>
      <c r="E471" s="128"/>
      <c r="F471" s="298"/>
    </row>
    <row r="472" s="288" customFormat="1" spans="1:6">
      <c r="A472" s="296"/>
      <c r="B472" s="298"/>
      <c r="C472" s="266"/>
      <c r="D472" s="128"/>
      <c r="E472" s="128"/>
      <c r="F472" s="298"/>
    </row>
    <row r="473" s="288" customFormat="1" spans="1:6">
      <c r="A473" s="296"/>
      <c r="B473" s="298"/>
      <c r="C473" s="266"/>
      <c r="D473" s="128"/>
      <c r="E473" s="128"/>
      <c r="F473" s="298"/>
    </row>
    <row r="474" s="288" customFormat="1" spans="1:6">
      <c r="A474" s="296"/>
      <c r="B474" s="298"/>
      <c r="C474" s="266"/>
      <c r="D474" s="128"/>
      <c r="E474" s="128"/>
      <c r="F474" s="298"/>
    </row>
    <row r="475" s="288" customFormat="1" spans="1:6">
      <c r="A475" s="296"/>
      <c r="B475" s="298"/>
      <c r="C475" s="266"/>
      <c r="D475" s="128"/>
      <c r="E475" s="128"/>
      <c r="F475" s="298"/>
    </row>
    <row r="476" s="288" customFormat="1" spans="1:6">
      <c r="A476" s="296"/>
      <c r="B476" s="298"/>
      <c r="C476" s="266"/>
      <c r="D476" s="128"/>
      <c r="E476" s="128"/>
      <c r="F476" s="298"/>
    </row>
    <row r="477" s="288" customFormat="1" spans="1:6">
      <c r="A477" s="296"/>
      <c r="B477" s="298"/>
      <c r="C477" s="266"/>
      <c r="D477" s="128"/>
      <c r="E477" s="128"/>
      <c r="F477" s="298"/>
    </row>
    <row r="478" s="288" customFormat="1" spans="1:6">
      <c r="A478" s="296"/>
      <c r="B478" s="298"/>
      <c r="C478" s="266"/>
      <c r="D478" s="128"/>
      <c r="E478" s="128"/>
      <c r="F478" s="298"/>
    </row>
    <row r="479" s="288" customFormat="1" spans="1:6">
      <c r="A479" s="296"/>
      <c r="B479" s="298"/>
      <c r="C479" s="266"/>
      <c r="D479" s="128"/>
      <c r="E479" s="128"/>
      <c r="F479" s="298"/>
    </row>
    <row r="480" s="288" customFormat="1" spans="1:6">
      <c r="A480" s="296"/>
      <c r="B480" s="298"/>
      <c r="C480" s="266"/>
      <c r="D480" s="128"/>
      <c r="E480" s="128"/>
      <c r="F480" s="298"/>
    </row>
    <row r="481" s="288" customFormat="1" spans="1:6">
      <c r="A481" s="296"/>
      <c r="B481" s="298"/>
      <c r="C481" s="266"/>
      <c r="D481" s="128"/>
      <c r="E481" s="128"/>
      <c r="F481" s="298"/>
    </row>
    <row r="482" s="288" customFormat="1" spans="1:6">
      <c r="A482" s="296"/>
      <c r="B482" s="298"/>
      <c r="C482" s="266"/>
      <c r="D482" s="128"/>
      <c r="E482" s="128"/>
      <c r="F482" s="298"/>
    </row>
    <row r="483" s="288" customFormat="1" spans="1:6">
      <c r="A483" s="296"/>
      <c r="B483" s="298"/>
      <c r="C483" s="266"/>
      <c r="D483" s="128"/>
      <c r="E483" s="128"/>
      <c r="F483" s="298"/>
    </row>
    <row r="484" s="288" customFormat="1" spans="1:6">
      <c r="A484" s="296"/>
      <c r="B484" s="298"/>
      <c r="C484" s="266"/>
      <c r="D484" s="128"/>
      <c r="E484" s="128"/>
      <c r="F484" s="298"/>
    </row>
    <row r="485" s="288" customFormat="1" spans="1:6">
      <c r="A485" s="296"/>
      <c r="B485" s="298"/>
      <c r="C485" s="266"/>
      <c r="D485" s="128"/>
      <c r="E485" s="128"/>
      <c r="F485" s="298"/>
    </row>
    <row r="486" s="288" customFormat="1" spans="1:6">
      <c r="A486" s="296"/>
      <c r="B486" s="298"/>
      <c r="C486" s="266"/>
      <c r="D486" s="128"/>
      <c r="E486" s="128"/>
      <c r="F486" s="298"/>
    </row>
    <row r="487" s="288" customFormat="1" spans="1:6">
      <c r="A487" s="296"/>
      <c r="B487" s="298"/>
      <c r="C487" s="266"/>
      <c r="D487" s="128"/>
      <c r="E487" s="128"/>
      <c r="F487" s="298"/>
    </row>
    <row r="488" s="288" customFormat="1" spans="1:6">
      <c r="A488" s="296"/>
      <c r="B488" s="304"/>
      <c r="C488" s="266"/>
      <c r="D488" s="128"/>
      <c r="E488" s="128"/>
      <c r="F488" s="298"/>
    </row>
    <row r="489" s="288" customFormat="1" spans="1:6">
      <c r="A489" s="296"/>
      <c r="B489" s="304"/>
      <c r="C489" s="266"/>
      <c r="D489" s="265"/>
      <c r="E489" s="265"/>
      <c r="F489" s="298">
        <f>SUM(F2:F488)</f>
        <v>49813000</v>
      </c>
    </row>
    <row r="490" s="288" customFormat="1" spans="1:6">
      <c r="A490" s="289"/>
      <c r="B490" s="290"/>
      <c r="C490" s="266"/>
      <c r="F490" s="291"/>
    </row>
    <row r="491" s="288" customFormat="1" spans="1:6">
      <c r="A491" s="289"/>
      <c r="B491" s="290"/>
      <c r="C491" s="266"/>
      <c r="F491" s="291"/>
    </row>
    <row r="492" s="288" customFormat="1" spans="1:6">
      <c r="A492" s="289"/>
      <c r="B492" s="290"/>
      <c r="C492" s="266"/>
      <c r="F492" s="291"/>
    </row>
    <row r="493" s="288" customFormat="1" spans="1:6">
      <c r="A493" s="289"/>
      <c r="B493" s="290"/>
      <c r="C493" s="266"/>
      <c r="F493" s="291"/>
    </row>
    <row r="494" s="288" customFormat="1" spans="1:6">
      <c r="A494" s="289"/>
      <c r="B494" s="290"/>
      <c r="C494" s="266"/>
      <c r="F494" s="291"/>
    </row>
    <row r="495" s="288" customFormat="1" spans="1:6">
      <c r="A495" s="289"/>
      <c r="B495" s="290"/>
      <c r="C495" s="266"/>
      <c r="F495" s="291"/>
    </row>
    <row r="496" s="288" customFormat="1" spans="1:6">
      <c r="A496" s="289"/>
      <c r="B496" s="290"/>
      <c r="C496" s="266"/>
      <c r="F496" s="291"/>
    </row>
    <row r="497" s="288" customFormat="1" spans="1:6">
      <c r="A497" s="289"/>
      <c r="B497" s="290"/>
      <c r="C497" s="266"/>
      <c r="F497" s="291"/>
    </row>
    <row r="498" s="288" customFormat="1" spans="1:6">
      <c r="A498" s="289"/>
      <c r="B498" s="290"/>
      <c r="C498" s="266"/>
      <c r="F498" s="291"/>
    </row>
    <row r="499" s="288" customFormat="1" spans="1:6">
      <c r="A499" s="289"/>
      <c r="B499" s="290"/>
      <c r="C499" s="266"/>
      <c r="F499" s="291"/>
    </row>
    <row r="500" s="288" customFormat="1" spans="1:6">
      <c r="A500" s="289"/>
      <c r="B500" s="290"/>
      <c r="C500" s="266"/>
      <c r="F500" s="291"/>
    </row>
    <row r="501" s="288" customFormat="1" spans="1:6">
      <c r="A501" s="289"/>
      <c r="B501" s="290"/>
      <c r="C501" s="266"/>
      <c r="F501" s="291"/>
    </row>
    <row r="502" s="288" customFormat="1" spans="1:6">
      <c r="A502" s="289"/>
      <c r="B502" s="290"/>
      <c r="C502" s="266"/>
      <c r="F502" s="291"/>
    </row>
    <row r="503" s="288" customFormat="1" spans="1:6">
      <c r="A503" s="289"/>
      <c r="B503" s="290"/>
      <c r="C503" s="266"/>
      <c r="F503" s="291"/>
    </row>
    <row r="504" s="288" customFormat="1" spans="1:6">
      <c r="A504" s="289"/>
      <c r="B504" s="290"/>
      <c r="C504" s="266"/>
      <c r="F504" s="291"/>
    </row>
    <row r="505" s="288" customFormat="1" spans="1:6">
      <c r="A505" s="289"/>
      <c r="B505" s="290"/>
      <c r="C505" s="266"/>
      <c r="F505" s="291"/>
    </row>
    <row r="506" s="288" customFormat="1" spans="1:6">
      <c r="A506" s="289"/>
      <c r="B506" s="290"/>
      <c r="C506" s="266"/>
      <c r="F506" s="291"/>
    </row>
    <row r="507" s="288" customFormat="1" spans="1:6">
      <c r="A507" s="289"/>
      <c r="B507" s="290"/>
      <c r="C507" s="266"/>
      <c r="F507" s="291"/>
    </row>
    <row r="508" s="288" customFormat="1" spans="1:7">
      <c r="A508" s="289"/>
      <c r="B508" s="290"/>
      <c r="C508" s="266"/>
      <c r="F508" s="291"/>
      <c r="G508" s="301"/>
    </row>
    <row r="509" s="288" customFormat="1" spans="1:6">
      <c r="A509" s="289"/>
      <c r="B509" s="290"/>
      <c r="C509" s="266"/>
      <c r="F509" s="291"/>
    </row>
    <row r="510" s="288" customFormat="1" spans="1:6">
      <c r="A510" s="289"/>
      <c r="B510" s="290"/>
      <c r="C510" s="266"/>
      <c r="F510" s="291"/>
    </row>
    <row r="511" s="288" customFormat="1" spans="1:6">
      <c r="A511" s="289"/>
      <c r="B511" s="290"/>
      <c r="C511" s="266"/>
      <c r="F511" s="291"/>
    </row>
    <row r="512" s="288" customFormat="1" spans="1:6">
      <c r="A512" s="289"/>
      <c r="B512" s="290"/>
      <c r="C512" s="266"/>
      <c r="F512" s="291"/>
    </row>
  </sheetData>
  <mergeCells count="74">
    <mergeCell ref="A3:A17"/>
    <mergeCell ref="A19:A34"/>
    <mergeCell ref="A35:A50"/>
    <mergeCell ref="A51:A53"/>
    <mergeCell ref="A54:A67"/>
    <mergeCell ref="A69:A92"/>
    <mergeCell ref="A93:A97"/>
    <mergeCell ref="A98:A115"/>
    <mergeCell ref="A116:A137"/>
    <mergeCell ref="A138:A142"/>
    <mergeCell ref="A143:A150"/>
    <mergeCell ref="A152:A156"/>
    <mergeCell ref="A157:A159"/>
    <mergeCell ref="A160:A180"/>
    <mergeCell ref="A181:A183"/>
    <mergeCell ref="A184:A203"/>
    <mergeCell ref="A204:A212"/>
    <mergeCell ref="A213:A220"/>
    <mergeCell ref="A221:A225"/>
    <mergeCell ref="A226:A246"/>
    <mergeCell ref="A247:A257"/>
    <mergeCell ref="A258:A279"/>
    <mergeCell ref="A280:A284"/>
    <mergeCell ref="A285:A300"/>
    <mergeCell ref="A301:A311"/>
    <mergeCell ref="A312:A321"/>
    <mergeCell ref="A322:A323"/>
    <mergeCell ref="A324:A331"/>
    <mergeCell ref="A332:A345"/>
    <mergeCell ref="A346:A357"/>
    <mergeCell ref="A358:A362"/>
    <mergeCell ref="A363:A385"/>
    <mergeCell ref="A386:A407"/>
    <mergeCell ref="A408:A417"/>
    <mergeCell ref="A418:A419"/>
    <mergeCell ref="A420:A431"/>
    <mergeCell ref="A432:A446"/>
    <mergeCell ref="F3:F17"/>
    <mergeCell ref="F19:F34"/>
    <mergeCell ref="F35:F50"/>
    <mergeCell ref="F51:F53"/>
    <mergeCell ref="F54:F67"/>
    <mergeCell ref="F69:F92"/>
    <mergeCell ref="F93:F97"/>
    <mergeCell ref="F98:F115"/>
    <mergeCell ref="F116:F137"/>
    <mergeCell ref="F138:F142"/>
    <mergeCell ref="F143:F150"/>
    <mergeCell ref="F152:F156"/>
    <mergeCell ref="F157:F159"/>
    <mergeCell ref="F160:F180"/>
    <mergeCell ref="F181:F183"/>
    <mergeCell ref="F184:F203"/>
    <mergeCell ref="F204:F212"/>
    <mergeCell ref="F213:F220"/>
    <mergeCell ref="F221:F225"/>
    <mergeCell ref="F226:F246"/>
    <mergeCell ref="F247:F257"/>
    <mergeCell ref="F258:F279"/>
    <mergeCell ref="F280:F284"/>
    <mergeCell ref="F285:F300"/>
    <mergeCell ref="F301:F311"/>
    <mergeCell ref="F312:F321"/>
    <mergeCell ref="F322:F323"/>
    <mergeCell ref="F324:F331"/>
    <mergeCell ref="F332:F345"/>
    <mergeCell ref="F346:F357"/>
    <mergeCell ref="F358:F362"/>
    <mergeCell ref="F363:F385"/>
    <mergeCell ref="F386:F407"/>
    <mergeCell ref="F408:F417"/>
    <mergeCell ref="F418:F419"/>
    <mergeCell ref="F420:F431"/>
    <mergeCell ref="F432:F446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1"/>
  <sheetViews>
    <sheetView zoomScale="90" zoomScaleNormal="90" workbookViewId="0">
      <pane ySplit="1" topLeftCell="A641" activePane="bottomLeft" state="frozen"/>
      <selection/>
      <selection pane="bottomLeft" activeCell="F663" sqref="F663"/>
    </sheetView>
  </sheetViews>
  <sheetFormatPr defaultColWidth="9.140625" defaultRowHeight="17.6" outlineLevelCol="7"/>
  <cols>
    <col min="1" max="1" width="28.3828125" style="245" customWidth="1"/>
    <col min="2" max="2" width="32.1796875" style="246" customWidth="1"/>
    <col min="3" max="3" width="9.140625" style="247"/>
    <col min="4" max="4" width="13.3828125" style="244" customWidth="1"/>
    <col min="5" max="5" width="27.96875" style="244" customWidth="1"/>
    <col min="6" max="6" width="28.1640625" style="244" customWidth="1"/>
    <col min="7" max="7" width="29.25" style="244" customWidth="1"/>
    <col min="8" max="8" width="14.9375" style="244"/>
    <col min="9" max="16384" width="9.140625" style="244"/>
  </cols>
  <sheetData>
    <row r="1" s="41" customFormat="1" ht="20.4" spans="1:7">
      <c r="A1" s="248" t="s">
        <v>0</v>
      </c>
      <c r="B1" s="249" t="s">
        <v>1</v>
      </c>
      <c r="C1" s="250" t="s">
        <v>2</v>
      </c>
      <c r="D1" s="251" t="s">
        <v>3</v>
      </c>
      <c r="E1" s="251" t="s">
        <v>4</v>
      </c>
      <c r="F1" s="251" t="s">
        <v>5</v>
      </c>
      <c r="G1" s="41" t="s">
        <v>183</v>
      </c>
    </row>
    <row r="2" s="244" customFormat="1" spans="1:7">
      <c r="A2" s="252">
        <v>45992</v>
      </c>
      <c r="B2" s="253" t="s">
        <v>155</v>
      </c>
      <c r="C2" s="254">
        <v>0.5</v>
      </c>
      <c r="D2" s="255">
        <v>83000</v>
      </c>
      <c r="E2" s="255">
        <f>D2*C2</f>
        <v>41500</v>
      </c>
      <c r="F2" s="258">
        <f>SUM(E2:E15)</f>
        <v>1204900</v>
      </c>
      <c r="G2" s="259"/>
    </row>
    <row r="3" s="244" customFormat="1" spans="1:7">
      <c r="A3" s="256"/>
      <c r="B3" s="253" t="s">
        <v>60</v>
      </c>
      <c r="C3" s="254">
        <v>4</v>
      </c>
      <c r="D3" s="255">
        <v>22000</v>
      </c>
      <c r="E3" s="255">
        <f t="shared" ref="E3:E15" si="0">D3*C3</f>
        <v>88000</v>
      </c>
      <c r="F3" s="260"/>
      <c r="G3" s="259"/>
    </row>
    <row r="4" s="244" customFormat="1" spans="1:7">
      <c r="A4" s="256"/>
      <c r="B4" s="253" t="s">
        <v>137</v>
      </c>
      <c r="C4" s="254">
        <v>3</v>
      </c>
      <c r="D4" s="255">
        <v>45000</v>
      </c>
      <c r="E4" s="255">
        <f t="shared" si="0"/>
        <v>135000</v>
      </c>
      <c r="F4" s="260"/>
      <c r="G4" s="259"/>
    </row>
    <row r="5" s="244" customFormat="1" spans="1:8">
      <c r="A5" s="256"/>
      <c r="B5" s="253" t="s">
        <v>184</v>
      </c>
      <c r="C5" s="254">
        <v>4</v>
      </c>
      <c r="D5" s="255">
        <v>110000</v>
      </c>
      <c r="E5" s="255">
        <f t="shared" si="0"/>
        <v>440000</v>
      </c>
      <c r="F5" s="260"/>
      <c r="G5" s="259"/>
      <c r="H5" s="261"/>
    </row>
    <row r="6" s="244" customFormat="1" spans="1:7">
      <c r="A6" s="256"/>
      <c r="B6" s="253" t="s">
        <v>54</v>
      </c>
      <c r="C6" s="254">
        <v>5</v>
      </c>
      <c r="D6" s="255">
        <v>150000</v>
      </c>
      <c r="E6" s="255">
        <v>150000</v>
      </c>
      <c r="F6" s="260"/>
      <c r="G6" s="259"/>
    </row>
    <row r="7" s="244" customFormat="1" spans="1:7">
      <c r="A7" s="256"/>
      <c r="B7" s="253" t="s">
        <v>185</v>
      </c>
      <c r="C7" s="254">
        <v>1</v>
      </c>
      <c r="D7" s="255">
        <v>75000</v>
      </c>
      <c r="E7" s="255">
        <f t="shared" si="0"/>
        <v>75000</v>
      </c>
      <c r="F7" s="260"/>
      <c r="G7" s="259"/>
    </row>
    <row r="8" s="244" customFormat="1" spans="1:7">
      <c r="A8" s="256"/>
      <c r="B8" s="253" t="s">
        <v>41</v>
      </c>
      <c r="C8" s="254">
        <v>1</v>
      </c>
      <c r="D8" s="255">
        <v>39000</v>
      </c>
      <c r="E8" s="255">
        <f t="shared" si="0"/>
        <v>39000</v>
      </c>
      <c r="F8" s="260"/>
      <c r="G8" s="259"/>
    </row>
    <row r="9" s="244" customFormat="1" spans="1:7">
      <c r="A9" s="256"/>
      <c r="B9" s="253" t="s">
        <v>42</v>
      </c>
      <c r="C9" s="254">
        <v>1</v>
      </c>
      <c r="D9" s="255">
        <v>39000</v>
      </c>
      <c r="E9" s="255">
        <f t="shared" si="0"/>
        <v>39000</v>
      </c>
      <c r="F9" s="260"/>
      <c r="G9" s="259"/>
    </row>
    <row r="10" s="244" customFormat="1" spans="1:7">
      <c r="A10" s="256"/>
      <c r="B10" s="253" t="s">
        <v>139</v>
      </c>
      <c r="C10" s="254">
        <v>0.5</v>
      </c>
      <c r="D10" s="255">
        <v>45000</v>
      </c>
      <c r="E10" s="255">
        <f t="shared" si="0"/>
        <v>22500</v>
      </c>
      <c r="F10" s="260"/>
      <c r="G10" s="259"/>
    </row>
    <row r="11" s="244" customFormat="1" spans="1:7">
      <c r="A11" s="256"/>
      <c r="B11" s="253" t="s">
        <v>186</v>
      </c>
      <c r="C11" s="254">
        <v>1</v>
      </c>
      <c r="D11" s="255">
        <v>50000</v>
      </c>
      <c r="E11" s="255">
        <f t="shared" si="0"/>
        <v>50000</v>
      </c>
      <c r="F11" s="260"/>
      <c r="G11" s="259"/>
    </row>
    <row r="12" s="244" customFormat="1" spans="1:7">
      <c r="A12" s="256"/>
      <c r="B12" s="253" t="s">
        <v>167</v>
      </c>
      <c r="C12" s="254">
        <v>1.7</v>
      </c>
      <c r="D12" s="255">
        <v>40000</v>
      </c>
      <c r="E12" s="255">
        <f t="shared" si="0"/>
        <v>68000</v>
      </c>
      <c r="F12" s="260"/>
      <c r="G12" s="259"/>
    </row>
    <row r="13" s="244" customFormat="1" spans="1:7">
      <c r="A13" s="256"/>
      <c r="B13" s="253" t="s">
        <v>83</v>
      </c>
      <c r="C13" s="254">
        <v>0.3</v>
      </c>
      <c r="D13" s="255">
        <v>28000</v>
      </c>
      <c r="E13" s="255">
        <f t="shared" si="0"/>
        <v>8400</v>
      </c>
      <c r="F13" s="260"/>
      <c r="G13" s="259"/>
    </row>
    <row r="14" s="244" customFormat="1" spans="1:7">
      <c r="A14" s="256"/>
      <c r="B14" s="253" t="s">
        <v>99</v>
      </c>
      <c r="C14" s="254">
        <v>1</v>
      </c>
      <c r="D14" s="255">
        <v>10000</v>
      </c>
      <c r="E14" s="255">
        <f t="shared" si="0"/>
        <v>10000</v>
      </c>
      <c r="F14" s="260"/>
      <c r="G14" s="259"/>
    </row>
    <row r="15" s="244" customFormat="1" spans="1:7">
      <c r="A15" s="257"/>
      <c r="B15" s="253" t="s">
        <v>77</v>
      </c>
      <c r="C15" s="254">
        <v>0.5</v>
      </c>
      <c r="D15" s="255">
        <v>77000</v>
      </c>
      <c r="E15" s="255">
        <f t="shared" si="0"/>
        <v>38500</v>
      </c>
      <c r="F15" s="262"/>
      <c r="G15" s="259"/>
    </row>
    <row r="16" s="244" customFormat="1" spans="1:7">
      <c r="A16" s="252">
        <v>45993</v>
      </c>
      <c r="B16" s="253" t="s">
        <v>79</v>
      </c>
      <c r="C16" s="254">
        <v>2</v>
      </c>
      <c r="D16" s="255">
        <v>28000</v>
      </c>
      <c r="E16" s="255">
        <f t="shared" ref="E16:E36" si="1">D16*C16</f>
        <v>56000</v>
      </c>
      <c r="F16" s="258">
        <f>SUM(E16:E36)</f>
        <v>2570700</v>
      </c>
      <c r="G16" s="259"/>
    </row>
    <row r="17" s="244" customFormat="1" spans="1:7">
      <c r="A17" s="256"/>
      <c r="B17" s="253" t="s">
        <v>71</v>
      </c>
      <c r="C17" s="254">
        <v>2</v>
      </c>
      <c r="D17" s="255">
        <v>66000</v>
      </c>
      <c r="E17" s="255">
        <f t="shared" si="1"/>
        <v>132000</v>
      </c>
      <c r="F17" s="260"/>
      <c r="G17" s="259"/>
    </row>
    <row r="18" s="244" customFormat="1" spans="1:7">
      <c r="A18" s="256"/>
      <c r="B18" s="253" t="s">
        <v>63</v>
      </c>
      <c r="C18" s="254">
        <v>7</v>
      </c>
      <c r="D18" s="255">
        <v>24000</v>
      </c>
      <c r="E18" s="255">
        <f t="shared" si="1"/>
        <v>168000</v>
      </c>
      <c r="F18" s="260"/>
      <c r="G18" s="259"/>
    </row>
    <row r="19" s="244" customFormat="1" spans="1:7">
      <c r="A19" s="256"/>
      <c r="B19" s="253" t="s">
        <v>115</v>
      </c>
      <c r="C19" s="254">
        <v>3</v>
      </c>
      <c r="D19" s="255">
        <v>25000</v>
      </c>
      <c r="E19" s="255">
        <f t="shared" si="1"/>
        <v>75000</v>
      </c>
      <c r="F19" s="260"/>
      <c r="G19" s="259"/>
    </row>
    <row r="20" s="244" customFormat="1" spans="1:7">
      <c r="A20" s="256"/>
      <c r="B20" s="253" t="s">
        <v>93</v>
      </c>
      <c r="C20" s="254">
        <v>1</v>
      </c>
      <c r="D20" s="255">
        <v>39000</v>
      </c>
      <c r="E20" s="255">
        <f t="shared" si="1"/>
        <v>39000</v>
      </c>
      <c r="F20" s="260"/>
      <c r="G20" s="259"/>
    </row>
    <row r="21" s="244" customFormat="1" spans="1:7">
      <c r="A21" s="256"/>
      <c r="B21" s="253" t="s">
        <v>187</v>
      </c>
      <c r="C21" s="254">
        <v>3</v>
      </c>
      <c r="D21" s="255">
        <v>20000</v>
      </c>
      <c r="E21" s="255">
        <f t="shared" si="1"/>
        <v>60000</v>
      </c>
      <c r="F21" s="260"/>
      <c r="G21" s="259"/>
    </row>
    <row r="22" s="244" customFormat="1" spans="1:7">
      <c r="A22" s="256"/>
      <c r="B22" s="253" t="s">
        <v>188</v>
      </c>
      <c r="C22" s="254">
        <v>3</v>
      </c>
      <c r="D22" s="255">
        <v>75000</v>
      </c>
      <c r="E22" s="255">
        <f t="shared" si="1"/>
        <v>225000</v>
      </c>
      <c r="F22" s="260"/>
      <c r="G22" s="259"/>
    </row>
    <row r="23" s="244" customFormat="1" spans="1:7">
      <c r="A23" s="256"/>
      <c r="B23" s="253" t="s">
        <v>189</v>
      </c>
      <c r="C23" s="254">
        <v>3</v>
      </c>
      <c r="D23" s="255">
        <v>80000</v>
      </c>
      <c r="E23" s="255">
        <f t="shared" si="1"/>
        <v>240000</v>
      </c>
      <c r="F23" s="260"/>
      <c r="G23" s="259"/>
    </row>
    <row r="24" s="244" customFormat="1" spans="1:7">
      <c r="A24" s="256"/>
      <c r="B24" s="253" t="s">
        <v>149</v>
      </c>
      <c r="C24" s="254">
        <v>3</v>
      </c>
      <c r="D24" s="255">
        <v>75000</v>
      </c>
      <c r="E24" s="255">
        <f t="shared" si="1"/>
        <v>225000</v>
      </c>
      <c r="F24" s="260"/>
      <c r="G24" s="259"/>
    </row>
    <row r="25" s="244" customFormat="1" spans="1:7">
      <c r="A25" s="256"/>
      <c r="B25" s="253" t="s">
        <v>172</v>
      </c>
      <c r="C25" s="254">
        <v>0.5</v>
      </c>
      <c r="D25" s="255">
        <v>200000</v>
      </c>
      <c r="E25" s="255">
        <f t="shared" si="1"/>
        <v>100000</v>
      </c>
      <c r="F25" s="260"/>
      <c r="G25" s="259"/>
    </row>
    <row r="26" s="244" customFormat="1" spans="1:7">
      <c r="A26" s="256"/>
      <c r="B26" s="253" t="s">
        <v>70</v>
      </c>
      <c r="C26" s="254">
        <v>3</v>
      </c>
      <c r="D26" s="255">
        <v>25000</v>
      </c>
      <c r="E26" s="255">
        <f t="shared" si="1"/>
        <v>75000</v>
      </c>
      <c r="F26" s="260"/>
      <c r="G26" s="259"/>
    </row>
    <row r="27" s="244" customFormat="1" spans="1:7">
      <c r="A27" s="256"/>
      <c r="B27" s="253" t="s">
        <v>14</v>
      </c>
      <c r="C27" s="254">
        <v>1</v>
      </c>
      <c r="D27" s="255">
        <v>450000</v>
      </c>
      <c r="E27" s="255">
        <f t="shared" si="1"/>
        <v>450000</v>
      </c>
      <c r="F27" s="260"/>
      <c r="G27" s="259"/>
    </row>
    <row r="28" s="244" customFormat="1" spans="1:7">
      <c r="A28" s="256"/>
      <c r="B28" s="253" t="s">
        <v>190</v>
      </c>
      <c r="C28" s="254">
        <v>1</v>
      </c>
      <c r="D28" s="255">
        <v>85000</v>
      </c>
      <c r="E28" s="255">
        <f t="shared" si="1"/>
        <v>85000</v>
      </c>
      <c r="F28" s="260"/>
      <c r="G28" s="259"/>
    </row>
    <row r="29" s="244" customFormat="1" spans="1:7">
      <c r="A29" s="256"/>
      <c r="B29" s="253" t="s">
        <v>31</v>
      </c>
      <c r="C29" s="254">
        <v>1</v>
      </c>
      <c r="D29" s="255">
        <v>320000</v>
      </c>
      <c r="E29" s="255">
        <f t="shared" si="1"/>
        <v>320000</v>
      </c>
      <c r="F29" s="260"/>
      <c r="G29" s="259"/>
    </row>
    <row r="30" s="244" customFormat="1" spans="1:7">
      <c r="A30" s="256"/>
      <c r="B30" s="253" t="s">
        <v>55</v>
      </c>
      <c r="C30" s="254">
        <v>1</v>
      </c>
      <c r="D30" s="255">
        <v>85000</v>
      </c>
      <c r="E30" s="255">
        <f t="shared" si="1"/>
        <v>85000</v>
      </c>
      <c r="F30" s="260"/>
      <c r="G30" s="259"/>
    </row>
    <row r="31" s="244" customFormat="1" spans="1:7">
      <c r="A31" s="256"/>
      <c r="B31" s="253" t="s">
        <v>11</v>
      </c>
      <c r="C31" s="254">
        <v>2</v>
      </c>
      <c r="D31" s="255">
        <v>35000</v>
      </c>
      <c r="E31" s="255">
        <f t="shared" si="1"/>
        <v>70000</v>
      </c>
      <c r="F31" s="260"/>
      <c r="G31" s="259"/>
    </row>
    <row r="32" s="244" customFormat="1" spans="1:7">
      <c r="A32" s="256"/>
      <c r="B32" s="253" t="s">
        <v>135</v>
      </c>
      <c r="C32" s="254">
        <v>0.3</v>
      </c>
      <c r="D32" s="255">
        <v>61000</v>
      </c>
      <c r="E32" s="255">
        <f t="shared" si="1"/>
        <v>18300</v>
      </c>
      <c r="F32" s="260"/>
      <c r="G32" s="259"/>
    </row>
    <row r="33" s="244" customFormat="1" spans="1:7">
      <c r="A33" s="256"/>
      <c r="B33" s="253" t="s">
        <v>153</v>
      </c>
      <c r="C33" s="254">
        <v>1</v>
      </c>
      <c r="D33" s="255">
        <v>65000</v>
      </c>
      <c r="E33" s="255">
        <f t="shared" si="1"/>
        <v>65000</v>
      </c>
      <c r="F33" s="260"/>
      <c r="G33" s="259"/>
    </row>
    <row r="34" s="244" customFormat="1" spans="1:7">
      <c r="A34" s="256"/>
      <c r="B34" s="253" t="s">
        <v>64</v>
      </c>
      <c r="C34" s="254">
        <v>0.05</v>
      </c>
      <c r="D34" s="255">
        <v>198000</v>
      </c>
      <c r="E34" s="255">
        <f t="shared" si="1"/>
        <v>9900</v>
      </c>
      <c r="F34" s="260"/>
      <c r="G34" s="259"/>
    </row>
    <row r="35" ht="13" customHeight="1" spans="1:7">
      <c r="A35" s="256"/>
      <c r="B35" s="253" t="s">
        <v>98</v>
      </c>
      <c r="C35" s="254">
        <v>1.5</v>
      </c>
      <c r="D35" s="255">
        <v>17000</v>
      </c>
      <c r="E35" s="255">
        <f t="shared" si="1"/>
        <v>25500</v>
      </c>
      <c r="F35" s="260"/>
      <c r="G35" s="259"/>
    </row>
    <row r="36" spans="1:7">
      <c r="A36" s="257"/>
      <c r="B36" s="253" t="s">
        <v>67</v>
      </c>
      <c r="C36" s="254">
        <v>0.5</v>
      </c>
      <c r="D36" s="255">
        <v>94000</v>
      </c>
      <c r="E36" s="255">
        <f t="shared" si="1"/>
        <v>47000</v>
      </c>
      <c r="F36" s="262"/>
      <c r="G36" s="259"/>
    </row>
    <row r="37" spans="1:7">
      <c r="A37" s="252">
        <v>45993</v>
      </c>
      <c r="B37" s="253" t="s">
        <v>41</v>
      </c>
      <c r="C37" s="254">
        <v>1</v>
      </c>
      <c r="D37" s="255">
        <v>39000</v>
      </c>
      <c r="E37" s="255">
        <f t="shared" ref="E37:E56" si="2">D37*C37</f>
        <v>39000</v>
      </c>
      <c r="F37" s="258">
        <f>SUM(E37:E56)</f>
        <v>1499400</v>
      </c>
      <c r="G37" s="259"/>
    </row>
    <row r="38" spans="1:7">
      <c r="A38" s="256"/>
      <c r="B38" s="253" t="s">
        <v>113</v>
      </c>
      <c r="C38" s="254">
        <v>1</v>
      </c>
      <c r="D38" s="255">
        <v>50000</v>
      </c>
      <c r="E38" s="255">
        <f t="shared" si="2"/>
        <v>50000</v>
      </c>
      <c r="F38" s="260"/>
      <c r="G38" s="259"/>
    </row>
    <row r="39" spans="1:7">
      <c r="A39" s="256"/>
      <c r="B39" s="253" t="s">
        <v>191</v>
      </c>
      <c r="C39" s="254">
        <v>1</v>
      </c>
      <c r="D39" s="255">
        <v>83000</v>
      </c>
      <c r="E39" s="255">
        <f t="shared" si="2"/>
        <v>83000</v>
      </c>
      <c r="F39" s="260"/>
      <c r="G39" s="259"/>
    </row>
    <row r="40" spans="1:7">
      <c r="A40" s="256"/>
      <c r="B40" s="253" t="s">
        <v>42</v>
      </c>
      <c r="C40" s="254">
        <v>1</v>
      </c>
      <c r="D40" s="255">
        <v>39000</v>
      </c>
      <c r="E40" s="255">
        <f t="shared" si="2"/>
        <v>39000</v>
      </c>
      <c r="F40" s="260"/>
      <c r="G40" s="259"/>
    </row>
    <row r="41" spans="1:7">
      <c r="A41" s="256"/>
      <c r="B41" s="253" t="s">
        <v>47</v>
      </c>
      <c r="C41" s="254">
        <v>0.1</v>
      </c>
      <c r="D41" s="255">
        <v>88000</v>
      </c>
      <c r="E41" s="255">
        <f t="shared" si="2"/>
        <v>8800</v>
      </c>
      <c r="F41" s="260"/>
      <c r="G41" s="259"/>
    </row>
    <row r="42" spans="1:7">
      <c r="A42" s="256"/>
      <c r="B42" s="253" t="s">
        <v>48</v>
      </c>
      <c r="C42" s="254">
        <v>0.1</v>
      </c>
      <c r="D42" s="255">
        <v>72000</v>
      </c>
      <c r="E42" s="255">
        <f t="shared" si="2"/>
        <v>7200</v>
      </c>
      <c r="F42" s="260"/>
      <c r="G42" s="259"/>
    </row>
    <row r="43" spans="1:7">
      <c r="A43" s="256"/>
      <c r="B43" s="253" t="s">
        <v>74</v>
      </c>
      <c r="C43" s="254">
        <v>0.5</v>
      </c>
      <c r="D43" s="255">
        <v>50000</v>
      </c>
      <c r="E43" s="255">
        <f t="shared" si="2"/>
        <v>25000</v>
      </c>
      <c r="F43" s="260"/>
      <c r="G43" s="259"/>
    </row>
    <row r="44" spans="1:7">
      <c r="A44" s="256"/>
      <c r="B44" s="253" t="s">
        <v>73</v>
      </c>
      <c r="C44" s="254">
        <v>0.4</v>
      </c>
      <c r="D44" s="255">
        <v>61000</v>
      </c>
      <c r="E44" s="255">
        <f t="shared" si="2"/>
        <v>24400</v>
      </c>
      <c r="F44" s="260"/>
      <c r="G44" s="259"/>
    </row>
    <row r="45" spans="1:7">
      <c r="A45" s="256"/>
      <c r="B45" s="253" t="s">
        <v>78</v>
      </c>
      <c r="C45" s="254">
        <v>0.3</v>
      </c>
      <c r="D45" s="255">
        <v>120000</v>
      </c>
      <c r="E45" s="255">
        <f t="shared" si="2"/>
        <v>36000</v>
      </c>
      <c r="F45" s="260"/>
      <c r="G45" s="259"/>
    </row>
    <row r="46" spans="1:7">
      <c r="A46" s="256"/>
      <c r="B46" s="253" t="s">
        <v>103</v>
      </c>
      <c r="C46" s="254">
        <v>30</v>
      </c>
      <c r="D46" s="255">
        <v>1000</v>
      </c>
      <c r="E46" s="255">
        <f t="shared" si="2"/>
        <v>30000</v>
      </c>
      <c r="F46" s="260"/>
      <c r="G46" s="259"/>
    </row>
    <row r="47" spans="1:7">
      <c r="A47" s="256"/>
      <c r="B47" s="253" t="s">
        <v>75</v>
      </c>
      <c r="C47" s="254">
        <v>0.5</v>
      </c>
      <c r="D47" s="255">
        <v>70000</v>
      </c>
      <c r="E47" s="255">
        <f t="shared" si="2"/>
        <v>35000</v>
      </c>
      <c r="F47" s="260"/>
      <c r="G47" s="259"/>
    </row>
    <row r="48" spans="1:7">
      <c r="A48" s="256"/>
      <c r="B48" s="253" t="s">
        <v>104</v>
      </c>
      <c r="C48" s="254">
        <v>1</v>
      </c>
      <c r="D48" s="255">
        <v>70000</v>
      </c>
      <c r="E48" s="255">
        <f t="shared" si="2"/>
        <v>70000</v>
      </c>
      <c r="F48" s="260"/>
      <c r="G48" s="259"/>
    </row>
    <row r="49" spans="1:7">
      <c r="A49" s="256"/>
      <c r="B49" s="253" t="s">
        <v>192</v>
      </c>
      <c r="C49" s="254">
        <v>0.2</v>
      </c>
      <c r="D49" s="255">
        <v>85000</v>
      </c>
      <c r="E49" s="255">
        <f t="shared" si="2"/>
        <v>17000</v>
      </c>
      <c r="F49" s="260"/>
      <c r="G49" s="259"/>
    </row>
    <row r="50" spans="1:7">
      <c r="A50" s="256"/>
      <c r="B50" s="253" t="s">
        <v>15</v>
      </c>
      <c r="C50" s="254">
        <v>3</v>
      </c>
      <c r="D50" s="255">
        <v>45000</v>
      </c>
      <c r="E50" s="255">
        <f t="shared" si="2"/>
        <v>135000</v>
      </c>
      <c r="F50" s="260"/>
      <c r="G50" s="259"/>
    </row>
    <row r="51" spans="1:7">
      <c r="A51" s="256"/>
      <c r="B51" s="253" t="s">
        <v>24</v>
      </c>
      <c r="C51" s="254">
        <v>2</v>
      </c>
      <c r="D51" s="255">
        <v>25000</v>
      </c>
      <c r="E51" s="255">
        <f t="shared" si="2"/>
        <v>50000</v>
      </c>
      <c r="F51" s="260"/>
      <c r="G51" s="259"/>
    </row>
    <row r="52" spans="1:7">
      <c r="A52" s="256"/>
      <c r="B52" s="253" t="s">
        <v>175</v>
      </c>
      <c r="C52" s="254">
        <v>1</v>
      </c>
      <c r="D52" s="255">
        <v>170000</v>
      </c>
      <c r="E52" s="255">
        <f t="shared" si="2"/>
        <v>170000</v>
      </c>
      <c r="F52" s="260"/>
      <c r="G52" s="259"/>
    </row>
    <row r="53" spans="1:7">
      <c r="A53" s="256"/>
      <c r="B53" s="253" t="s">
        <v>143</v>
      </c>
      <c r="C53" s="254">
        <v>3</v>
      </c>
      <c r="D53" s="255">
        <v>20000</v>
      </c>
      <c r="E53" s="255">
        <f t="shared" si="2"/>
        <v>60000</v>
      </c>
      <c r="F53" s="260"/>
      <c r="G53" s="259"/>
    </row>
    <row r="54" spans="1:7">
      <c r="A54" s="256"/>
      <c r="B54" s="253" t="s">
        <v>193</v>
      </c>
      <c r="C54" s="254">
        <v>1</v>
      </c>
      <c r="D54" s="255">
        <v>65000</v>
      </c>
      <c r="E54" s="255">
        <f t="shared" si="2"/>
        <v>65000</v>
      </c>
      <c r="F54" s="260"/>
      <c r="G54" s="259"/>
    </row>
    <row r="55" spans="1:7">
      <c r="A55" s="256"/>
      <c r="B55" s="253" t="s">
        <v>194</v>
      </c>
      <c r="C55" s="254">
        <v>1</v>
      </c>
      <c r="D55" s="255">
        <v>480000</v>
      </c>
      <c r="E55" s="255">
        <f t="shared" si="2"/>
        <v>480000</v>
      </c>
      <c r="F55" s="260"/>
      <c r="G55" s="259"/>
    </row>
    <row r="56" spans="1:7">
      <c r="A56" s="257"/>
      <c r="B56" s="253" t="s">
        <v>158</v>
      </c>
      <c r="C56" s="254">
        <v>5</v>
      </c>
      <c r="D56" s="255">
        <v>15000</v>
      </c>
      <c r="E56" s="255">
        <f t="shared" si="2"/>
        <v>75000</v>
      </c>
      <c r="F56" s="262"/>
      <c r="G56" s="259"/>
    </row>
    <row r="57" spans="1:7">
      <c r="A57" s="252">
        <v>45994</v>
      </c>
      <c r="B57" s="253" t="s">
        <v>139</v>
      </c>
      <c r="C57" s="254">
        <v>0.5</v>
      </c>
      <c r="D57" s="255">
        <v>30000</v>
      </c>
      <c r="E57" s="255">
        <f t="shared" ref="E57:E78" si="3">D57*C57</f>
        <v>15000</v>
      </c>
      <c r="F57" s="258">
        <f>SUM(E57:E78)</f>
        <v>1827450</v>
      </c>
      <c r="G57" s="259"/>
    </row>
    <row r="58" spans="1:7">
      <c r="A58" s="256"/>
      <c r="B58" s="253" t="s">
        <v>41</v>
      </c>
      <c r="C58" s="254">
        <v>0.7</v>
      </c>
      <c r="D58" s="255">
        <v>39000</v>
      </c>
      <c r="E58" s="255">
        <f t="shared" si="3"/>
        <v>27300</v>
      </c>
      <c r="F58" s="260"/>
      <c r="G58" s="259"/>
    </row>
    <row r="59" spans="1:7">
      <c r="A59" s="256"/>
      <c r="B59" s="253" t="s">
        <v>42</v>
      </c>
      <c r="C59" s="254">
        <v>1</v>
      </c>
      <c r="D59" s="255">
        <v>39000</v>
      </c>
      <c r="E59" s="255">
        <f t="shared" si="3"/>
        <v>39000</v>
      </c>
      <c r="F59" s="260"/>
      <c r="G59" s="259"/>
    </row>
    <row r="60" spans="1:7">
      <c r="A60" s="256"/>
      <c r="B60" s="253" t="s">
        <v>101</v>
      </c>
      <c r="C60" s="254">
        <v>3</v>
      </c>
      <c r="D60" s="255">
        <v>10000</v>
      </c>
      <c r="E60" s="255">
        <f t="shared" si="3"/>
        <v>30000</v>
      </c>
      <c r="F60" s="260"/>
      <c r="G60" s="259"/>
    </row>
    <row r="61" spans="1:7">
      <c r="A61" s="256"/>
      <c r="B61" s="253" t="s">
        <v>74</v>
      </c>
      <c r="C61" s="254">
        <v>0.3</v>
      </c>
      <c r="D61" s="255">
        <v>50000</v>
      </c>
      <c r="E61" s="255">
        <f t="shared" si="3"/>
        <v>15000</v>
      </c>
      <c r="F61" s="260"/>
      <c r="G61" s="259"/>
    </row>
    <row r="62" spans="1:7">
      <c r="A62" s="256"/>
      <c r="B62" s="253" t="s">
        <v>73</v>
      </c>
      <c r="C62" s="254">
        <v>0.3</v>
      </c>
      <c r="D62" s="255">
        <v>61000</v>
      </c>
      <c r="E62" s="255">
        <f t="shared" si="3"/>
        <v>18300</v>
      </c>
      <c r="F62" s="260"/>
      <c r="G62" s="259"/>
    </row>
    <row r="63" spans="1:7">
      <c r="A63" s="256"/>
      <c r="B63" s="253" t="s">
        <v>75</v>
      </c>
      <c r="C63" s="254">
        <v>0.5</v>
      </c>
      <c r="D63" s="255">
        <v>70000</v>
      </c>
      <c r="E63" s="255">
        <f t="shared" si="3"/>
        <v>35000</v>
      </c>
      <c r="F63" s="260"/>
      <c r="G63" s="259"/>
    </row>
    <row r="64" spans="1:7">
      <c r="A64" s="256"/>
      <c r="B64" s="253" t="s">
        <v>83</v>
      </c>
      <c r="C64" s="254">
        <v>0.3</v>
      </c>
      <c r="D64" s="255">
        <v>28000</v>
      </c>
      <c r="E64" s="255">
        <f t="shared" si="3"/>
        <v>8400</v>
      </c>
      <c r="F64" s="260"/>
      <c r="G64" s="259"/>
    </row>
    <row r="65" spans="1:7">
      <c r="A65" s="256"/>
      <c r="B65" s="253" t="s">
        <v>195</v>
      </c>
      <c r="C65" s="254">
        <v>0.3</v>
      </c>
      <c r="D65" s="255">
        <v>110000</v>
      </c>
      <c r="E65" s="255">
        <f t="shared" si="3"/>
        <v>33000</v>
      </c>
      <c r="F65" s="260"/>
      <c r="G65" s="259"/>
    </row>
    <row r="66" spans="1:7">
      <c r="A66" s="256"/>
      <c r="B66" s="253" t="s">
        <v>78</v>
      </c>
      <c r="C66" s="254">
        <v>0.4</v>
      </c>
      <c r="D66" s="255">
        <v>120000</v>
      </c>
      <c r="E66" s="255">
        <f t="shared" si="3"/>
        <v>48000</v>
      </c>
      <c r="F66" s="260"/>
      <c r="G66" s="259"/>
    </row>
    <row r="67" spans="1:7">
      <c r="A67" s="256"/>
      <c r="B67" s="253" t="s">
        <v>104</v>
      </c>
      <c r="C67" s="254">
        <v>0.5</v>
      </c>
      <c r="D67" s="255">
        <v>80000</v>
      </c>
      <c r="E67" s="255">
        <f t="shared" si="3"/>
        <v>40000</v>
      </c>
      <c r="F67" s="260"/>
      <c r="G67" s="259"/>
    </row>
    <row r="68" spans="1:7">
      <c r="A68" s="256"/>
      <c r="B68" s="253" t="s">
        <v>175</v>
      </c>
      <c r="C68" s="254">
        <v>2</v>
      </c>
      <c r="D68" s="255">
        <v>170000</v>
      </c>
      <c r="E68" s="255">
        <f t="shared" si="3"/>
        <v>340000</v>
      </c>
      <c r="F68" s="260"/>
      <c r="G68" s="259"/>
    </row>
    <row r="69" spans="1:7">
      <c r="A69" s="256"/>
      <c r="B69" s="253" t="s">
        <v>71</v>
      </c>
      <c r="C69" s="254">
        <v>2</v>
      </c>
      <c r="D69" s="255">
        <v>66000</v>
      </c>
      <c r="E69" s="255">
        <f t="shared" si="3"/>
        <v>132000</v>
      </c>
      <c r="F69" s="260"/>
      <c r="G69" s="259"/>
    </row>
    <row r="70" spans="1:7">
      <c r="A70" s="256"/>
      <c r="B70" s="253" t="s">
        <v>84</v>
      </c>
      <c r="C70" s="254">
        <v>1</v>
      </c>
      <c r="D70" s="255">
        <v>185000</v>
      </c>
      <c r="E70" s="255">
        <f t="shared" si="3"/>
        <v>185000</v>
      </c>
      <c r="F70" s="260"/>
      <c r="G70" s="259"/>
    </row>
    <row r="71" spans="1:7">
      <c r="A71" s="256"/>
      <c r="B71" s="253" t="s">
        <v>130</v>
      </c>
      <c r="C71" s="254">
        <v>1</v>
      </c>
      <c r="D71" s="255">
        <v>220000</v>
      </c>
      <c r="E71" s="255">
        <f t="shared" si="3"/>
        <v>220000</v>
      </c>
      <c r="F71" s="260"/>
      <c r="G71" s="259"/>
    </row>
    <row r="72" spans="1:7">
      <c r="A72" s="256"/>
      <c r="B72" s="253" t="s">
        <v>63</v>
      </c>
      <c r="C72" s="254">
        <v>5</v>
      </c>
      <c r="D72" s="255">
        <v>22000</v>
      </c>
      <c r="E72" s="255">
        <f t="shared" si="3"/>
        <v>110000</v>
      </c>
      <c r="F72" s="260"/>
      <c r="G72" s="259"/>
    </row>
    <row r="73" spans="1:7">
      <c r="A73" s="256"/>
      <c r="B73" s="253" t="s">
        <v>196</v>
      </c>
      <c r="C73" s="254">
        <v>2</v>
      </c>
      <c r="D73" s="255">
        <v>35000</v>
      </c>
      <c r="E73" s="255">
        <f t="shared" si="3"/>
        <v>70000</v>
      </c>
      <c r="F73" s="260"/>
      <c r="G73" s="259"/>
    </row>
    <row r="74" spans="1:7">
      <c r="A74" s="256"/>
      <c r="B74" s="253" t="s">
        <v>30</v>
      </c>
      <c r="C74" s="254">
        <v>2</v>
      </c>
      <c r="D74" s="255">
        <v>110000</v>
      </c>
      <c r="E74" s="255">
        <f t="shared" si="3"/>
        <v>220000</v>
      </c>
      <c r="F74" s="260"/>
      <c r="G74" s="259"/>
    </row>
    <row r="75" spans="1:7">
      <c r="A75" s="256"/>
      <c r="B75" s="253" t="s">
        <v>10</v>
      </c>
      <c r="C75" s="254">
        <v>1</v>
      </c>
      <c r="D75" s="255">
        <v>175000</v>
      </c>
      <c r="E75" s="255">
        <f t="shared" si="3"/>
        <v>175000</v>
      </c>
      <c r="F75" s="260"/>
      <c r="G75" s="259"/>
    </row>
    <row r="76" spans="1:7">
      <c r="A76" s="256"/>
      <c r="B76" s="253" t="s">
        <v>33</v>
      </c>
      <c r="C76" s="254">
        <v>1</v>
      </c>
      <c r="D76" s="255">
        <v>45000</v>
      </c>
      <c r="E76" s="255">
        <f t="shared" si="3"/>
        <v>45000</v>
      </c>
      <c r="F76" s="260"/>
      <c r="G76" s="259"/>
    </row>
    <row r="77" spans="1:7">
      <c r="A77" s="256"/>
      <c r="B77" s="253" t="s">
        <v>197</v>
      </c>
      <c r="C77" s="254">
        <v>0.3</v>
      </c>
      <c r="D77" s="255">
        <v>55000</v>
      </c>
      <c r="E77" s="255">
        <f t="shared" si="3"/>
        <v>16500</v>
      </c>
      <c r="F77" s="260"/>
      <c r="G77" s="259"/>
    </row>
    <row r="78" spans="1:7">
      <c r="A78" s="257"/>
      <c r="B78" s="253" t="s">
        <v>96</v>
      </c>
      <c r="C78" s="254">
        <v>0.15</v>
      </c>
      <c r="D78" s="255">
        <v>33000</v>
      </c>
      <c r="E78" s="255">
        <f t="shared" si="3"/>
        <v>4950</v>
      </c>
      <c r="F78" s="262"/>
      <c r="G78" s="259"/>
    </row>
    <row r="79" spans="1:7">
      <c r="A79" s="252">
        <v>45994</v>
      </c>
      <c r="B79" s="253" t="s">
        <v>65</v>
      </c>
      <c r="C79" s="254">
        <v>0.1</v>
      </c>
      <c r="D79" s="255">
        <v>83000</v>
      </c>
      <c r="E79" s="255">
        <f t="shared" ref="E79:E109" si="4">D79*C79</f>
        <v>8300</v>
      </c>
      <c r="F79" s="258">
        <f>SUM(E79:E86)</f>
        <v>346800</v>
      </c>
      <c r="G79" s="259"/>
    </row>
    <row r="80" spans="1:7">
      <c r="A80" s="256"/>
      <c r="B80" s="253" t="s">
        <v>136</v>
      </c>
      <c r="C80" s="254">
        <v>0.05</v>
      </c>
      <c r="D80" s="255">
        <v>110000</v>
      </c>
      <c r="E80" s="255">
        <f t="shared" si="4"/>
        <v>5500</v>
      </c>
      <c r="F80" s="260"/>
      <c r="G80" s="259"/>
    </row>
    <row r="81" spans="1:8">
      <c r="A81" s="256"/>
      <c r="B81" s="253" t="s">
        <v>198</v>
      </c>
      <c r="C81" s="254">
        <v>3</v>
      </c>
      <c r="D81" s="255">
        <v>30000</v>
      </c>
      <c r="E81" s="255">
        <f t="shared" si="4"/>
        <v>90000</v>
      </c>
      <c r="F81" s="260"/>
      <c r="G81" s="259"/>
      <c r="H81" s="244">
        <f>55000/2200</f>
        <v>25</v>
      </c>
    </row>
    <row r="82" spans="1:7">
      <c r="A82" s="256"/>
      <c r="B82" s="253" t="s">
        <v>99</v>
      </c>
      <c r="C82" s="254">
        <v>1</v>
      </c>
      <c r="D82" s="255">
        <v>9000</v>
      </c>
      <c r="E82" s="255">
        <f t="shared" si="4"/>
        <v>9000</v>
      </c>
      <c r="F82" s="260"/>
      <c r="G82" s="259"/>
    </row>
    <row r="83" spans="1:7">
      <c r="A83" s="256"/>
      <c r="B83" s="253" t="s">
        <v>168</v>
      </c>
      <c r="C83" s="254">
        <v>1</v>
      </c>
      <c r="D83" s="255">
        <v>17000</v>
      </c>
      <c r="E83" s="255">
        <f t="shared" si="4"/>
        <v>17000</v>
      </c>
      <c r="F83" s="260"/>
      <c r="G83" s="259"/>
    </row>
    <row r="84" spans="1:7">
      <c r="A84" s="256"/>
      <c r="B84" s="253" t="s">
        <v>98</v>
      </c>
      <c r="C84" s="254">
        <v>1</v>
      </c>
      <c r="D84" s="255">
        <v>17000</v>
      </c>
      <c r="E84" s="255">
        <f t="shared" si="4"/>
        <v>17000</v>
      </c>
      <c r="F84" s="260"/>
      <c r="G84" s="259"/>
    </row>
    <row r="85" spans="1:7">
      <c r="A85" s="256"/>
      <c r="B85" s="253" t="s">
        <v>199</v>
      </c>
      <c r="C85" s="254">
        <v>2</v>
      </c>
      <c r="D85" s="255">
        <v>75000</v>
      </c>
      <c r="E85" s="255">
        <f t="shared" si="4"/>
        <v>150000</v>
      </c>
      <c r="F85" s="260"/>
      <c r="G85" s="259"/>
    </row>
    <row r="86" spans="1:7">
      <c r="A86" s="257"/>
      <c r="B86" s="253" t="s">
        <v>200</v>
      </c>
      <c r="C86" s="254">
        <v>2</v>
      </c>
      <c r="D86" s="255">
        <v>25000</v>
      </c>
      <c r="E86" s="255">
        <f t="shared" si="4"/>
        <v>50000</v>
      </c>
      <c r="F86" s="262"/>
      <c r="G86" s="259"/>
    </row>
    <row r="87" spans="1:7">
      <c r="A87" s="263">
        <v>45994</v>
      </c>
      <c r="B87" s="253" t="s">
        <v>60</v>
      </c>
      <c r="C87" s="254">
        <v>5</v>
      </c>
      <c r="D87" s="255">
        <v>22000</v>
      </c>
      <c r="E87" s="255">
        <f t="shared" si="4"/>
        <v>110000</v>
      </c>
      <c r="F87" s="268">
        <f>SUM(E87)</f>
        <v>110000</v>
      </c>
      <c r="G87" s="259"/>
    </row>
    <row r="88" spans="1:7">
      <c r="A88" s="264">
        <v>45995</v>
      </c>
      <c r="B88" s="265" t="s">
        <v>60</v>
      </c>
      <c r="C88" s="266">
        <v>2.5</v>
      </c>
      <c r="D88" s="128">
        <v>22000</v>
      </c>
      <c r="E88" s="128">
        <f t="shared" si="4"/>
        <v>55000</v>
      </c>
      <c r="F88" s="269">
        <f>SUM(E88:E109)</f>
        <v>1484850</v>
      </c>
      <c r="G88" s="259"/>
    </row>
    <row r="89" spans="1:7">
      <c r="A89" s="264"/>
      <c r="B89" s="265" t="s">
        <v>93</v>
      </c>
      <c r="C89" s="266">
        <v>4</v>
      </c>
      <c r="D89" s="128">
        <v>39000</v>
      </c>
      <c r="E89" s="128">
        <f t="shared" si="4"/>
        <v>156000</v>
      </c>
      <c r="F89" s="269"/>
      <c r="G89" s="259"/>
    </row>
    <row r="90" spans="1:7">
      <c r="A90" s="264"/>
      <c r="B90" s="265" t="s">
        <v>63</v>
      </c>
      <c r="C90" s="266">
        <v>5</v>
      </c>
      <c r="D90" s="128">
        <v>24000</v>
      </c>
      <c r="E90" s="128">
        <f t="shared" si="4"/>
        <v>120000</v>
      </c>
      <c r="F90" s="269"/>
      <c r="G90" s="259"/>
    </row>
    <row r="91" spans="1:7">
      <c r="A91" s="264"/>
      <c r="B91" s="265" t="s">
        <v>71</v>
      </c>
      <c r="C91" s="266">
        <v>5</v>
      </c>
      <c r="D91" s="128">
        <v>66000</v>
      </c>
      <c r="E91" s="128">
        <f t="shared" si="4"/>
        <v>330000</v>
      </c>
      <c r="F91" s="269"/>
      <c r="G91" s="259"/>
    </row>
    <row r="92" spans="1:7">
      <c r="A92" s="264"/>
      <c r="B92" s="265" t="s">
        <v>70</v>
      </c>
      <c r="C92" s="266">
        <v>3</v>
      </c>
      <c r="D92" s="128">
        <v>25000</v>
      </c>
      <c r="E92" s="128">
        <f t="shared" si="4"/>
        <v>75000</v>
      </c>
      <c r="F92" s="269"/>
      <c r="G92" s="259"/>
    </row>
    <row r="93" spans="1:7">
      <c r="A93" s="264"/>
      <c r="B93" s="265" t="s">
        <v>201</v>
      </c>
      <c r="C93" s="266">
        <v>1</v>
      </c>
      <c r="D93" s="128">
        <v>220000</v>
      </c>
      <c r="E93" s="128">
        <f t="shared" si="4"/>
        <v>220000</v>
      </c>
      <c r="F93" s="269"/>
      <c r="G93" s="259"/>
    </row>
    <row r="94" spans="1:7">
      <c r="A94" s="264"/>
      <c r="B94" s="265" t="s">
        <v>65</v>
      </c>
      <c r="C94" s="266">
        <v>0.05</v>
      </c>
      <c r="D94" s="128">
        <v>83000</v>
      </c>
      <c r="E94" s="128">
        <f t="shared" si="4"/>
        <v>4150</v>
      </c>
      <c r="F94" s="269"/>
      <c r="G94" s="259"/>
    </row>
    <row r="95" spans="1:7">
      <c r="A95" s="264"/>
      <c r="B95" s="265" t="s">
        <v>108</v>
      </c>
      <c r="C95" s="266">
        <v>1</v>
      </c>
      <c r="D95" s="128">
        <v>31000</v>
      </c>
      <c r="E95" s="128">
        <f t="shared" si="4"/>
        <v>31000</v>
      </c>
      <c r="F95" s="269"/>
      <c r="G95" s="259"/>
    </row>
    <row r="96" spans="1:8">
      <c r="A96" s="264"/>
      <c r="B96" s="265" t="s">
        <v>98</v>
      </c>
      <c r="C96" s="266">
        <v>1.5</v>
      </c>
      <c r="D96" s="128">
        <v>17000</v>
      </c>
      <c r="E96" s="128">
        <f t="shared" si="4"/>
        <v>25500</v>
      </c>
      <c r="F96" s="269"/>
      <c r="G96" s="259"/>
      <c r="H96" s="261"/>
    </row>
    <row r="97" spans="1:7">
      <c r="A97" s="264"/>
      <c r="B97" s="265" t="s">
        <v>79</v>
      </c>
      <c r="C97" s="266">
        <v>2</v>
      </c>
      <c r="D97" s="128">
        <v>28000</v>
      </c>
      <c r="E97" s="128">
        <f t="shared" si="4"/>
        <v>56000</v>
      </c>
      <c r="F97" s="269"/>
      <c r="G97" s="259"/>
    </row>
    <row r="98" spans="1:7">
      <c r="A98" s="264"/>
      <c r="B98" s="265" t="s">
        <v>97</v>
      </c>
      <c r="C98" s="266">
        <v>0.5</v>
      </c>
      <c r="D98" s="128">
        <v>72000</v>
      </c>
      <c r="E98" s="128">
        <f t="shared" si="4"/>
        <v>36000</v>
      </c>
      <c r="F98" s="269"/>
      <c r="G98" s="259"/>
    </row>
    <row r="99" spans="1:7">
      <c r="A99" s="264"/>
      <c r="B99" s="265" t="s">
        <v>185</v>
      </c>
      <c r="C99" s="266">
        <v>1</v>
      </c>
      <c r="D99" s="128">
        <v>60000</v>
      </c>
      <c r="E99" s="128">
        <f t="shared" si="4"/>
        <v>60000</v>
      </c>
      <c r="F99" s="269"/>
      <c r="G99" s="259"/>
    </row>
    <row r="100" spans="1:7">
      <c r="A100" s="264"/>
      <c r="B100" s="265" t="s">
        <v>42</v>
      </c>
      <c r="C100" s="266">
        <v>1</v>
      </c>
      <c r="D100" s="128">
        <v>39000</v>
      </c>
      <c r="E100" s="128">
        <f t="shared" si="4"/>
        <v>39000</v>
      </c>
      <c r="F100" s="269"/>
      <c r="G100" s="259"/>
    </row>
    <row r="101" spans="1:7">
      <c r="A101" s="264"/>
      <c r="B101" s="265" t="s">
        <v>41</v>
      </c>
      <c r="C101" s="266">
        <v>1</v>
      </c>
      <c r="D101" s="128">
        <v>39000</v>
      </c>
      <c r="E101" s="128">
        <f t="shared" si="4"/>
        <v>39000</v>
      </c>
      <c r="F101" s="269"/>
      <c r="G101" s="259"/>
    </row>
    <row r="102" spans="1:7">
      <c r="A102" s="264"/>
      <c r="B102" s="265" t="s">
        <v>47</v>
      </c>
      <c r="C102" s="266">
        <v>0.1</v>
      </c>
      <c r="D102" s="128">
        <v>88000</v>
      </c>
      <c r="E102" s="128">
        <f t="shared" si="4"/>
        <v>8800</v>
      </c>
      <c r="F102" s="269"/>
      <c r="G102" s="259"/>
    </row>
    <row r="103" spans="1:7">
      <c r="A103" s="264"/>
      <c r="B103" s="265" t="s">
        <v>74</v>
      </c>
      <c r="C103" s="266">
        <v>0.4</v>
      </c>
      <c r="D103" s="128">
        <v>50000</v>
      </c>
      <c r="E103" s="128">
        <f t="shared" si="4"/>
        <v>20000</v>
      </c>
      <c r="F103" s="269"/>
      <c r="G103" s="259"/>
    </row>
    <row r="104" spans="1:7">
      <c r="A104" s="264"/>
      <c r="B104" s="265" t="s">
        <v>73</v>
      </c>
      <c r="C104" s="266">
        <v>0.4</v>
      </c>
      <c r="D104" s="128">
        <v>61000</v>
      </c>
      <c r="E104" s="128">
        <f t="shared" si="4"/>
        <v>24400</v>
      </c>
      <c r="F104" s="269"/>
      <c r="G104" s="259"/>
    </row>
    <row r="105" spans="1:7">
      <c r="A105" s="264"/>
      <c r="B105" s="265" t="s">
        <v>104</v>
      </c>
      <c r="C105" s="266">
        <v>0.5</v>
      </c>
      <c r="D105" s="128">
        <v>80000</v>
      </c>
      <c r="E105" s="128">
        <f t="shared" si="4"/>
        <v>40000</v>
      </c>
      <c r="F105" s="269"/>
      <c r="G105" s="259"/>
    </row>
    <row r="106" spans="1:7">
      <c r="A106" s="264"/>
      <c r="B106" s="265" t="s">
        <v>77</v>
      </c>
      <c r="C106" s="266">
        <v>0.3</v>
      </c>
      <c r="D106" s="128">
        <v>70000</v>
      </c>
      <c r="E106" s="128">
        <f t="shared" si="4"/>
        <v>21000</v>
      </c>
      <c r="F106" s="269"/>
      <c r="G106" s="259"/>
    </row>
    <row r="107" spans="1:7">
      <c r="A107" s="264"/>
      <c r="B107" s="265" t="s">
        <v>75</v>
      </c>
      <c r="C107" s="266">
        <v>1</v>
      </c>
      <c r="D107" s="128">
        <v>70000</v>
      </c>
      <c r="E107" s="128">
        <f t="shared" si="4"/>
        <v>70000</v>
      </c>
      <c r="F107" s="269"/>
      <c r="G107" s="259"/>
    </row>
    <row r="108" spans="1:7">
      <c r="A108" s="264"/>
      <c r="B108" s="265" t="s">
        <v>202</v>
      </c>
      <c r="C108" s="266">
        <v>0.2</v>
      </c>
      <c r="D108" s="128">
        <v>120000</v>
      </c>
      <c r="E108" s="128">
        <f t="shared" si="4"/>
        <v>24000</v>
      </c>
      <c r="F108" s="269"/>
      <c r="G108" s="259"/>
    </row>
    <row r="109" spans="1:7">
      <c r="A109" s="267"/>
      <c r="B109" s="265" t="s">
        <v>103</v>
      </c>
      <c r="C109" s="266">
        <v>30</v>
      </c>
      <c r="D109" s="128">
        <v>1000</v>
      </c>
      <c r="E109" s="128">
        <f t="shared" si="4"/>
        <v>30000</v>
      </c>
      <c r="F109" s="270"/>
      <c r="G109" s="259"/>
    </row>
    <row r="110" spans="1:7">
      <c r="A110" s="252">
        <v>45996</v>
      </c>
      <c r="B110" s="253" t="s">
        <v>63</v>
      </c>
      <c r="C110" s="254">
        <v>5</v>
      </c>
      <c r="D110" s="255">
        <v>24000</v>
      </c>
      <c r="E110" s="128">
        <f t="shared" ref="E110:E131" si="5">D110*C110</f>
        <v>120000</v>
      </c>
      <c r="F110" s="258">
        <f>SUM(E110:E131)</f>
        <v>1010650</v>
      </c>
      <c r="G110" s="259"/>
    </row>
    <row r="111" spans="1:7">
      <c r="A111" s="256"/>
      <c r="B111" s="253" t="s">
        <v>158</v>
      </c>
      <c r="C111" s="254">
        <v>11.1</v>
      </c>
      <c r="D111" s="255">
        <v>15000</v>
      </c>
      <c r="E111" s="128">
        <f t="shared" si="5"/>
        <v>166500</v>
      </c>
      <c r="F111" s="260"/>
      <c r="G111" s="259"/>
    </row>
    <row r="112" spans="1:7">
      <c r="A112" s="256"/>
      <c r="B112" s="253" t="s">
        <v>101</v>
      </c>
      <c r="C112" s="254">
        <v>4</v>
      </c>
      <c r="D112" s="255">
        <v>10000</v>
      </c>
      <c r="E112" s="128">
        <f t="shared" si="5"/>
        <v>40000</v>
      </c>
      <c r="F112" s="260"/>
      <c r="G112" s="259"/>
    </row>
    <row r="113" spans="1:7">
      <c r="A113" s="256"/>
      <c r="B113" s="253" t="s">
        <v>41</v>
      </c>
      <c r="C113" s="254">
        <v>1</v>
      </c>
      <c r="D113" s="255">
        <v>39000</v>
      </c>
      <c r="E113" s="128">
        <f t="shared" si="5"/>
        <v>39000</v>
      </c>
      <c r="F113" s="260"/>
      <c r="G113" s="259"/>
    </row>
    <row r="114" spans="1:7">
      <c r="A114" s="256"/>
      <c r="B114" s="253" t="s">
        <v>42</v>
      </c>
      <c r="C114" s="254">
        <v>1</v>
      </c>
      <c r="D114" s="255">
        <v>39000</v>
      </c>
      <c r="E114" s="128">
        <f t="shared" si="5"/>
        <v>39000</v>
      </c>
      <c r="F114" s="260"/>
      <c r="G114" s="259"/>
    </row>
    <row r="115" spans="1:7">
      <c r="A115" s="256"/>
      <c r="B115" s="253" t="s">
        <v>185</v>
      </c>
      <c r="C115" s="254">
        <v>1</v>
      </c>
      <c r="D115" s="255">
        <v>60000</v>
      </c>
      <c r="E115" s="128">
        <f t="shared" si="5"/>
        <v>60000</v>
      </c>
      <c r="F115" s="260"/>
      <c r="G115" s="259"/>
    </row>
    <row r="116" spans="1:7">
      <c r="A116" s="256"/>
      <c r="B116" s="253" t="s">
        <v>139</v>
      </c>
      <c r="C116" s="254">
        <v>0.5</v>
      </c>
      <c r="D116" s="255">
        <v>35000</v>
      </c>
      <c r="E116" s="128">
        <f t="shared" si="5"/>
        <v>17500</v>
      </c>
      <c r="F116" s="260"/>
      <c r="G116" s="259"/>
    </row>
    <row r="117" spans="1:7">
      <c r="A117" s="256"/>
      <c r="B117" s="253" t="s">
        <v>138</v>
      </c>
      <c r="C117" s="254">
        <v>3</v>
      </c>
      <c r="D117" s="255">
        <v>55000</v>
      </c>
      <c r="E117" s="128">
        <f t="shared" si="5"/>
        <v>165000</v>
      </c>
      <c r="F117" s="260"/>
      <c r="G117" s="259"/>
    </row>
    <row r="118" spans="1:7">
      <c r="A118" s="256"/>
      <c r="B118" s="253" t="s">
        <v>60</v>
      </c>
      <c r="C118" s="254">
        <v>3.8</v>
      </c>
      <c r="D118" s="255">
        <v>22000</v>
      </c>
      <c r="E118" s="128">
        <f t="shared" si="5"/>
        <v>83600</v>
      </c>
      <c r="F118" s="260"/>
      <c r="G118" s="259"/>
    </row>
    <row r="119" spans="1:7">
      <c r="A119" s="256"/>
      <c r="B119" s="253" t="s">
        <v>203</v>
      </c>
      <c r="C119" s="254">
        <v>0.06</v>
      </c>
      <c r="D119" s="255">
        <v>300000</v>
      </c>
      <c r="E119" s="128">
        <f t="shared" si="5"/>
        <v>18000</v>
      </c>
      <c r="F119" s="260"/>
      <c r="G119" s="259"/>
    </row>
    <row r="120" spans="1:7">
      <c r="A120" s="256"/>
      <c r="B120" s="253" t="s">
        <v>109</v>
      </c>
      <c r="C120" s="254">
        <v>0.2</v>
      </c>
      <c r="D120" s="255">
        <v>55000</v>
      </c>
      <c r="E120" s="128">
        <f t="shared" si="5"/>
        <v>11000</v>
      </c>
      <c r="F120" s="260"/>
      <c r="G120" s="259"/>
    </row>
    <row r="121" spans="1:7">
      <c r="A121" s="256"/>
      <c r="B121" s="253" t="s">
        <v>135</v>
      </c>
      <c r="C121" s="254">
        <v>0.2</v>
      </c>
      <c r="D121" s="255">
        <v>61000</v>
      </c>
      <c r="E121" s="128">
        <f t="shared" si="5"/>
        <v>12200</v>
      </c>
      <c r="F121" s="260"/>
      <c r="G121" s="259"/>
    </row>
    <row r="122" spans="1:7">
      <c r="A122" s="256"/>
      <c r="B122" s="253" t="s">
        <v>65</v>
      </c>
      <c r="C122" s="254">
        <v>0.05</v>
      </c>
      <c r="D122" s="255">
        <v>83000</v>
      </c>
      <c r="E122" s="128">
        <f t="shared" si="5"/>
        <v>4150</v>
      </c>
      <c r="F122" s="260"/>
      <c r="G122" s="259"/>
    </row>
    <row r="123" spans="1:7">
      <c r="A123" s="256"/>
      <c r="B123" s="253" t="s">
        <v>136</v>
      </c>
      <c r="C123" s="254">
        <v>0.07</v>
      </c>
      <c r="D123" s="255">
        <v>110000</v>
      </c>
      <c r="E123" s="128">
        <f t="shared" si="5"/>
        <v>7700</v>
      </c>
      <c r="F123" s="260"/>
      <c r="G123" s="259"/>
    </row>
    <row r="124" spans="1:7">
      <c r="A124" s="256"/>
      <c r="B124" s="253" t="s">
        <v>100</v>
      </c>
      <c r="C124" s="254">
        <v>1</v>
      </c>
      <c r="D124" s="255">
        <v>50000</v>
      </c>
      <c r="E124" s="128">
        <f t="shared" si="5"/>
        <v>50000</v>
      </c>
      <c r="F124" s="260"/>
      <c r="G124" s="259"/>
    </row>
    <row r="125" spans="1:7">
      <c r="A125" s="256"/>
      <c r="B125" s="253" t="s">
        <v>99</v>
      </c>
      <c r="C125" s="254">
        <v>1</v>
      </c>
      <c r="D125" s="255">
        <v>9000</v>
      </c>
      <c r="E125" s="128">
        <f t="shared" si="5"/>
        <v>9000</v>
      </c>
      <c r="F125" s="260"/>
      <c r="G125" s="259"/>
    </row>
    <row r="126" spans="1:7">
      <c r="A126" s="256"/>
      <c r="B126" s="253" t="s">
        <v>168</v>
      </c>
      <c r="C126" s="254">
        <v>1</v>
      </c>
      <c r="D126" s="255">
        <v>17000</v>
      </c>
      <c r="E126" s="128">
        <f t="shared" si="5"/>
        <v>17000</v>
      </c>
      <c r="F126" s="260"/>
      <c r="G126" s="259"/>
    </row>
    <row r="127" spans="1:7">
      <c r="A127" s="256"/>
      <c r="B127" s="253" t="s">
        <v>98</v>
      </c>
      <c r="C127" s="254">
        <v>1.5</v>
      </c>
      <c r="D127" s="255">
        <v>17000</v>
      </c>
      <c r="E127" s="128">
        <f t="shared" si="5"/>
        <v>25500</v>
      </c>
      <c r="F127" s="260"/>
      <c r="G127" s="259"/>
    </row>
    <row r="128" spans="1:7">
      <c r="A128" s="256"/>
      <c r="B128" s="253" t="s">
        <v>155</v>
      </c>
      <c r="C128" s="254">
        <v>0.5</v>
      </c>
      <c r="D128" s="255">
        <v>83000</v>
      </c>
      <c r="E128" s="128">
        <f t="shared" si="5"/>
        <v>41500</v>
      </c>
      <c r="F128" s="260"/>
      <c r="G128" s="259"/>
    </row>
    <row r="129" spans="1:7">
      <c r="A129" s="256"/>
      <c r="B129" s="253" t="s">
        <v>97</v>
      </c>
      <c r="C129" s="254">
        <v>0.5</v>
      </c>
      <c r="D129" s="255">
        <v>72000</v>
      </c>
      <c r="E129" s="128">
        <f t="shared" si="5"/>
        <v>36000</v>
      </c>
      <c r="F129" s="260"/>
      <c r="G129" s="259"/>
    </row>
    <row r="130" spans="1:7">
      <c r="A130" s="256"/>
      <c r="B130" s="253" t="s">
        <v>79</v>
      </c>
      <c r="C130" s="254">
        <v>1</v>
      </c>
      <c r="D130" s="255">
        <v>28000</v>
      </c>
      <c r="E130" s="128">
        <f t="shared" si="5"/>
        <v>28000</v>
      </c>
      <c r="F130" s="260"/>
      <c r="G130" s="259"/>
    </row>
    <row r="131" spans="1:7">
      <c r="A131" s="257"/>
      <c r="B131" s="253" t="s">
        <v>74</v>
      </c>
      <c r="C131" s="254">
        <v>0.4</v>
      </c>
      <c r="D131" s="255">
        <v>50000</v>
      </c>
      <c r="E131" s="128">
        <f t="shared" si="5"/>
        <v>20000</v>
      </c>
      <c r="F131" s="262"/>
      <c r="G131" s="259"/>
    </row>
    <row r="132" spans="1:7">
      <c r="A132" s="252">
        <v>45996</v>
      </c>
      <c r="B132" s="253" t="s">
        <v>73</v>
      </c>
      <c r="C132" s="254">
        <v>0.4</v>
      </c>
      <c r="D132" s="255">
        <v>61000</v>
      </c>
      <c r="E132" s="128">
        <f t="shared" ref="E132:E139" si="6">D132*C132</f>
        <v>24400</v>
      </c>
      <c r="F132" s="258">
        <f>SUM(E132:E139)</f>
        <v>244750</v>
      </c>
      <c r="G132" s="259"/>
    </row>
    <row r="133" spans="1:7">
      <c r="A133" s="256"/>
      <c r="B133" s="253" t="s">
        <v>83</v>
      </c>
      <c r="C133" s="254">
        <v>0.2</v>
      </c>
      <c r="D133" s="255">
        <v>28000</v>
      </c>
      <c r="E133" s="128">
        <f t="shared" si="6"/>
        <v>5600</v>
      </c>
      <c r="F133" s="260"/>
      <c r="G133" s="259"/>
    </row>
    <row r="134" spans="1:7">
      <c r="A134" s="256"/>
      <c r="B134" s="253" t="s">
        <v>202</v>
      </c>
      <c r="C134" s="254">
        <v>0.2</v>
      </c>
      <c r="D134" s="255">
        <v>120000</v>
      </c>
      <c r="E134" s="128">
        <f t="shared" si="6"/>
        <v>24000</v>
      </c>
      <c r="F134" s="260"/>
      <c r="G134" s="259"/>
    </row>
    <row r="135" spans="1:7">
      <c r="A135" s="256"/>
      <c r="B135" s="253" t="s">
        <v>75</v>
      </c>
      <c r="C135" s="254">
        <v>1</v>
      </c>
      <c r="D135" s="255">
        <v>70000</v>
      </c>
      <c r="E135" s="128">
        <f t="shared" si="6"/>
        <v>70000</v>
      </c>
      <c r="F135" s="260"/>
      <c r="G135" s="259"/>
    </row>
    <row r="136" spans="1:7">
      <c r="A136" s="256"/>
      <c r="B136" s="253" t="s">
        <v>77</v>
      </c>
      <c r="C136" s="254">
        <v>0.3</v>
      </c>
      <c r="D136" s="255">
        <v>70000</v>
      </c>
      <c r="E136" s="128">
        <f t="shared" si="6"/>
        <v>21000</v>
      </c>
      <c r="F136" s="260"/>
      <c r="G136" s="259"/>
    </row>
    <row r="137" spans="1:7">
      <c r="A137" s="256"/>
      <c r="B137" s="253" t="s">
        <v>104</v>
      </c>
      <c r="C137" s="254">
        <v>0.5</v>
      </c>
      <c r="D137" s="255">
        <v>80000</v>
      </c>
      <c r="E137" s="128">
        <f t="shared" si="6"/>
        <v>40000</v>
      </c>
      <c r="F137" s="260"/>
      <c r="G137" s="259"/>
    </row>
    <row r="138" spans="1:7">
      <c r="A138" s="256"/>
      <c r="B138" s="253" t="s">
        <v>103</v>
      </c>
      <c r="C138" s="254">
        <v>30</v>
      </c>
      <c r="D138" s="255">
        <v>1000</v>
      </c>
      <c r="E138" s="128">
        <f t="shared" si="6"/>
        <v>30000</v>
      </c>
      <c r="F138" s="260"/>
      <c r="G138" s="259"/>
    </row>
    <row r="139" spans="1:7">
      <c r="A139" s="257"/>
      <c r="B139" s="253" t="s">
        <v>192</v>
      </c>
      <c r="C139" s="254">
        <v>0.35</v>
      </c>
      <c r="D139" s="255">
        <v>85000</v>
      </c>
      <c r="E139" s="128">
        <f t="shared" si="6"/>
        <v>29750</v>
      </c>
      <c r="F139" s="262"/>
      <c r="G139" s="259"/>
    </row>
    <row r="140" spans="1:7">
      <c r="A140" s="252">
        <v>45997</v>
      </c>
      <c r="B140" s="253" t="s">
        <v>98</v>
      </c>
      <c r="C140" s="254">
        <v>3</v>
      </c>
      <c r="D140" s="255">
        <v>17000</v>
      </c>
      <c r="E140" s="128">
        <f t="shared" ref="E140:E155" si="7">D140*C140</f>
        <v>51000</v>
      </c>
      <c r="F140" s="258">
        <f>SUM(E140:E155)</f>
        <v>752650</v>
      </c>
      <c r="G140" s="259"/>
    </row>
    <row r="141" spans="1:7">
      <c r="A141" s="256"/>
      <c r="B141" s="253" t="s">
        <v>65</v>
      </c>
      <c r="C141" s="254">
        <v>0.05</v>
      </c>
      <c r="D141" s="255">
        <v>83000</v>
      </c>
      <c r="E141" s="128">
        <f t="shared" si="7"/>
        <v>4150</v>
      </c>
      <c r="F141" s="260"/>
      <c r="G141" s="259"/>
    </row>
    <row r="142" spans="1:7">
      <c r="A142" s="256"/>
      <c r="B142" s="253" t="s">
        <v>94</v>
      </c>
      <c r="C142" s="254">
        <v>0.1</v>
      </c>
      <c r="D142" s="255">
        <v>72000</v>
      </c>
      <c r="E142" s="128">
        <f t="shared" si="7"/>
        <v>7200</v>
      </c>
      <c r="F142" s="260"/>
      <c r="G142" s="259"/>
    </row>
    <row r="143" spans="1:7">
      <c r="A143" s="256"/>
      <c r="B143" s="253" t="s">
        <v>71</v>
      </c>
      <c r="C143" s="254">
        <v>3</v>
      </c>
      <c r="D143" s="255">
        <v>66000</v>
      </c>
      <c r="E143" s="128">
        <f t="shared" si="7"/>
        <v>198000</v>
      </c>
      <c r="F143" s="260"/>
      <c r="G143" s="259"/>
    </row>
    <row r="144" spans="1:7">
      <c r="A144" s="256"/>
      <c r="B144" s="253" t="s">
        <v>115</v>
      </c>
      <c r="C144" s="254">
        <v>2</v>
      </c>
      <c r="D144" s="255">
        <v>25000</v>
      </c>
      <c r="E144" s="128">
        <f t="shared" si="7"/>
        <v>50000</v>
      </c>
      <c r="F144" s="260"/>
      <c r="G144" s="259"/>
    </row>
    <row r="145" spans="1:7">
      <c r="A145" s="256"/>
      <c r="B145" s="253" t="s">
        <v>24</v>
      </c>
      <c r="C145" s="254">
        <v>2</v>
      </c>
      <c r="D145" s="255">
        <v>25000</v>
      </c>
      <c r="E145" s="128">
        <f t="shared" si="7"/>
        <v>50000</v>
      </c>
      <c r="F145" s="260"/>
      <c r="G145" s="259"/>
    </row>
    <row r="146" spans="1:7">
      <c r="A146" s="256"/>
      <c r="B146" s="253" t="s">
        <v>181</v>
      </c>
      <c r="C146" s="254">
        <v>1</v>
      </c>
      <c r="D146" s="255">
        <v>25000</v>
      </c>
      <c r="E146" s="128">
        <f t="shared" si="7"/>
        <v>25000</v>
      </c>
      <c r="F146" s="260"/>
      <c r="G146" s="259"/>
    </row>
    <row r="147" spans="1:7">
      <c r="A147" s="256"/>
      <c r="B147" s="253" t="s">
        <v>125</v>
      </c>
      <c r="C147" s="254">
        <v>1</v>
      </c>
      <c r="D147" s="255">
        <v>30000</v>
      </c>
      <c r="E147" s="128">
        <f t="shared" si="7"/>
        <v>30000</v>
      </c>
      <c r="F147" s="260"/>
      <c r="G147" s="259"/>
    </row>
    <row r="148" spans="1:7">
      <c r="A148" s="256"/>
      <c r="B148" s="253" t="s">
        <v>74</v>
      </c>
      <c r="C148" s="254">
        <v>0.5</v>
      </c>
      <c r="D148" s="255">
        <v>50000</v>
      </c>
      <c r="E148" s="128">
        <f t="shared" si="7"/>
        <v>25000</v>
      </c>
      <c r="F148" s="260"/>
      <c r="G148" s="259"/>
    </row>
    <row r="149" spans="1:7">
      <c r="A149" s="256"/>
      <c r="B149" s="253" t="s">
        <v>73</v>
      </c>
      <c r="C149" s="254">
        <v>0.3</v>
      </c>
      <c r="D149" s="255">
        <v>61000</v>
      </c>
      <c r="E149" s="128">
        <f t="shared" si="7"/>
        <v>18300</v>
      </c>
      <c r="F149" s="260"/>
      <c r="G149" s="259"/>
    </row>
    <row r="150" spans="1:7">
      <c r="A150" s="256"/>
      <c r="B150" s="253" t="s">
        <v>104</v>
      </c>
      <c r="C150" s="254">
        <v>0.5</v>
      </c>
      <c r="D150" s="255">
        <v>80000</v>
      </c>
      <c r="E150" s="128">
        <f t="shared" si="7"/>
        <v>40000</v>
      </c>
      <c r="F150" s="260"/>
      <c r="G150" s="259"/>
    </row>
    <row r="151" spans="1:7">
      <c r="A151" s="256"/>
      <c r="B151" s="253" t="s">
        <v>202</v>
      </c>
      <c r="C151" s="254">
        <v>0.2</v>
      </c>
      <c r="D151" s="255">
        <v>120000</v>
      </c>
      <c r="E151" s="128">
        <f t="shared" si="7"/>
        <v>24000</v>
      </c>
      <c r="F151" s="260"/>
      <c r="G151" s="259"/>
    </row>
    <row r="152" spans="1:7">
      <c r="A152" s="256"/>
      <c r="B152" s="253" t="s">
        <v>113</v>
      </c>
      <c r="C152" s="254">
        <v>1</v>
      </c>
      <c r="D152" s="255">
        <v>50000</v>
      </c>
      <c r="E152" s="128">
        <f t="shared" si="7"/>
        <v>50000</v>
      </c>
      <c r="F152" s="260"/>
      <c r="G152" s="259"/>
    </row>
    <row r="153" spans="1:7">
      <c r="A153" s="256"/>
      <c r="B153" s="253" t="s">
        <v>186</v>
      </c>
      <c r="C153" s="254">
        <v>1</v>
      </c>
      <c r="D153" s="255">
        <v>61000</v>
      </c>
      <c r="E153" s="128">
        <f t="shared" si="7"/>
        <v>61000</v>
      </c>
      <c r="F153" s="260"/>
      <c r="G153" s="259"/>
    </row>
    <row r="154" spans="1:7">
      <c r="A154" s="256"/>
      <c r="B154" s="253" t="s">
        <v>167</v>
      </c>
      <c r="C154" s="254">
        <v>1</v>
      </c>
      <c r="D154" s="255">
        <v>39000</v>
      </c>
      <c r="E154" s="128">
        <f t="shared" si="7"/>
        <v>39000</v>
      </c>
      <c r="F154" s="260"/>
      <c r="G154" s="259"/>
    </row>
    <row r="155" spans="1:7">
      <c r="A155" s="257"/>
      <c r="B155" s="253" t="s">
        <v>18</v>
      </c>
      <c r="C155" s="254">
        <v>4</v>
      </c>
      <c r="D155" s="255">
        <v>20000</v>
      </c>
      <c r="E155" s="128">
        <f t="shared" si="7"/>
        <v>80000</v>
      </c>
      <c r="F155" s="262"/>
      <c r="G155" s="259"/>
    </row>
    <row r="156" spans="1:7">
      <c r="A156" s="252">
        <v>45998</v>
      </c>
      <c r="B156" s="253" t="s">
        <v>60</v>
      </c>
      <c r="C156" s="254">
        <v>2</v>
      </c>
      <c r="D156" s="255">
        <v>22000</v>
      </c>
      <c r="E156" s="128">
        <f t="shared" ref="E156:E177" si="8">D156*C156</f>
        <v>44000</v>
      </c>
      <c r="F156" s="258">
        <f>SUM(E156:E177)</f>
        <v>994800</v>
      </c>
      <c r="G156" s="259"/>
    </row>
    <row r="157" spans="1:7">
      <c r="A157" s="256"/>
      <c r="B157" s="253" t="s">
        <v>71</v>
      </c>
      <c r="C157" s="254">
        <v>2</v>
      </c>
      <c r="D157" s="255">
        <v>66000</v>
      </c>
      <c r="E157" s="128">
        <f t="shared" si="8"/>
        <v>132000</v>
      </c>
      <c r="F157" s="260"/>
      <c r="G157" s="259"/>
    </row>
    <row r="158" spans="1:7">
      <c r="A158" s="256"/>
      <c r="B158" s="253" t="s">
        <v>204</v>
      </c>
      <c r="C158" s="254">
        <v>1</v>
      </c>
      <c r="D158" s="255">
        <v>39000</v>
      </c>
      <c r="E158" s="128">
        <f t="shared" si="8"/>
        <v>39000</v>
      </c>
      <c r="F158" s="260"/>
      <c r="G158" s="259"/>
    </row>
    <row r="159" spans="1:7">
      <c r="A159" s="256"/>
      <c r="B159" s="253" t="s">
        <v>115</v>
      </c>
      <c r="C159" s="254">
        <v>5</v>
      </c>
      <c r="D159" s="255">
        <v>25000</v>
      </c>
      <c r="E159" s="128">
        <f t="shared" si="8"/>
        <v>125000</v>
      </c>
      <c r="F159" s="260"/>
      <c r="G159" s="259"/>
    </row>
    <row r="160" spans="1:7">
      <c r="A160" s="256"/>
      <c r="B160" s="253" t="s">
        <v>205</v>
      </c>
      <c r="C160" s="254">
        <v>2</v>
      </c>
      <c r="D160" s="255">
        <v>45000</v>
      </c>
      <c r="E160" s="128">
        <f t="shared" si="8"/>
        <v>90000</v>
      </c>
      <c r="F160" s="260"/>
      <c r="G160" s="259"/>
    </row>
    <row r="161" spans="1:7">
      <c r="A161" s="256"/>
      <c r="B161" s="253" t="s">
        <v>63</v>
      </c>
      <c r="C161" s="254">
        <v>7</v>
      </c>
      <c r="D161" s="255">
        <v>24000</v>
      </c>
      <c r="E161" s="128">
        <f t="shared" si="8"/>
        <v>168000</v>
      </c>
      <c r="F161" s="260"/>
      <c r="G161" s="259"/>
    </row>
    <row r="162" spans="1:7">
      <c r="A162" s="256"/>
      <c r="B162" s="253" t="s">
        <v>206</v>
      </c>
      <c r="C162" s="254">
        <v>0.2</v>
      </c>
      <c r="D162" s="255">
        <v>50000</v>
      </c>
      <c r="E162" s="128">
        <f t="shared" si="8"/>
        <v>10000</v>
      </c>
      <c r="F162" s="260"/>
      <c r="G162" s="259"/>
    </row>
    <row r="163" spans="1:7">
      <c r="A163" s="256"/>
      <c r="B163" s="253" t="s">
        <v>135</v>
      </c>
      <c r="C163" s="254">
        <v>0.2</v>
      </c>
      <c r="D163" s="255">
        <v>61000</v>
      </c>
      <c r="E163" s="128">
        <f t="shared" si="8"/>
        <v>12200</v>
      </c>
      <c r="F163" s="260"/>
      <c r="G163" s="259"/>
    </row>
    <row r="164" spans="1:7">
      <c r="A164" s="256"/>
      <c r="B164" s="253" t="s">
        <v>65</v>
      </c>
      <c r="C164" s="254">
        <v>0.1</v>
      </c>
      <c r="D164" s="255">
        <v>83000</v>
      </c>
      <c r="E164" s="128">
        <f t="shared" si="8"/>
        <v>8300</v>
      </c>
      <c r="F164" s="260"/>
      <c r="G164" s="259"/>
    </row>
    <row r="165" spans="1:7">
      <c r="A165" s="256"/>
      <c r="B165" s="253" t="s">
        <v>136</v>
      </c>
      <c r="C165" s="254">
        <v>0.07</v>
      </c>
      <c r="D165" s="255">
        <v>110000</v>
      </c>
      <c r="E165" s="128">
        <f t="shared" si="8"/>
        <v>7700</v>
      </c>
      <c r="F165" s="260"/>
      <c r="G165" s="259"/>
    </row>
    <row r="166" spans="1:8">
      <c r="A166" s="256"/>
      <c r="B166" s="253" t="s">
        <v>96</v>
      </c>
      <c r="C166" s="254">
        <v>0.2</v>
      </c>
      <c r="D166" s="255">
        <v>33000</v>
      </c>
      <c r="E166" s="128">
        <f t="shared" si="8"/>
        <v>6600</v>
      </c>
      <c r="F166" s="260"/>
      <c r="G166" s="259"/>
      <c r="H166" s="261"/>
    </row>
    <row r="167" spans="1:7">
      <c r="A167" s="256"/>
      <c r="B167" s="253" t="s">
        <v>99</v>
      </c>
      <c r="C167" s="254">
        <v>1</v>
      </c>
      <c r="D167" s="255">
        <v>9000</v>
      </c>
      <c r="E167" s="128">
        <f t="shared" si="8"/>
        <v>9000</v>
      </c>
      <c r="F167" s="260"/>
      <c r="G167" s="259"/>
    </row>
    <row r="168" spans="1:7">
      <c r="A168" s="256"/>
      <c r="B168" s="253" t="s">
        <v>100</v>
      </c>
      <c r="C168" s="254">
        <v>1</v>
      </c>
      <c r="D168" s="255">
        <v>50000</v>
      </c>
      <c r="E168" s="128">
        <f t="shared" si="8"/>
        <v>50000</v>
      </c>
      <c r="F168" s="260"/>
      <c r="G168" s="259"/>
    </row>
    <row r="169" spans="1:7">
      <c r="A169" s="256"/>
      <c r="B169" s="253" t="s">
        <v>108</v>
      </c>
      <c r="C169" s="254">
        <v>1</v>
      </c>
      <c r="D169" s="255">
        <v>31000</v>
      </c>
      <c r="E169" s="128">
        <f t="shared" si="8"/>
        <v>31000</v>
      </c>
      <c r="F169" s="260"/>
      <c r="G169" s="259"/>
    </row>
    <row r="170" spans="1:7">
      <c r="A170" s="256"/>
      <c r="B170" s="253" t="s">
        <v>98</v>
      </c>
      <c r="C170" s="254">
        <v>0.5</v>
      </c>
      <c r="D170" s="255">
        <v>17000</v>
      </c>
      <c r="E170" s="128">
        <f t="shared" si="8"/>
        <v>8500</v>
      </c>
      <c r="F170" s="260"/>
      <c r="G170" s="259"/>
    </row>
    <row r="171" spans="1:7">
      <c r="A171" s="256"/>
      <c r="B171" s="253" t="s">
        <v>74</v>
      </c>
      <c r="C171" s="254">
        <v>0.5</v>
      </c>
      <c r="D171" s="255">
        <v>50000</v>
      </c>
      <c r="E171" s="128">
        <f t="shared" si="8"/>
        <v>25000</v>
      </c>
      <c r="F171" s="260"/>
      <c r="G171" s="259"/>
    </row>
    <row r="172" spans="1:7">
      <c r="A172" s="256"/>
      <c r="B172" s="253" t="s">
        <v>73</v>
      </c>
      <c r="C172" s="254">
        <v>0.5</v>
      </c>
      <c r="D172" s="255">
        <v>61000</v>
      </c>
      <c r="E172" s="128">
        <f t="shared" si="8"/>
        <v>30500</v>
      </c>
      <c r="F172" s="260"/>
      <c r="G172" s="259"/>
    </row>
    <row r="173" spans="1:7">
      <c r="A173" s="256"/>
      <c r="B173" s="253" t="s">
        <v>24</v>
      </c>
      <c r="C173" s="254">
        <v>2</v>
      </c>
      <c r="D173" s="255">
        <v>25000</v>
      </c>
      <c r="E173" s="128">
        <f t="shared" si="8"/>
        <v>50000</v>
      </c>
      <c r="F173" s="260"/>
      <c r="G173" s="259"/>
    </row>
    <row r="174" spans="1:7">
      <c r="A174" s="256"/>
      <c r="B174" s="253" t="s">
        <v>77</v>
      </c>
      <c r="C174" s="254">
        <v>0.2</v>
      </c>
      <c r="D174" s="255">
        <v>70000</v>
      </c>
      <c r="E174" s="128">
        <f t="shared" si="8"/>
        <v>14000</v>
      </c>
      <c r="F174" s="260"/>
      <c r="G174" s="259"/>
    </row>
    <row r="175" spans="1:7">
      <c r="A175" s="256"/>
      <c r="B175" s="253" t="s">
        <v>202</v>
      </c>
      <c r="C175" s="254">
        <v>0.2</v>
      </c>
      <c r="D175" s="255">
        <v>120000</v>
      </c>
      <c r="E175" s="128">
        <f t="shared" si="8"/>
        <v>24000</v>
      </c>
      <c r="F175" s="260"/>
      <c r="G175" s="259"/>
    </row>
    <row r="176" spans="1:7">
      <c r="A176" s="256"/>
      <c r="B176" s="253" t="s">
        <v>75</v>
      </c>
      <c r="C176" s="254">
        <v>1</v>
      </c>
      <c r="D176" s="255">
        <v>70000</v>
      </c>
      <c r="E176" s="128">
        <f t="shared" si="8"/>
        <v>70000</v>
      </c>
      <c r="F176" s="260"/>
      <c r="G176" s="259"/>
    </row>
    <row r="177" spans="1:7">
      <c r="A177" s="257"/>
      <c r="B177" s="253" t="s">
        <v>104</v>
      </c>
      <c r="C177" s="254">
        <v>0.5</v>
      </c>
      <c r="D177" s="255">
        <v>80000</v>
      </c>
      <c r="E177" s="128">
        <f t="shared" si="8"/>
        <v>40000</v>
      </c>
      <c r="F177" s="262"/>
      <c r="G177" s="259"/>
    </row>
    <row r="178" spans="1:7">
      <c r="A178" s="252">
        <v>45998</v>
      </c>
      <c r="B178" s="253" t="s">
        <v>41</v>
      </c>
      <c r="C178" s="254">
        <v>2</v>
      </c>
      <c r="D178" s="255">
        <v>39000</v>
      </c>
      <c r="E178" s="128">
        <f t="shared" ref="E178:E186" si="9">D178*C178</f>
        <v>78000</v>
      </c>
      <c r="F178" s="258">
        <f>SUM(E178:E186)</f>
        <v>690000</v>
      </c>
      <c r="G178" s="259"/>
    </row>
    <row r="179" spans="1:7">
      <c r="A179" s="256"/>
      <c r="B179" s="253" t="s">
        <v>42</v>
      </c>
      <c r="C179" s="254">
        <v>2</v>
      </c>
      <c r="D179" s="255">
        <v>39000</v>
      </c>
      <c r="E179" s="128">
        <f t="shared" si="9"/>
        <v>78000</v>
      </c>
      <c r="F179" s="260"/>
      <c r="G179" s="259"/>
    </row>
    <row r="180" spans="1:7">
      <c r="A180" s="256"/>
      <c r="B180" s="253" t="s">
        <v>158</v>
      </c>
      <c r="C180" s="254">
        <v>12</v>
      </c>
      <c r="D180" s="255">
        <v>15000</v>
      </c>
      <c r="E180" s="128">
        <f t="shared" si="9"/>
        <v>180000</v>
      </c>
      <c r="F180" s="260"/>
      <c r="G180" s="259"/>
    </row>
    <row r="181" spans="1:7">
      <c r="A181" s="256"/>
      <c r="B181" s="253" t="s">
        <v>167</v>
      </c>
      <c r="C181" s="254">
        <v>2</v>
      </c>
      <c r="D181" s="255">
        <v>39000</v>
      </c>
      <c r="E181" s="128">
        <f t="shared" si="9"/>
        <v>78000</v>
      </c>
      <c r="F181" s="260"/>
      <c r="G181" s="259"/>
    </row>
    <row r="182" spans="1:7">
      <c r="A182" s="256"/>
      <c r="B182" s="253" t="s">
        <v>47</v>
      </c>
      <c r="C182" s="254">
        <v>0.1</v>
      </c>
      <c r="D182" s="255">
        <v>88000</v>
      </c>
      <c r="E182" s="128">
        <f t="shared" si="9"/>
        <v>8800</v>
      </c>
      <c r="F182" s="260"/>
      <c r="G182" s="259"/>
    </row>
    <row r="183" spans="1:7">
      <c r="A183" s="256"/>
      <c r="B183" s="253" t="s">
        <v>48</v>
      </c>
      <c r="C183" s="254">
        <v>0.1</v>
      </c>
      <c r="D183" s="255">
        <v>72000</v>
      </c>
      <c r="E183" s="128">
        <f t="shared" si="9"/>
        <v>7200</v>
      </c>
      <c r="F183" s="260"/>
      <c r="G183" s="259"/>
    </row>
    <row r="184" spans="1:7">
      <c r="A184" s="256"/>
      <c r="B184" s="253" t="s">
        <v>185</v>
      </c>
      <c r="C184" s="254">
        <v>2</v>
      </c>
      <c r="D184" s="255">
        <v>60000</v>
      </c>
      <c r="E184" s="128">
        <f t="shared" si="9"/>
        <v>120000</v>
      </c>
      <c r="F184" s="260"/>
      <c r="G184" s="259"/>
    </row>
    <row r="185" spans="1:7">
      <c r="A185" s="256"/>
      <c r="B185" s="253" t="s">
        <v>138</v>
      </c>
      <c r="C185" s="254">
        <v>1</v>
      </c>
      <c r="D185" s="255">
        <v>55000</v>
      </c>
      <c r="E185" s="128">
        <f t="shared" si="9"/>
        <v>55000</v>
      </c>
      <c r="F185" s="260"/>
      <c r="G185" s="259"/>
    </row>
    <row r="186" spans="1:7">
      <c r="A186" s="257"/>
      <c r="B186" s="253" t="s">
        <v>55</v>
      </c>
      <c r="C186" s="254">
        <v>1</v>
      </c>
      <c r="D186" s="255">
        <v>85000</v>
      </c>
      <c r="E186" s="128">
        <f t="shared" si="9"/>
        <v>85000</v>
      </c>
      <c r="F186" s="262"/>
      <c r="G186" s="259"/>
    </row>
    <row r="187" spans="1:7">
      <c r="A187" s="263">
        <v>46000</v>
      </c>
      <c r="B187" s="253" t="s">
        <v>60</v>
      </c>
      <c r="C187" s="254">
        <v>2.1</v>
      </c>
      <c r="D187" s="255">
        <v>22000</v>
      </c>
      <c r="E187" s="128">
        <f t="shared" ref="E187:E223" si="10">D187*C187</f>
        <v>46200</v>
      </c>
      <c r="F187" s="271">
        <f>SUM(E187:E208)</f>
        <v>1121400</v>
      </c>
      <c r="G187" s="259"/>
    </row>
    <row r="188" spans="1:7">
      <c r="A188" s="263"/>
      <c r="B188" s="253" t="s">
        <v>63</v>
      </c>
      <c r="C188" s="254">
        <v>8</v>
      </c>
      <c r="D188" s="255">
        <v>24000</v>
      </c>
      <c r="E188" s="128">
        <f t="shared" si="10"/>
        <v>192000</v>
      </c>
      <c r="F188" s="271"/>
      <c r="G188" s="259"/>
    </row>
    <row r="189" spans="1:7">
      <c r="A189" s="263"/>
      <c r="B189" s="253" t="s">
        <v>115</v>
      </c>
      <c r="C189" s="254">
        <v>3</v>
      </c>
      <c r="D189" s="255">
        <v>25000</v>
      </c>
      <c r="E189" s="128">
        <f t="shared" si="10"/>
        <v>75000</v>
      </c>
      <c r="F189" s="271"/>
      <c r="G189" s="259"/>
    </row>
    <row r="190" spans="1:7">
      <c r="A190" s="263"/>
      <c r="B190" s="253" t="s">
        <v>93</v>
      </c>
      <c r="C190" s="254">
        <v>1</v>
      </c>
      <c r="D190" s="255">
        <v>39000</v>
      </c>
      <c r="E190" s="128">
        <f t="shared" si="10"/>
        <v>39000</v>
      </c>
      <c r="F190" s="271"/>
      <c r="G190" s="259"/>
    </row>
    <row r="191" spans="1:7">
      <c r="A191" s="263"/>
      <c r="B191" s="253" t="s">
        <v>207</v>
      </c>
      <c r="C191" s="254">
        <v>0.5</v>
      </c>
      <c r="D191" s="255">
        <v>200000</v>
      </c>
      <c r="E191" s="128">
        <f t="shared" si="10"/>
        <v>100000</v>
      </c>
      <c r="F191" s="271"/>
      <c r="G191" s="259"/>
    </row>
    <row r="192" spans="1:7">
      <c r="A192" s="263"/>
      <c r="B192" s="253" t="s">
        <v>208</v>
      </c>
      <c r="C192" s="254">
        <v>0.44</v>
      </c>
      <c r="D192" s="255">
        <v>100000</v>
      </c>
      <c r="E192" s="128">
        <f t="shared" si="10"/>
        <v>44000</v>
      </c>
      <c r="F192" s="271"/>
      <c r="G192" s="259"/>
    </row>
    <row r="193" spans="1:7">
      <c r="A193" s="263"/>
      <c r="B193" s="253" t="s">
        <v>139</v>
      </c>
      <c r="C193" s="254">
        <v>0.5</v>
      </c>
      <c r="D193" s="255">
        <v>35000</v>
      </c>
      <c r="E193" s="128">
        <f t="shared" si="10"/>
        <v>17500</v>
      </c>
      <c r="F193" s="271"/>
      <c r="G193" s="259"/>
    </row>
    <row r="194" spans="1:7">
      <c r="A194" s="263"/>
      <c r="B194" s="253" t="s">
        <v>101</v>
      </c>
      <c r="C194" s="254">
        <v>2</v>
      </c>
      <c r="D194" s="255">
        <v>10000</v>
      </c>
      <c r="E194" s="128">
        <f t="shared" si="10"/>
        <v>20000</v>
      </c>
      <c r="F194" s="271"/>
      <c r="G194" s="259"/>
    </row>
    <row r="195" spans="1:7">
      <c r="A195" s="263"/>
      <c r="B195" s="253" t="s">
        <v>41</v>
      </c>
      <c r="C195" s="254">
        <v>1</v>
      </c>
      <c r="D195" s="255">
        <v>39000</v>
      </c>
      <c r="E195" s="128">
        <f t="shared" si="10"/>
        <v>39000</v>
      </c>
      <c r="F195" s="271"/>
      <c r="G195" s="259"/>
    </row>
    <row r="196" spans="1:7">
      <c r="A196" s="263"/>
      <c r="B196" s="253" t="s">
        <v>42</v>
      </c>
      <c r="C196" s="254">
        <v>1</v>
      </c>
      <c r="D196" s="255">
        <v>39000</v>
      </c>
      <c r="E196" s="128">
        <f t="shared" si="10"/>
        <v>39000</v>
      </c>
      <c r="F196" s="271"/>
      <c r="G196" s="259"/>
    </row>
    <row r="197" spans="1:7">
      <c r="A197" s="263"/>
      <c r="B197" s="253" t="s">
        <v>113</v>
      </c>
      <c r="C197" s="254">
        <v>1</v>
      </c>
      <c r="D197" s="255">
        <v>50000</v>
      </c>
      <c r="E197" s="128">
        <f t="shared" si="10"/>
        <v>50000</v>
      </c>
      <c r="F197" s="271"/>
      <c r="G197" s="259"/>
    </row>
    <row r="198" spans="1:7">
      <c r="A198" s="263"/>
      <c r="B198" s="253" t="s">
        <v>20</v>
      </c>
      <c r="C198" s="254">
        <v>1</v>
      </c>
      <c r="D198" s="255">
        <v>200000</v>
      </c>
      <c r="E198" s="128">
        <f t="shared" si="10"/>
        <v>200000</v>
      </c>
      <c r="F198" s="271"/>
      <c r="G198" s="259"/>
    </row>
    <row r="199" spans="1:7">
      <c r="A199" s="263"/>
      <c r="B199" s="253" t="s">
        <v>65</v>
      </c>
      <c r="C199" s="254">
        <v>0.1</v>
      </c>
      <c r="D199" s="255">
        <v>83000</v>
      </c>
      <c r="E199" s="128">
        <f t="shared" si="10"/>
        <v>8300</v>
      </c>
      <c r="F199" s="271"/>
      <c r="G199" s="259"/>
    </row>
    <row r="200" spans="1:7">
      <c r="A200" s="263"/>
      <c r="B200" s="253" t="s">
        <v>136</v>
      </c>
      <c r="C200" s="254">
        <v>0.07</v>
      </c>
      <c r="D200" s="255">
        <v>110000</v>
      </c>
      <c r="E200" s="128">
        <f t="shared" si="10"/>
        <v>7700</v>
      </c>
      <c r="F200" s="271"/>
      <c r="G200" s="259"/>
    </row>
    <row r="201" spans="1:7">
      <c r="A201" s="263"/>
      <c r="B201" s="253" t="s">
        <v>109</v>
      </c>
      <c r="C201" s="254">
        <v>0.3</v>
      </c>
      <c r="D201" s="255">
        <v>55000</v>
      </c>
      <c r="E201" s="128">
        <f t="shared" si="10"/>
        <v>16500</v>
      </c>
      <c r="F201" s="271"/>
      <c r="G201" s="259"/>
    </row>
    <row r="202" spans="1:7">
      <c r="A202" s="263"/>
      <c r="B202" s="253" t="s">
        <v>97</v>
      </c>
      <c r="C202" s="254">
        <v>1</v>
      </c>
      <c r="D202" s="255">
        <v>72000</v>
      </c>
      <c r="E202" s="128">
        <f t="shared" si="10"/>
        <v>72000</v>
      </c>
      <c r="F202" s="271"/>
      <c r="G202" s="276"/>
    </row>
    <row r="203" spans="1:7">
      <c r="A203" s="263"/>
      <c r="B203" s="253" t="s">
        <v>155</v>
      </c>
      <c r="C203" s="254">
        <v>0.5</v>
      </c>
      <c r="D203" s="255">
        <v>83000</v>
      </c>
      <c r="E203" s="128">
        <f t="shared" si="10"/>
        <v>41500</v>
      </c>
      <c r="F203" s="271"/>
      <c r="G203" s="259"/>
    </row>
    <row r="204" spans="1:7">
      <c r="A204" s="263"/>
      <c r="B204" s="253" t="s">
        <v>79</v>
      </c>
      <c r="C204" s="254">
        <v>1.4</v>
      </c>
      <c r="D204" s="255">
        <v>28000</v>
      </c>
      <c r="E204" s="128">
        <f t="shared" si="10"/>
        <v>39200</v>
      </c>
      <c r="F204" s="271"/>
      <c r="G204" s="259"/>
    </row>
    <row r="205" spans="1:7">
      <c r="A205" s="263"/>
      <c r="B205" s="253" t="s">
        <v>98</v>
      </c>
      <c r="C205" s="254">
        <v>1</v>
      </c>
      <c r="D205" s="255">
        <v>17000</v>
      </c>
      <c r="E205" s="128">
        <f t="shared" si="10"/>
        <v>17000</v>
      </c>
      <c r="F205" s="271"/>
      <c r="G205" s="259"/>
    </row>
    <row r="206" spans="1:7">
      <c r="A206" s="263"/>
      <c r="B206" s="253" t="s">
        <v>168</v>
      </c>
      <c r="C206" s="254">
        <v>0.5</v>
      </c>
      <c r="D206" s="255">
        <v>17000</v>
      </c>
      <c r="E206" s="128">
        <f t="shared" si="10"/>
        <v>8500</v>
      </c>
      <c r="F206" s="271"/>
      <c r="G206" s="259"/>
    </row>
    <row r="207" spans="1:7">
      <c r="A207" s="263"/>
      <c r="B207" s="253" t="s">
        <v>202</v>
      </c>
      <c r="C207" s="254">
        <v>0.2</v>
      </c>
      <c r="D207" s="255">
        <v>120000</v>
      </c>
      <c r="E207" s="128">
        <f t="shared" si="10"/>
        <v>24000</v>
      </c>
      <c r="F207" s="271"/>
      <c r="G207" s="259"/>
    </row>
    <row r="208" spans="1:7">
      <c r="A208" s="263"/>
      <c r="B208" s="253" t="s">
        <v>74</v>
      </c>
      <c r="C208" s="254">
        <v>0.5</v>
      </c>
      <c r="D208" s="255">
        <v>50000</v>
      </c>
      <c r="E208" s="128">
        <f t="shared" si="10"/>
        <v>25000</v>
      </c>
      <c r="F208" s="271"/>
      <c r="G208" s="259"/>
    </row>
    <row r="209" spans="1:7">
      <c r="A209" s="256">
        <v>46000</v>
      </c>
      <c r="B209" s="272" t="s">
        <v>73</v>
      </c>
      <c r="C209" s="273">
        <v>0.4</v>
      </c>
      <c r="D209" s="274">
        <v>61000</v>
      </c>
      <c r="E209" s="128">
        <f t="shared" si="10"/>
        <v>24400</v>
      </c>
      <c r="F209" s="260">
        <f>SUM(E209:E214)</f>
        <v>212000</v>
      </c>
      <c r="G209" s="259"/>
    </row>
    <row r="210" spans="1:7">
      <c r="A210" s="256"/>
      <c r="B210" s="253" t="s">
        <v>138</v>
      </c>
      <c r="C210" s="254">
        <v>1</v>
      </c>
      <c r="D210" s="255">
        <v>55000</v>
      </c>
      <c r="E210" s="128">
        <f t="shared" si="10"/>
        <v>55000</v>
      </c>
      <c r="F210" s="260"/>
      <c r="G210" s="259"/>
    </row>
    <row r="211" spans="1:7">
      <c r="A211" s="256"/>
      <c r="B211" s="253" t="s">
        <v>195</v>
      </c>
      <c r="C211" s="254">
        <v>0.3</v>
      </c>
      <c r="D211" s="255">
        <v>110000</v>
      </c>
      <c r="E211" s="128">
        <f t="shared" si="10"/>
        <v>33000</v>
      </c>
      <c r="F211" s="260"/>
      <c r="G211" s="259"/>
    </row>
    <row r="212" spans="1:7">
      <c r="A212" s="256"/>
      <c r="B212" s="253" t="s">
        <v>83</v>
      </c>
      <c r="C212" s="254">
        <v>0.3</v>
      </c>
      <c r="D212" s="255">
        <v>28000</v>
      </c>
      <c r="E212" s="128">
        <f t="shared" si="10"/>
        <v>8400</v>
      </c>
      <c r="F212" s="260"/>
      <c r="G212" s="259"/>
    </row>
    <row r="213" spans="1:7">
      <c r="A213" s="256"/>
      <c r="B213" s="253" t="s">
        <v>104</v>
      </c>
      <c r="C213" s="254">
        <v>0.3</v>
      </c>
      <c r="D213" s="255">
        <v>80000</v>
      </c>
      <c r="E213" s="128">
        <f t="shared" si="10"/>
        <v>24000</v>
      </c>
      <c r="F213" s="260"/>
      <c r="G213" s="259"/>
    </row>
    <row r="214" spans="1:7">
      <c r="A214" s="257"/>
      <c r="B214" s="253" t="s">
        <v>75</v>
      </c>
      <c r="C214" s="254">
        <v>0.96</v>
      </c>
      <c r="D214" s="255">
        <v>70000</v>
      </c>
      <c r="E214" s="128">
        <f t="shared" si="10"/>
        <v>67200</v>
      </c>
      <c r="F214" s="262"/>
      <c r="G214" s="259"/>
    </row>
    <row r="215" spans="1:7">
      <c r="A215" s="252">
        <v>46003</v>
      </c>
      <c r="B215" s="253" t="s">
        <v>73</v>
      </c>
      <c r="C215" s="254">
        <v>0.5</v>
      </c>
      <c r="D215" s="255">
        <v>61000</v>
      </c>
      <c r="E215" s="128">
        <f t="shared" si="10"/>
        <v>30500</v>
      </c>
      <c r="F215" s="258">
        <f>SUM(E215:E235)</f>
        <v>1219600</v>
      </c>
      <c r="G215" s="259"/>
    </row>
    <row r="216" spans="1:7">
      <c r="A216" s="256"/>
      <c r="B216" s="253" t="s">
        <v>74</v>
      </c>
      <c r="C216" s="254">
        <v>0.5</v>
      </c>
      <c r="D216" s="255">
        <v>50000</v>
      </c>
      <c r="E216" s="128">
        <f t="shared" si="10"/>
        <v>25000</v>
      </c>
      <c r="F216" s="260"/>
      <c r="G216" s="259"/>
    </row>
    <row r="217" spans="1:7">
      <c r="A217" s="256"/>
      <c r="B217" s="253" t="s">
        <v>75</v>
      </c>
      <c r="C217" s="254">
        <v>1</v>
      </c>
      <c r="D217" s="255">
        <v>70000</v>
      </c>
      <c r="E217" s="128">
        <f t="shared" si="10"/>
        <v>70000</v>
      </c>
      <c r="F217" s="260"/>
      <c r="G217" s="259"/>
    </row>
    <row r="218" spans="1:7">
      <c r="A218" s="256"/>
      <c r="B218" s="253" t="s">
        <v>195</v>
      </c>
      <c r="C218" s="254">
        <v>0.3</v>
      </c>
      <c r="D218" s="255">
        <v>120000</v>
      </c>
      <c r="E218" s="128">
        <f t="shared" si="10"/>
        <v>36000</v>
      </c>
      <c r="F218" s="260"/>
      <c r="G218" s="259"/>
    </row>
    <row r="219" spans="1:7">
      <c r="A219" s="256"/>
      <c r="B219" s="253" t="s">
        <v>202</v>
      </c>
      <c r="C219" s="254">
        <v>0.2</v>
      </c>
      <c r="D219" s="255">
        <v>120000</v>
      </c>
      <c r="E219" s="128">
        <f t="shared" si="10"/>
        <v>24000</v>
      </c>
      <c r="F219" s="260"/>
      <c r="G219" s="259"/>
    </row>
    <row r="220" spans="1:7">
      <c r="A220" s="256"/>
      <c r="B220" s="253" t="s">
        <v>16</v>
      </c>
      <c r="C220" s="254">
        <v>0.1</v>
      </c>
      <c r="D220" s="255">
        <v>22000</v>
      </c>
      <c r="E220" s="128">
        <f t="shared" si="10"/>
        <v>2200</v>
      </c>
      <c r="F220" s="260"/>
      <c r="G220" s="259"/>
    </row>
    <row r="221" spans="1:7">
      <c r="A221" s="256"/>
      <c r="B221" s="253" t="s">
        <v>131</v>
      </c>
      <c r="C221" s="254">
        <v>0.3</v>
      </c>
      <c r="D221" s="255">
        <v>72000</v>
      </c>
      <c r="E221" s="128">
        <f t="shared" si="10"/>
        <v>21600</v>
      </c>
      <c r="F221" s="260"/>
      <c r="G221" s="259"/>
    </row>
    <row r="222" spans="1:7">
      <c r="A222" s="256"/>
      <c r="B222" s="253" t="s">
        <v>104</v>
      </c>
      <c r="C222" s="254">
        <v>0.5</v>
      </c>
      <c r="D222" s="255">
        <v>80000</v>
      </c>
      <c r="E222" s="128">
        <f t="shared" si="10"/>
        <v>40000</v>
      </c>
      <c r="F222" s="260"/>
      <c r="G222" s="259"/>
    </row>
    <row r="223" spans="1:7">
      <c r="A223" s="256"/>
      <c r="B223" s="253" t="s">
        <v>67</v>
      </c>
      <c r="C223" s="254">
        <v>0.5</v>
      </c>
      <c r="D223" s="255">
        <v>94000</v>
      </c>
      <c r="E223" s="128">
        <f t="shared" si="10"/>
        <v>47000</v>
      </c>
      <c r="F223" s="260"/>
      <c r="G223" s="259"/>
    </row>
    <row r="224" spans="1:7">
      <c r="A224" s="256"/>
      <c r="B224" s="253" t="s">
        <v>209</v>
      </c>
      <c r="C224" s="254">
        <v>2</v>
      </c>
      <c r="D224" s="255">
        <v>60000</v>
      </c>
      <c r="E224" s="128">
        <f t="shared" ref="E224:E235" si="11">D224*C224</f>
        <v>120000</v>
      </c>
      <c r="F224" s="260"/>
      <c r="G224" s="259"/>
    </row>
    <row r="225" spans="1:7">
      <c r="A225" s="256"/>
      <c r="B225" s="253" t="s">
        <v>100</v>
      </c>
      <c r="C225" s="254">
        <v>1.5</v>
      </c>
      <c r="D225" s="255">
        <v>50000</v>
      </c>
      <c r="E225" s="128">
        <f t="shared" si="11"/>
        <v>75000</v>
      </c>
      <c r="F225" s="260"/>
      <c r="G225" s="259"/>
    </row>
    <row r="226" spans="1:7">
      <c r="A226" s="256"/>
      <c r="B226" s="253" t="s">
        <v>108</v>
      </c>
      <c r="C226" s="254">
        <v>1</v>
      </c>
      <c r="D226" s="255">
        <v>31000</v>
      </c>
      <c r="E226" s="128">
        <f t="shared" si="11"/>
        <v>31000</v>
      </c>
      <c r="F226" s="260"/>
      <c r="G226" s="259"/>
    </row>
    <row r="227" spans="1:7">
      <c r="A227" s="256"/>
      <c r="B227" s="253" t="s">
        <v>198</v>
      </c>
      <c r="C227" s="254">
        <v>2</v>
      </c>
      <c r="D227" s="255">
        <v>25000</v>
      </c>
      <c r="E227" s="128">
        <f t="shared" si="11"/>
        <v>50000</v>
      </c>
      <c r="F227" s="260"/>
      <c r="G227" s="259"/>
    </row>
    <row r="228" spans="1:7">
      <c r="A228" s="256"/>
      <c r="B228" s="253" t="s">
        <v>65</v>
      </c>
      <c r="C228" s="254">
        <v>0.1</v>
      </c>
      <c r="D228" s="255">
        <v>83000</v>
      </c>
      <c r="E228" s="128">
        <f t="shared" si="11"/>
        <v>8300</v>
      </c>
      <c r="F228" s="260"/>
      <c r="G228" s="259"/>
    </row>
    <row r="229" spans="1:7">
      <c r="A229" s="256"/>
      <c r="B229" s="253" t="s">
        <v>136</v>
      </c>
      <c r="C229" s="254">
        <v>0.1</v>
      </c>
      <c r="D229" s="255">
        <v>110000</v>
      </c>
      <c r="E229" s="128">
        <f t="shared" si="11"/>
        <v>11000</v>
      </c>
      <c r="F229" s="260"/>
      <c r="G229" s="259"/>
    </row>
    <row r="230" spans="1:7">
      <c r="A230" s="256"/>
      <c r="B230" s="253" t="s">
        <v>63</v>
      </c>
      <c r="C230" s="254">
        <v>5</v>
      </c>
      <c r="D230" s="255">
        <v>24000</v>
      </c>
      <c r="E230" s="128">
        <f t="shared" si="11"/>
        <v>120000</v>
      </c>
      <c r="F230" s="260"/>
      <c r="G230" s="259"/>
    </row>
    <row r="231" spans="1:7">
      <c r="A231" s="256"/>
      <c r="B231" s="253" t="s">
        <v>115</v>
      </c>
      <c r="C231" s="254">
        <v>5</v>
      </c>
      <c r="D231" s="255">
        <v>20000</v>
      </c>
      <c r="E231" s="128">
        <f t="shared" si="11"/>
        <v>100000</v>
      </c>
      <c r="F231" s="260"/>
      <c r="G231" s="259"/>
    </row>
    <row r="232" spans="1:7">
      <c r="A232" s="256"/>
      <c r="B232" s="253" t="s">
        <v>71</v>
      </c>
      <c r="C232" s="254">
        <v>3</v>
      </c>
      <c r="D232" s="255">
        <v>66000</v>
      </c>
      <c r="E232" s="128">
        <f t="shared" si="11"/>
        <v>198000</v>
      </c>
      <c r="F232" s="260"/>
      <c r="G232" s="259"/>
    </row>
    <row r="233" spans="1:7">
      <c r="A233" s="256"/>
      <c r="B233" s="253" t="s">
        <v>24</v>
      </c>
      <c r="C233" s="275">
        <v>2</v>
      </c>
      <c r="D233" s="255">
        <v>35000</v>
      </c>
      <c r="E233" s="128">
        <f t="shared" si="11"/>
        <v>70000</v>
      </c>
      <c r="F233" s="260"/>
      <c r="G233" s="259"/>
    </row>
    <row r="234" spans="1:7">
      <c r="A234" s="256"/>
      <c r="B234" s="253" t="s">
        <v>181</v>
      </c>
      <c r="C234" s="275">
        <v>2</v>
      </c>
      <c r="D234" s="255">
        <v>35000</v>
      </c>
      <c r="E234" s="128">
        <f t="shared" si="11"/>
        <v>70000</v>
      </c>
      <c r="F234" s="260"/>
      <c r="G234" s="259"/>
    </row>
    <row r="235" spans="1:7">
      <c r="A235" s="257"/>
      <c r="B235" s="253" t="s">
        <v>200</v>
      </c>
      <c r="C235" s="275">
        <v>2</v>
      </c>
      <c r="D235" s="255">
        <v>35000</v>
      </c>
      <c r="E235" s="128">
        <f t="shared" si="11"/>
        <v>70000</v>
      </c>
      <c r="F235" s="262"/>
      <c r="G235" s="259"/>
    </row>
    <row r="236" spans="1:7">
      <c r="A236" s="252">
        <v>46003</v>
      </c>
      <c r="B236" s="253" t="s">
        <v>71</v>
      </c>
      <c r="C236" s="275">
        <v>3</v>
      </c>
      <c r="D236" s="255">
        <v>66000</v>
      </c>
      <c r="E236" s="128">
        <f t="shared" ref="E236:E257" si="12">D236*C236</f>
        <v>198000</v>
      </c>
      <c r="F236" s="258">
        <f>SUM(E236:E257)</f>
        <v>1087250</v>
      </c>
      <c r="G236" s="259"/>
    </row>
    <row r="237" spans="1:7">
      <c r="A237" s="256"/>
      <c r="B237" s="253" t="s">
        <v>70</v>
      </c>
      <c r="C237" s="275">
        <v>2</v>
      </c>
      <c r="D237" s="255">
        <v>30000</v>
      </c>
      <c r="E237" s="128">
        <f t="shared" si="12"/>
        <v>60000</v>
      </c>
      <c r="F237" s="260"/>
      <c r="G237" s="259"/>
    </row>
    <row r="238" spans="1:7">
      <c r="A238" s="256"/>
      <c r="B238" s="253" t="s">
        <v>63</v>
      </c>
      <c r="C238" s="275">
        <v>5</v>
      </c>
      <c r="D238" s="255">
        <v>24000</v>
      </c>
      <c r="E238" s="128">
        <f t="shared" si="12"/>
        <v>120000</v>
      </c>
      <c r="F238" s="260"/>
      <c r="G238" s="259"/>
    </row>
    <row r="239" spans="1:7">
      <c r="A239" s="256"/>
      <c r="B239" s="253" t="s">
        <v>210</v>
      </c>
      <c r="C239" s="275">
        <v>2.2</v>
      </c>
      <c r="D239" s="255">
        <v>22000</v>
      </c>
      <c r="E239" s="128">
        <f t="shared" si="12"/>
        <v>48400</v>
      </c>
      <c r="F239" s="260"/>
      <c r="G239" s="259"/>
    </row>
    <row r="240" spans="1:7">
      <c r="A240" s="256"/>
      <c r="B240" s="253" t="s">
        <v>211</v>
      </c>
      <c r="C240" s="275">
        <v>1</v>
      </c>
      <c r="D240" s="255">
        <v>200000</v>
      </c>
      <c r="E240" s="128">
        <f t="shared" si="12"/>
        <v>200000</v>
      </c>
      <c r="F240" s="260"/>
      <c r="G240" s="259"/>
    </row>
    <row r="241" spans="1:7">
      <c r="A241" s="256"/>
      <c r="B241" s="253" t="s">
        <v>98</v>
      </c>
      <c r="C241" s="275">
        <v>2</v>
      </c>
      <c r="D241" s="255">
        <v>17000</v>
      </c>
      <c r="E241" s="128">
        <f t="shared" si="12"/>
        <v>34000</v>
      </c>
      <c r="F241" s="260"/>
      <c r="G241" s="259"/>
    </row>
    <row r="242" spans="1:7">
      <c r="A242" s="256"/>
      <c r="B242" s="253" t="s">
        <v>79</v>
      </c>
      <c r="C242" s="275">
        <v>2</v>
      </c>
      <c r="D242" s="255">
        <v>28000</v>
      </c>
      <c r="E242" s="128">
        <f t="shared" si="12"/>
        <v>56000</v>
      </c>
      <c r="F242" s="260"/>
      <c r="G242" s="259"/>
    </row>
    <row r="243" spans="1:7">
      <c r="A243" s="256"/>
      <c r="B243" s="253" t="s">
        <v>65</v>
      </c>
      <c r="C243" s="275">
        <v>0.1</v>
      </c>
      <c r="D243" s="255">
        <v>83000</v>
      </c>
      <c r="E243" s="128">
        <f t="shared" si="12"/>
        <v>8300</v>
      </c>
      <c r="F243" s="260"/>
      <c r="G243" s="259"/>
    </row>
    <row r="244" spans="1:7">
      <c r="A244" s="256"/>
      <c r="B244" s="253" t="s">
        <v>136</v>
      </c>
      <c r="C244" s="275">
        <v>0.1</v>
      </c>
      <c r="D244" s="255">
        <v>110000</v>
      </c>
      <c r="E244" s="128">
        <f t="shared" si="12"/>
        <v>11000</v>
      </c>
      <c r="F244" s="260"/>
      <c r="G244" s="259"/>
    </row>
    <row r="245" spans="1:7">
      <c r="A245" s="256"/>
      <c r="B245" s="253" t="s">
        <v>96</v>
      </c>
      <c r="C245" s="275">
        <v>0.1</v>
      </c>
      <c r="D245" s="255">
        <v>39000</v>
      </c>
      <c r="E245" s="128">
        <f t="shared" si="12"/>
        <v>3900</v>
      </c>
      <c r="F245" s="260"/>
      <c r="G245" s="259"/>
    </row>
    <row r="246" spans="1:7">
      <c r="A246" s="256"/>
      <c r="B246" s="253" t="s">
        <v>138</v>
      </c>
      <c r="C246" s="275">
        <v>1</v>
      </c>
      <c r="D246" s="255">
        <v>55000</v>
      </c>
      <c r="E246" s="128">
        <f t="shared" si="12"/>
        <v>55000</v>
      </c>
      <c r="F246" s="260"/>
      <c r="G246" s="259"/>
    </row>
    <row r="247" spans="1:7">
      <c r="A247" s="256"/>
      <c r="B247" s="253" t="s">
        <v>142</v>
      </c>
      <c r="C247" s="275">
        <v>1</v>
      </c>
      <c r="D247" s="255">
        <v>15000</v>
      </c>
      <c r="E247" s="128">
        <f t="shared" si="12"/>
        <v>15000</v>
      </c>
      <c r="F247" s="260"/>
      <c r="G247" s="259"/>
    </row>
    <row r="248" spans="1:7">
      <c r="A248" s="256"/>
      <c r="B248" s="253" t="s">
        <v>42</v>
      </c>
      <c r="C248" s="275">
        <v>1</v>
      </c>
      <c r="D248" s="255">
        <v>39000</v>
      </c>
      <c r="E248" s="128">
        <f t="shared" si="12"/>
        <v>39000</v>
      </c>
      <c r="F248" s="260"/>
      <c r="G248" s="259"/>
    </row>
    <row r="249" spans="1:7">
      <c r="A249" s="256"/>
      <c r="B249" s="253" t="s">
        <v>41</v>
      </c>
      <c r="C249" s="275">
        <v>1</v>
      </c>
      <c r="D249" s="255">
        <v>39000</v>
      </c>
      <c r="E249" s="128">
        <f t="shared" si="12"/>
        <v>39000</v>
      </c>
      <c r="F249" s="260"/>
      <c r="G249" s="259"/>
    </row>
    <row r="250" spans="1:7">
      <c r="A250" s="256"/>
      <c r="B250" s="253" t="s">
        <v>139</v>
      </c>
      <c r="C250" s="275">
        <v>0.43</v>
      </c>
      <c r="D250" s="255">
        <v>45000</v>
      </c>
      <c r="E250" s="128">
        <f t="shared" si="12"/>
        <v>19350</v>
      </c>
      <c r="F250" s="260"/>
      <c r="G250" s="259"/>
    </row>
    <row r="251" spans="1:7">
      <c r="A251" s="256"/>
      <c r="B251" s="253" t="s">
        <v>48</v>
      </c>
      <c r="C251" s="275">
        <v>0.1</v>
      </c>
      <c r="D251" s="255">
        <v>72000</v>
      </c>
      <c r="E251" s="128">
        <f t="shared" si="12"/>
        <v>7200</v>
      </c>
      <c r="F251" s="260"/>
      <c r="G251" s="259"/>
    </row>
    <row r="252" spans="1:7">
      <c r="A252" s="256"/>
      <c r="B252" s="253" t="s">
        <v>104</v>
      </c>
      <c r="C252" s="275">
        <v>0.5</v>
      </c>
      <c r="D252" s="255">
        <v>80000</v>
      </c>
      <c r="E252" s="128">
        <f t="shared" si="12"/>
        <v>40000</v>
      </c>
      <c r="F252" s="260"/>
      <c r="G252" s="259"/>
    </row>
    <row r="253" spans="1:7">
      <c r="A253" s="256"/>
      <c r="B253" s="253" t="s">
        <v>212</v>
      </c>
      <c r="C253" s="275">
        <v>0.3</v>
      </c>
      <c r="D253" s="255">
        <v>70000</v>
      </c>
      <c r="E253" s="128">
        <f t="shared" si="12"/>
        <v>21000</v>
      </c>
      <c r="F253" s="260"/>
      <c r="G253" s="259"/>
    </row>
    <row r="254" spans="1:7">
      <c r="A254" s="256"/>
      <c r="B254" s="253" t="s">
        <v>213</v>
      </c>
      <c r="C254" s="275">
        <v>0.5</v>
      </c>
      <c r="D254" s="255">
        <v>70000</v>
      </c>
      <c r="E254" s="128">
        <f t="shared" si="12"/>
        <v>35000</v>
      </c>
      <c r="F254" s="260"/>
      <c r="G254" s="259"/>
    </row>
    <row r="255" spans="1:7">
      <c r="A255" s="256"/>
      <c r="B255" s="253" t="s">
        <v>76</v>
      </c>
      <c r="C255" s="254">
        <v>0.3</v>
      </c>
      <c r="D255" s="255">
        <v>72000</v>
      </c>
      <c r="E255" s="128">
        <f t="shared" si="12"/>
        <v>21600</v>
      </c>
      <c r="F255" s="260"/>
      <c r="G255" s="259"/>
    </row>
    <row r="256" spans="1:7">
      <c r="A256" s="256"/>
      <c r="B256" s="253" t="s">
        <v>74</v>
      </c>
      <c r="C256" s="254">
        <v>0.5</v>
      </c>
      <c r="D256" s="255">
        <v>50000</v>
      </c>
      <c r="E256" s="128">
        <f t="shared" si="12"/>
        <v>25000</v>
      </c>
      <c r="F256" s="260"/>
      <c r="G256" s="259"/>
    </row>
    <row r="257" spans="1:7">
      <c r="A257" s="257"/>
      <c r="B257" s="253" t="s">
        <v>73</v>
      </c>
      <c r="C257" s="254">
        <v>0.5</v>
      </c>
      <c r="D257" s="255">
        <v>61000</v>
      </c>
      <c r="E257" s="128">
        <f t="shared" si="12"/>
        <v>30500</v>
      </c>
      <c r="F257" s="262"/>
      <c r="G257" s="259"/>
    </row>
    <row r="258" spans="1:7">
      <c r="A258" s="256">
        <v>46006</v>
      </c>
      <c r="B258" s="253" t="s">
        <v>41</v>
      </c>
      <c r="C258" s="254">
        <v>1</v>
      </c>
      <c r="D258" s="255">
        <v>39000</v>
      </c>
      <c r="E258" s="128">
        <f t="shared" ref="E258:E282" si="13">D258*C258</f>
        <v>39000</v>
      </c>
      <c r="F258" s="260">
        <f>SUM(E258:E269)</f>
        <v>402400</v>
      </c>
      <c r="G258" s="259"/>
    </row>
    <row r="259" spans="1:7">
      <c r="A259" s="256"/>
      <c r="B259" s="253" t="s">
        <v>101</v>
      </c>
      <c r="C259" s="254">
        <v>3</v>
      </c>
      <c r="D259" s="255">
        <v>10000</v>
      </c>
      <c r="E259" s="128">
        <f t="shared" si="13"/>
        <v>30000</v>
      </c>
      <c r="F259" s="260"/>
      <c r="G259" s="259"/>
    </row>
    <row r="260" spans="1:7">
      <c r="A260" s="256"/>
      <c r="B260" s="253" t="s">
        <v>123</v>
      </c>
      <c r="C260" s="254">
        <v>2</v>
      </c>
      <c r="D260" s="255">
        <v>45000</v>
      </c>
      <c r="E260" s="128">
        <f t="shared" si="13"/>
        <v>90000</v>
      </c>
      <c r="F260" s="260"/>
      <c r="G260" s="259"/>
    </row>
    <row r="261" spans="1:7">
      <c r="A261" s="256"/>
      <c r="B261" s="253" t="s">
        <v>147</v>
      </c>
      <c r="C261" s="254">
        <v>0.3</v>
      </c>
      <c r="D261" s="255">
        <v>80000</v>
      </c>
      <c r="E261" s="128">
        <f t="shared" si="13"/>
        <v>24000</v>
      </c>
      <c r="F261" s="260"/>
      <c r="G261" s="259"/>
    </row>
    <row r="262" spans="1:7">
      <c r="A262" s="256"/>
      <c r="B262" s="253" t="s">
        <v>154</v>
      </c>
      <c r="C262" s="254">
        <v>0.2</v>
      </c>
      <c r="D262" s="255">
        <v>72000</v>
      </c>
      <c r="E262" s="128">
        <f t="shared" si="13"/>
        <v>14400</v>
      </c>
      <c r="F262" s="260"/>
      <c r="G262" s="259"/>
    </row>
    <row r="263" spans="1:7">
      <c r="A263" s="256"/>
      <c r="B263" s="253" t="s">
        <v>83</v>
      </c>
      <c r="C263" s="254">
        <v>0.2</v>
      </c>
      <c r="D263" s="255">
        <v>28000</v>
      </c>
      <c r="E263" s="128">
        <f t="shared" si="13"/>
        <v>5600</v>
      </c>
      <c r="F263" s="260"/>
      <c r="G263" s="259"/>
    </row>
    <row r="264" spans="1:7">
      <c r="A264" s="256"/>
      <c r="B264" s="253" t="s">
        <v>74</v>
      </c>
      <c r="C264" s="254">
        <v>0.4</v>
      </c>
      <c r="D264" s="255">
        <v>50000</v>
      </c>
      <c r="E264" s="128">
        <f t="shared" si="13"/>
        <v>20000</v>
      </c>
      <c r="F264" s="260"/>
      <c r="G264" s="259"/>
    </row>
    <row r="265" spans="1:7">
      <c r="A265" s="256"/>
      <c r="B265" s="253" t="s">
        <v>73</v>
      </c>
      <c r="C265" s="254">
        <v>0.4</v>
      </c>
      <c r="D265" s="255">
        <v>61000</v>
      </c>
      <c r="E265" s="128">
        <f t="shared" si="13"/>
        <v>24400</v>
      </c>
      <c r="F265" s="260"/>
      <c r="G265" s="259"/>
    </row>
    <row r="266" spans="1:7">
      <c r="A266" s="256"/>
      <c r="B266" s="253" t="s">
        <v>103</v>
      </c>
      <c r="C266" s="254">
        <v>30</v>
      </c>
      <c r="D266" s="255">
        <v>1000</v>
      </c>
      <c r="E266" s="128">
        <f t="shared" si="13"/>
        <v>30000</v>
      </c>
      <c r="F266" s="260"/>
      <c r="G266" s="259"/>
    </row>
    <row r="267" spans="1:7">
      <c r="A267" s="256"/>
      <c r="B267" s="253" t="s">
        <v>125</v>
      </c>
      <c r="C267" s="254">
        <v>1</v>
      </c>
      <c r="D267" s="255">
        <v>40000</v>
      </c>
      <c r="E267" s="128">
        <f t="shared" si="13"/>
        <v>40000</v>
      </c>
      <c r="F267" s="260"/>
      <c r="G267" s="259"/>
    </row>
    <row r="268" spans="1:7">
      <c r="A268" s="256"/>
      <c r="B268" s="253" t="s">
        <v>24</v>
      </c>
      <c r="C268" s="254">
        <v>2</v>
      </c>
      <c r="D268" s="255">
        <v>25000</v>
      </c>
      <c r="E268" s="128">
        <f t="shared" si="13"/>
        <v>50000</v>
      </c>
      <c r="F268" s="260"/>
      <c r="G268" s="259"/>
    </row>
    <row r="269" spans="1:7">
      <c r="A269" s="257"/>
      <c r="B269" s="253" t="s">
        <v>170</v>
      </c>
      <c r="C269" s="254">
        <v>0.5</v>
      </c>
      <c r="D269" s="255">
        <v>70000</v>
      </c>
      <c r="E269" s="128">
        <f t="shared" si="13"/>
        <v>35000</v>
      </c>
      <c r="F269" s="262"/>
      <c r="G269" s="259"/>
    </row>
    <row r="270" spans="1:7">
      <c r="A270" s="252">
        <v>46006</v>
      </c>
      <c r="B270" s="253" t="s">
        <v>96</v>
      </c>
      <c r="C270" s="254">
        <v>0.1</v>
      </c>
      <c r="D270" s="255">
        <v>39000</v>
      </c>
      <c r="E270" s="128">
        <f t="shared" si="13"/>
        <v>3900</v>
      </c>
      <c r="F270" s="258">
        <f>SUM(E270:E282)</f>
        <v>1364700</v>
      </c>
      <c r="G270" s="259"/>
    </row>
    <row r="271" spans="1:7">
      <c r="A271" s="256"/>
      <c r="B271" s="253" t="s">
        <v>94</v>
      </c>
      <c r="C271" s="254">
        <v>0.1</v>
      </c>
      <c r="D271" s="255">
        <v>72000</v>
      </c>
      <c r="E271" s="128">
        <f t="shared" si="13"/>
        <v>7200</v>
      </c>
      <c r="F271" s="260"/>
      <c r="G271" s="259"/>
    </row>
    <row r="272" spans="1:7">
      <c r="A272" s="256"/>
      <c r="B272" s="253" t="s">
        <v>64</v>
      </c>
      <c r="C272" s="254">
        <v>0.1</v>
      </c>
      <c r="D272" s="255">
        <v>198000</v>
      </c>
      <c r="E272" s="128">
        <f t="shared" si="13"/>
        <v>19800</v>
      </c>
      <c r="F272" s="260"/>
      <c r="G272" s="259"/>
    </row>
    <row r="273" spans="1:7">
      <c r="A273" s="256"/>
      <c r="B273" s="253" t="s">
        <v>100</v>
      </c>
      <c r="C273" s="254">
        <v>2</v>
      </c>
      <c r="D273" s="255">
        <v>50000</v>
      </c>
      <c r="E273" s="128">
        <f t="shared" si="13"/>
        <v>100000</v>
      </c>
      <c r="F273" s="260"/>
      <c r="G273" s="259"/>
    </row>
    <row r="274" spans="1:7">
      <c r="A274" s="256"/>
      <c r="B274" s="253" t="s">
        <v>207</v>
      </c>
      <c r="C274" s="254">
        <v>0.5</v>
      </c>
      <c r="D274" s="255">
        <v>140000</v>
      </c>
      <c r="E274" s="128">
        <f t="shared" si="13"/>
        <v>70000</v>
      </c>
      <c r="F274" s="260"/>
      <c r="G274" s="259"/>
    </row>
    <row r="275" spans="1:7">
      <c r="A275" s="256"/>
      <c r="B275" s="253" t="s">
        <v>208</v>
      </c>
      <c r="C275" s="254">
        <v>0.5</v>
      </c>
      <c r="D275" s="255">
        <v>120000</v>
      </c>
      <c r="E275" s="128">
        <f t="shared" si="13"/>
        <v>60000</v>
      </c>
      <c r="F275" s="260"/>
      <c r="G275" s="259"/>
    </row>
    <row r="276" spans="1:7">
      <c r="A276" s="256"/>
      <c r="B276" s="253" t="s">
        <v>214</v>
      </c>
      <c r="C276" s="254">
        <v>2</v>
      </c>
      <c r="D276" s="255">
        <v>30000</v>
      </c>
      <c r="E276" s="128">
        <f t="shared" si="13"/>
        <v>60000</v>
      </c>
      <c r="F276" s="260"/>
      <c r="G276" s="259"/>
    </row>
    <row r="277" spans="1:7">
      <c r="A277" s="256"/>
      <c r="B277" s="253" t="s">
        <v>93</v>
      </c>
      <c r="C277" s="254">
        <v>3</v>
      </c>
      <c r="D277" s="255">
        <v>39000</v>
      </c>
      <c r="E277" s="128">
        <f t="shared" si="13"/>
        <v>117000</v>
      </c>
      <c r="F277" s="260"/>
      <c r="G277" s="259"/>
    </row>
    <row r="278" spans="1:7">
      <c r="A278" s="256"/>
      <c r="B278" s="253" t="s">
        <v>71</v>
      </c>
      <c r="C278" s="254">
        <v>3</v>
      </c>
      <c r="D278" s="255">
        <v>66000</v>
      </c>
      <c r="E278" s="128">
        <f t="shared" si="13"/>
        <v>198000</v>
      </c>
      <c r="F278" s="260"/>
      <c r="G278" s="259"/>
    </row>
    <row r="279" spans="1:7">
      <c r="A279" s="256"/>
      <c r="B279" s="253" t="s">
        <v>173</v>
      </c>
      <c r="C279" s="254">
        <v>1</v>
      </c>
      <c r="D279" s="255">
        <v>480000</v>
      </c>
      <c r="E279" s="128">
        <f t="shared" si="13"/>
        <v>480000</v>
      </c>
      <c r="F279" s="260"/>
      <c r="G279" s="259"/>
    </row>
    <row r="280" spans="1:7">
      <c r="A280" s="256"/>
      <c r="B280" s="253" t="s">
        <v>138</v>
      </c>
      <c r="C280" s="254">
        <v>3</v>
      </c>
      <c r="D280" s="255">
        <v>55000</v>
      </c>
      <c r="E280" s="128">
        <f t="shared" si="13"/>
        <v>165000</v>
      </c>
      <c r="F280" s="260"/>
      <c r="G280" s="276"/>
    </row>
    <row r="281" spans="1:7">
      <c r="A281" s="256"/>
      <c r="B281" s="253" t="s">
        <v>47</v>
      </c>
      <c r="C281" s="254">
        <v>0.1</v>
      </c>
      <c r="D281" s="255">
        <v>88000</v>
      </c>
      <c r="E281" s="128">
        <f t="shared" si="13"/>
        <v>8800</v>
      </c>
      <c r="F281" s="260"/>
      <c r="G281" s="259"/>
    </row>
    <row r="282" spans="1:7">
      <c r="A282" s="257"/>
      <c r="B282" s="253" t="s">
        <v>70</v>
      </c>
      <c r="C282" s="254">
        <v>3</v>
      </c>
      <c r="D282" s="255">
        <v>25000</v>
      </c>
      <c r="E282" s="128">
        <f t="shared" si="13"/>
        <v>75000</v>
      </c>
      <c r="F282" s="262"/>
      <c r="G282" s="259"/>
    </row>
    <row r="283" spans="1:7">
      <c r="A283" s="277">
        <v>46007</v>
      </c>
      <c r="B283" s="265" t="s">
        <v>63</v>
      </c>
      <c r="C283" s="254">
        <v>7</v>
      </c>
      <c r="D283" s="255">
        <v>24000</v>
      </c>
      <c r="E283" s="128">
        <f t="shared" ref="E283:E303" si="14">D283*C283</f>
        <v>168000</v>
      </c>
      <c r="F283" s="258">
        <f>SUM(E283:E303)</f>
        <v>1344110</v>
      </c>
      <c r="G283" s="259"/>
    </row>
    <row r="284" spans="1:7">
      <c r="A284" s="264"/>
      <c r="B284" s="265" t="s">
        <v>115</v>
      </c>
      <c r="C284" s="254">
        <v>3</v>
      </c>
      <c r="D284" s="255">
        <v>20000</v>
      </c>
      <c r="E284" s="128">
        <f t="shared" si="14"/>
        <v>60000</v>
      </c>
      <c r="F284" s="260"/>
      <c r="G284" s="259"/>
    </row>
    <row r="285" spans="1:7">
      <c r="A285" s="264"/>
      <c r="B285" s="265" t="s">
        <v>71</v>
      </c>
      <c r="C285" s="254">
        <v>2</v>
      </c>
      <c r="D285" s="255">
        <v>66000</v>
      </c>
      <c r="E285" s="128">
        <f t="shared" si="14"/>
        <v>132000</v>
      </c>
      <c r="F285" s="260"/>
      <c r="G285" s="259"/>
    </row>
    <row r="286" spans="1:7">
      <c r="A286" s="264"/>
      <c r="B286" s="265" t="s">
        <v>189</v>
      </c>
      <c r="C286" s="254">
        <v>3</v>
      </c>
      <c r="D286" s="255">
        <v>85000</v>
      </c>
      <c r="E286" s="128">
        <f t="shared" si="14"/>
        <v>255000</v>
      </c>
      <c r="F286" s="260"/>
      <c r="G286" s="259"/>
    </row>
    <row r="287" spans="1:7">
      <c r="A287" s="264"/>
      <c r="B287" s="265" t="s">
        <v>60</v>
      </c>
      <c r="C287" s="254">
        <v>6</v>
      </c>
      <c r="D287" s="255">
        <v>25000</v>
      </c>
      <c r="E287" s="128">
        <f t="shared" si="14"/>
        <v>150000</v>
      </c>
      <c r="F287" s="260"/>
      <c r="G287" s="259"/>
    </row>
    <row r="288" spans="1:7">
      <c r="A288" s="264"/>
      <c r="B288" s="253" t="s">
        <v>120</v>
      </c>
      <c r="C288" s="254">
        <v>0.2</v>
      </c>
      <c r="D288" s="255">
        <v>90000</v>
      </c>
      <c r="E288" s="128">
        <f t="shared" si="14"/>
        <v>18000</v>
      </c>
      <c r="F288" s="260"/>
      <c r="G288" s="259"/>
    </row>
    <row r="289" spans="1:7">
      <c r="A289" s="264"/>
      <c r="B289" s="253" t="s">
        <v>119</v>
      </c>
      <c r="C289" s="254">
        <v>0.2</v>
      </c>
      <c r="D289" s="255">
        <v>72000</v>
      </c>
      <c r="E289" s="128">
        <f t="shared" si="14"/>
        <v>14400</v>
      </c>
      <c r="F289" s="260"/>
      <c r="G289" s="259"/>
    </row>
    <row r="290" spans="1:7">
      <c r="A290" s="264"/>
      <c r="B290" s="253" t="s">
        <v>135</v>
      </c>
      <c r="C290" s="254">
        <v>0.4</v>
      </c>
      <c r="D290" s="255">
        <v>70000</v>
      </c>
      <c r="E290" s="128">
        <f t="shared" si="14"/>
        <v>28000</v>
      </c>
      <c r="F290" s="260"/>
      <c r="G290" s="259"/>
    </row>
    <row r="291" spans="1:7">
      <c r="A291" s="264"/>
      <c r="B291" s="253" t="s">
        <v>215</v>
      </c>
      <c r="C291" s="254">
        <v>0.08</v>
      </c>
      <c r="D291" s="255">
        <v>132000</v>
      </c>
      <c r="E291" s="128">
        <f t="shared" si="14"/>
        <v>10560</v>
      </c>
      <c r="F291" s="260"/>
      <c r="G291" s="259"/>
    </row>
    <row r="292" spans="1:7">
      <c r="A292" s="264"/>
      <c r="B292" s="253" t="s">
        <v>65</v>
      </c>
      <c r="C292" s="254">
        <v>0.1</v>
      </c>
      <c r="D292" s="255">
        <v>83000</v>
      </c>
      <c r="E292" s="128">
        <f t="shared" si="14"/>
        <v>8300</v>
      </c>
      <c r="F292" s="260"/>
      <c r="G292" s="259"/>
    </row>
    <row r="293" spans="1:7">
      <c r="A293" s="264"/>
      <c r="B293" s="253" t="s">
        <v>136</v>
      </c>
      <c r="C293" s="254">
        <v>0.06</v>
      </c>
      <c r="D293" s="255">
        <v>110000</v>
      </c>
      <c r="E293" s="128">
        <f t="shared" si="14"/>
        <v>6600</v>
      </c>
      <c r="F293" s="260"/>
      <c r="G293" s="259"/>
    </row>
    <row r="294" spans="1:7">
      <c r="A294" s="264"/>
      <c r="B294" s="253" t="s">
        <v>98</v>
      </c>
      <c r="C294" s="254">
        <v>1</v>
      </c>
      <c r="D294" s="255">
        <v>25000</v>
      </c>
      <c r="E294" s="128">
        <f t="shared" si="14"/>
        <v>25000</v>
      </c>
      <c r="F294" s="260"/>
      <c r="G294" s="259"/>
    </row>
    <row r="295" spans="1:7">
      <c r="A295" s="264"/>
      <c r="B295" s="253" t="s">
        <v>99</v>
      </c>
      <c r="C295" s="254">
        <v>1</v>
      </c>
      <c r="D295" s="255">
        <v>9000</v>
      </c>
      <c r="E295" s="128">
        <f t="shared" si="14"/>
        <v>9000</v>
      </c>
      <c r="F295" s="260"/>
      <c r="G295" s="259"/>
    </row>
    <row r="296" spans="1:7">
      <c r="A296" s="264"/>
      <c r="B296" s="253" t="s">
        <v>79</v>
      </c>
      <c r="C296" s="254">
        <v>2</v>
      </c>
      <c r="D296" s="255">
        <v>28000</v>
      </c>
      <c r="E296" s="128">
        <f t="shared" si="14"/>
        <v>56000</v>
      </c>
      <c r="F296" s="260"/>
      <c r="G296" s="259"/>
    </row>
    <row r="297" spans="1:7">
      <c r="A297" s="264"/>
      <c r="B297" s="253" t="s">
        <v>20</v>
      </c>
      <c r="C297" s="254">
        <v>1</v>
      </c>
      <c r="D297" s="255">
        <v>200000</v>
      </c>
      <c r="E297" s="128">
        <f t="shared" si="14"/>
        <v>200000</v>
      </c>
      <c r="F297" s="260"/>
      <c r="G297" s="259"/>
    </row>
    <row r="298" spans="1:7">
      <c r="A298" s="264"/>
      <c r="B298" s="253" t="s">
        <v>216</v>
      </c>
      <c r="C298" s="254">
        <v>0.25</v>
      </c>
      <c r="D298" s="255">
        <v>17000</v>
      </c>
      <c r="E298" s="128">
        <f t="shared" si="14"/>
        <v>4250</v>
      </c>
      <c r="F298" s="260"/>
      <c r="G298" s="259"/>
    </row>
    <row r="299" spans="1:7">
      <c r="A299" s="264"/>
      <c r="B299" s="253" t="s">
        <v>181</v>
      </c>
      <c r="C299" s="254">
        <v>1</v>
      </c>
      <c r="D299" s="255">
        <v>45000</v>
      </c>
      <c r="E299" s="128">
        <f t="shared" si="14"/>
        <v>45000</v>
      </c>
      <c r="F299" s="260"/>
      <c r="G299" s="259"/>
    </row>
    <row r="300" spans="1:7">
      <c r="A300" s="264"/>
      <c r="B300" s="253" t="s">
        <v>47</v>
      </c>
      <c r="C300" s="254">
        <v>0.1</v>
      </c>
      <c r="D300" s="255">
        <v>88000</v>
      </c>
      <c r="E300" s="128">
        <f t="shared" si="14"/>
        <v>8800</v>
      </c>
      <c r="F300" s="260"/>
      <c r="G300" s="259"/>
    </row>
    <row r="301" spans="1:7">
      <c r="A301" s="264"/>
      <c r="B301" s="253" t="s">
        <v>217</v>
      </c>
      <c r="C301" s="254">
        <v>0.1</v>
      </c>
      <c r="D301" s="255">
        <v>72000</v>
      </c>
      <c r="E301" s="128">
        <f t="shared" si="14"/>
        <v>7200</v>
      </c>
      <c r="F301" s="260"/>
      <c r="G301" s="259"/>
    </row>
    <row r="302" spans="1:7">
      <c r="A302" s="264"/>
      <c r="B302" s="253" t="s">
        <v>138</v>
      </c>
      <c r="C302" s="254">
        <v>1</v>
      </c>
      <c r="D302" s="255">
        <v>55000</v>
      </c>
      <c r="E302" s="128">
        <f t="shared" si="14"/>
        <v>55000</v>
      </c>
      <c r="F302" s="260"/>
      <c r="G302" s="259"/>
    </row>
    <row r="303" spans="1:7">
      <c r="A303" s="267"/>
      <c r="B303" s="253" t="s">
        <v>82</v>
      </c>
      <c r="C303" s="254">
        <v>1</v>
      </c>
      <c r="D303" s="255">
        <v>83000</v>
      </c>
      <c r="E303" s="128">
        <f t="shared" si="14"/>
        <v>83000</v>
      </c>
      <c r="F303" s="262"/>
      <c r="G303" s="259"/>
    </row>
    <row r="304" spans="1:7">
      <c r="A304" s="252">
        <v>46007</v>
      </c>
      <c r="B304" s="253" t="s">
        <v>218</v>
      </c>
      <c r="C304" s="254">
        <v>1</v>
      </c>
      <c r="D304" s="255">
        <v>39000</v>
      </c>
      <c r="E304" s="128">
        <f t="shared" ref="E304:E313" si="15">D304*C304</f>
        <v>39000</v>
      </c>
      <c r="F304" s="258">
        <f>SUM(E304:E313)</f>
        <v>736400</v>
      </c>
      <c r="G304" s="259"/>
    </row>
    <row r="305" spans="1:7">
      <c r="A305" s="256"/>
      <c r="B305" s="253" t="s">
        <v>30</v>
      </c>
      <c r="C305" s="254">
        <v>3</v>
      </c>
      <c r="D305" s="255">
        <v>115000</v>
      </c>
      <c r="E305" s="128">
        <f t="shared" si="15"/>
        <v>345000</v>
      </c>
      <c r="F305" s="260"/>
      <c r="G305" s="259"/>
    </row>
    <row r="306" spans="1:8">
      <c r="A306" s="256"/>
      <c r="B306" s="253" t="s">
        <v>33</v>
      </c>
      <c r="C306" s="254">
        <v>2</v>
      </c>
      <c r="D306" s="255">
        <v>45000</v>
      </c>
      <c r="E306" s="128">
        <f t="shared" si="15"/>
        <v>90000</v>
      </c>
      <c r="F306" s="260"/>
      <c r="G306" s="259"/>
      <c r="H306" s="261"/>
    </row>
    <row r="307" spans="1:7">
      <c r="A307" s="256"/>
      <c r="B307" s="253" t="s">
        <v>74</v>
      </c>
      <c r="C307" s="254">
        <v>0.4</v>
      </c>
      <c r="D307" s="255">
        <v>50000</v>
      </c>
      <c r="E307" s="128">
        <f t="shared" si="15"/>
        <v>20000</v>
      </c>
      <c r="F307" s="260"/>
      <c r="G307" s="259"/>
    </row>
    <row r="308" spans="1:7">
      <c r="A308" s="256"/>
      <c r="B308" s="253" t="s">
        <v>73</v>
      </c>
      <c r="C308" s="254">
        <v>0.4</v>
      </c>
      <c r="D308" s="255">
        <v>61000</v>
      </c>
      <c r="E308" s="128">
        <f t="shared" si="15"/>
        <v>24400</v>
      </c>
      <c r="F308" s="260"/>
      <c r="G308" s="259"/>
    </row>
    <row r="309" spans="1:7">
      <c r="A309" s="256"/>
      <c r="B309" s="253" t="s">
        <v>170</v>
      </c>
      <c r="C309" s="254">
        <v>0.5</v>
      </c>
      <c r="D309" s="255">
        <v>70000</v>
      </c>
      <c r="E309" s="128">
        <f t="shared" si="15"/>
        <v>35000</v>
      </c>
      <c r="F309" s="260"/>
      <c r="G309" s="259"/>
    </row>
    <row r="310" spans="1:7">
      <c r="A310" s="256"/>
      <c r="B310" s="253" t="s">
        <v>104</v>
      </c>
      <c r="C310" s="254">
        <v>0.3</v>
      </c>
      <c r="D310" s="255">
        <v>80000</v>
      </c>
      <c r="E310" s="128">
        <f t="shared" si="15"/>
        <v>24000</v>
      </c>
      <c r="F310" s="260"/>
      <c r="G310" s="259"/>
    </row>
    <row r="311" spans="1:7">
      <c r="A311" s="256"/>
      <c r="B311" s="253" t="s">
        <v>202</v>
      </c>
      <c r="C311" s="254">
        <v>0.2</v>
      </c>
      <c r="D311" s="255">
        <v>120000</v>
      </c>
      <c r="E311" s="128">
        <f t="shared" si="15"/>
        <v>24000</v>
      </c>
      <c r="F311" s="260"/>
      <c r="G311" s="259"/>
    </row>
    <row r="312" spans="1:7">
      <c r="A312" s="256"/>
      <c r="B312" s="253" t="s">
        <v>139</v>
      </c>
      <c r="C312" s="254">
        <v>1</v>
      </c>
      <c r="D312" s="255">
        <v>45000</v>
      </c>
      <c r="E312" s="128">
        <f t="shared" si="15"/>
        <v>45000</v>
      </c>
      <c r="F312" s="260"/>
      <c r="G312" s="259"/>
    </row>
    <row r="313" spans="1:7">
      <c r="A313" s="257"/>
      <c r="B313" s="253" t="s">
        <v>167</v>
      </c>
      <c r="C313" s="254">
        <v>2</v>
      </c>
      <c r="D313" s="255">
        <v>45000</v>
      </c>
      <c r="E313" s="128">
        <f t="shared" si="15"/>
        <v>90000</v>
      </c>
      <c r="F313" s="262"/>
      <c r="G313" s="259"/>
    </row>
    <row r="314" spans="1:7">
      <c r="A314" s="252">
        <v>46008</v>
      </c>
      <c r="B314" s="253" t="s">
        <v>74</v>
      </c>
      <c r="C314" s="254">
        <v>0.5</v>
      </c>
      <c r="D314" s="255">
        <v>50000</v>
      </c>
      <c r="E314" s="128">
        <f t="shared" ref="E314:E335" si="16">D314*C314</f>
        <v>25000</v>
      </c>
      <c r="F314" s="258">
        <f>SUM(E314:E335)</f>
        <v>975300</v>
      </c>
      <c r="G314" s="259"/>
    </row>
    <row r="315" spans="1:7">
      <c r="A315" s="256"/>
      <c r="B315" s="253" t="s">
        <v>73</v>
      </c>
      <c r="C315" s="254">
        <v>0.5</v>
      </c>
      <c r="D315" s="255">
        <v>61000</v>
      </c>
      <c r="E315" s="128">
        <f t="shared" si="16"/>
        <v>30500</v>
      </c>
      <c r="F315" s="260"/>
      <c r="G315" s="259"/>
    </row>
    <row r="316" spans="1:7">
      <c r="A316" s="256"/>
      <c r="B316" s="253" t="s">
        <v>170</v>
      </c>
      <c r="C316" s="254">
        <v>0.5</v>
      </c>
      <c r="D316" s="255">
        <v>70000</v>
      </c>
      <c r="E316" s="128">
        <f t="shared" si="16"/>
        <v>35000</v>
      </c>
      <c r="F316" s="260"/>
      <c r="G316" s="259"/>
    </row>
    <row r="317" spans="1:7">
      <c r="A317" s="256"/>
      <c r="B317" s="253" t="s">
        <v>42</v>
      </c>
      <c r="C317" s="254">
        <v>1</v>
      </c>
      <c r="D317" s="255">
        <v>39000</v>
      </c>
      <c r="E317" s="128">
        <f t="shared" si="16"/>
        <v>39000</v>
      </c>
      <c r="F317" s="260"/>
      <c r="G317" s="259"/>
    </row>
    <row r="318" spans="1:7">
      <c r="A318" s="256"/>
      <c r="B318" s="253" t="s">
        <v>82</v>
      </c>
      <c r="C318" s="254">
        <v>1</v>
      </c>
      <c r="D318" s="255">
        <v>83000</v>
      </c>
      <c r="E318" s="128">
        <f t="shared" si="16"/>
        <v>83000</v>
      </c>
      <c r="F318" s="260"/>
      <c r="G318" s="259"/>
    </row>
    <row r="319" spans="1:7">
      <c r="A319" s="256"/>
      <c r="B319" s="253" t="s">
        <v>41</v>
      </c>
      <c r="C319" s="254">
        <v>1</v>
      </c>
      <c r="D319" s="255">
        <v>39000</v>
      </c>
      <c r="E319" s="128">
        <f t="shared" si="16"/>
        <v>39000</v>
      </c>
      <c r="F319" s="260"/>
      <c r="G319" s="259"/>
    </row>
    <row r="320" spans="1:7">
      <c r="A320" s="256"/>
      <c r="B320" s="253" t="s">
        <v>24</v>
      </c>
      <c r="C320" s="254">
        <v>5</v>
      </c>
      <c r="D320" s="255">
        <v>25000</v>
      </c>
      <c r="E320" s="128">
        <f t="shared" si="16"/>
        <v>125000</v>
      </c>
      <c r="F320" s="260"/>
      <c r="G320" s="259"/>
    </row>
    <row r="321" spans="1:7">
      <c r="A321" s="256"/>
      <c r="B321" s="253" t="s">
        <v>16</v>
      </c>
      <c r="C321" s="254">
        <v>0.3</v>
      </c>
      <c r="D321" s="255">
        <v>22000</v>
      </c>
      <c r="E321" s="128">
        <f t="shared" si="16"/>
        <v>6600</v>
      </c>
      <c r="F321" s="260"/>
      <c r="G321" s="259"/>
    </row>
    <row r="322" spans="1:7">
      <c r="A322" s="256"/>
      <c r="B322" s="253" t="s">
        <v>103</v>
      </c>
      <c r="C322" s="254">
        <v>25</v>
      </c>
      <c r="D322" s="255">
        <v>1000</v>
      </c>
      <c r="E322" s="128">
        <f t="shared" si="16"/>
        <v>25000</v>
      </c>
      <c r="F322" s="260"/>
      <c r="G322" s="259"/>
    </row>
    <row r="323" spans="1:7">
      <c r="A323" s="256"/>
      <c r="B323" s="253" t="s">
        <v>104</v>
      </c>
      <c r="C323" s="254">
        <v>0.5</v>
      </c>
      <c r="D323" s="255">
        <v>80000</v>
      </c>
      <c r="E323" s="128">
        <f t="shared" si="16"/>
        <v>40000</v>
      </c>
      <c r="F323" s="260"/>
      <c r="G323" s="259"/>
    </row>
    <row r="324" spans="1:7">
      <c r="A324" s="256"/>
      <c r="B324" s="253" t="s">
        <v>98</v>
      </c>
      <c r="C324" s="254">
        <v>1</v>
      </c>
      <c r="D324" s="255">
        <v>25000</v>
      </c>
      <c r="E324" s="128">
        <f t="shared" si="16"/>
        <v>25000</v>
      </c>
      <c r="F324" s="260"/>
      <c r="G324" s="259"/>
    </row>
    <row r="325" spans="1:7">
      <c r="A325" s="256"/>
      <c r="B325" s="253" t="s">
        <v>97</v>
      </c>
      <c r="C325" s="254">
        <v>0.5</v>
      </c>
      <c r="D325" s="255">
        <v>72000</v>
      </c>
      <c r="E325" s="128">
        <f t="shared" si="16"/>
        <v>36000</v>
      </c>
      <c r="F325" s="260"/>
      <c r="G325" s="259"/>
    </row>
    <row r="326" spans="1:7">
      <c r="A326" s="256"/>
      <c r="B326" s="253" t="s">
        <v>79</v>
      </c>
      <c r="C326" s="254">
        <v>1</v>
      </c>
      <c r="D326" s="255">
        <v>28000</v>
      </c>
      <c r="E326" s="128">
        <f t="shared" si="16"/>
        <v>28000</v>
      </c>
      <c r="F326" s="260"/>
      <c r="G326" s="259"/>
    </row>
    <row r="327" spans="1:7">
      <c r="A327" s="256"/>
      <c r="B327" s="253" t="s">
        <v>203</v>
      </c>
      <c r="C327" s="254">
        <v>0.1</v>
      </c>
      <c r="D327" s="255">
        <v>200000</v>
      </c>
      <c r="E327" s="128">
        <f t="shared" si="16"/>
        <v>20000</v>
      </c>
      <c r="F327" s="260"/>
      <c r="G327" s="259"/>
    </row>
    <row r="328" spans="1:7">
      <c r="A328" s="256"/>
      <c r="B328" s="253" t="s">
        <v>136</v>
      </c>
      <c r="C328" s="254">
        <v>0.1</v>
      </c>
      <c r="D328" s="255">
        <v>110000</v>
      </c>
      <c r="E328" s="128">
        <f t="shared" si="16"/>
        <v>11000</v>
      </c>
      <c r="F328" s="260"/>
      <c r="G328" s="259"/>
    </row>
    <row r="329" spans="1:7">
      <c r="A329" s="256"/>
      <c r="B329" s="253" t="s">
        <v>65</v>
      </c>
      <c r="C329" s="254">
        <v>0.1</v>
      </c>
      <c r="D329" s="255">
        <v>83000</v>
      </c>
      <c r="E329" s="128">
        <f t="shared" si="16"/>
        <v>8300</v>
      </c>
      <c r="F329" s="260"/>
      <c r="G329" s="259"/>
    </row>
    <row r="330" spans="1:7">
      <c r="A330" s="256"/>
      <c r="B330" s="253" t="s">
        <v>64</v>
      </c>
      <c r="C330" s="254">
        <v>0.1</v>
      </c>
      <c r="D330" s="255">
        <v>198000</v>
      </c>
      <c r="E330" s="128">
        <f t="shared" si="16"/>
        <v>19800</v>
      </c>
      <c r="F330" s="260"/>
      <c r="G330" s="259"/>
    </row>
    <row r="331" spans="1:7">
      <c r="A331" s="256"/>
      <c r="B331" s="253" t="s">
        <v>96</v>
      </c>
      <c r="C331" s="254">
        <v>0.1</v>
      </c>
      <c r="D331" s="255">
        <v>39000</v>
      </c>
      <c r="E331" s="128">
        <f t="shared" si="16"/>
        <v>3900</v>
      </c>
      <c r="F331" s="260"/>
      <c r="G331" s="259"/>
    </row>
    <row r="332" spans="1:7">
      <c r="A332" s="256"/>
      <c r="B332" s="253" t="s">
        <v>94</v>
      </c>
      <c r="C332" s="254">
        <v>0.1</v>
      </c>
      <c r="D332" s="255">
        <v>72000</v>
      </c>
      <c r="E332" s="128">
        <f t="shared" si="16"/>
        <v>7200</v>
      </c>
      <c r="F332" s="260"/>
      <c r="G332" s="259"/>
    </row>
    <row r="333" spans="1:7">
      <c r="A333" s="256"/>
      <c r="B333" s="253" t="s">
        <v>71</v>
      </c>
      <c r="C333" s="254">
        <v>3</v>
      </c>
      <c r="D333" s="255">
        <v>66000</v>
      </c>
      <c r="E333" s="128">
        <f t="shared" si="16"/>
        <v>198000</v>
      </c>
      <c r="F333" s="260"/>
      <c r="G333" s="259"/>
    </row>
    <row r="334" spans="1:7">
      <c r="A334" s="256"/>
      <c r="B334" s="253" t="s">
        <v>219</v>
      </c>
      <c r="C334" s="254">
        <v>2</v>
      </c>
      <c r="D334" s="255">
        <v>25000</v>
      </c>
      <c r="E334" s="128">
        <f t="shared" si="16"/>
        <v>50000</v>
      </c>
      <c r="F334" s="260"/>
      <c r="G334" s="259"/>
    </row>
    <row r="335" spans="1:7">
      <c r="A335" s="257"/>
      <c r="B335" s="253" t="s">
        <v>63</v>
      </c>
      <c r="C335" s="254">
        <v>5</v>
      </c>
      <c r="D335" s="255">
        <v>24000</v>
      </c>
      <c r="E335" s="128">
        <f t="shared" si="16"/>
        <v>120000</v>
      </c>
      <c r="F335" s="262"/>
      <c r="G335" s="259"/>
    </row>
    <row r="336" spans="1:7">
      <c r="A336" s="252">
        <v>46010</v>
      </c>
      <c r="B336" s="253" t="s">
        <v>100</v>
      </c>
      <c r="C336" s="254">
        <v>2</v>
      </c>
      <c r="D336" s="255">
        <v>50000</v>
      </c>
      <c r="E336" s="128">
        <f t="shared" ref="E336:E357" si="17">D336*C336</f>
        <v>100000</v>
      </c>
      <c r="F336" s="258">
        <f>SUM(E336:E357)</f>
        <v>2268100</v>
      </c>
      <c r="G336" s="259"/>
    </row>
    <row r="337" spans="1:7">
      <c r="A337" s="256"/>
      <c r="B337" s="253" t="s">
        <v>99</v>
      </c>
      <c r="C337" s="254">
        <v>1</v>
      </c>
      <c r="D337" s="255">
        <v>9000</v>
      </c>
      <c r="E337" s="128">
        <f t="shared" si="17"/>
        <v>9000</v>
      </c>
      <c r="F337" s="260"/>
      <c r="G337" s="259"/>
    </row>
    <row r="338" spans="1:7">
      <c r="A338" s="256"/>
      <c r="B338" s="253" t="s">
        <v>98</v>
      </c>
      <c r="C338" s="254">
        <v>1</v>
      </c>
      <c r="D338" s="255">
        <v>25000</v>
      </c>
      <c r="E338" s="128">
        <f t="shared" si="17"/>
        <v>25000</v>
      </c>
      <c r="F338" s="260"/>
      <c r="G338" s="259"/>
    </row>
    <row r="339" spans="1:7">
      <c r="A339" s="256"/>
      <c r="B339" s="253" t="s">
        <v>155</v>
      </c>
      <c r="C339" s="254">
        <v>0.5</v>
      </c>
      <c r="D339" s="255">
        <v>83000</v>
      </c>
      <c r="E339" s="128">
        <f t="shared" si="17"/>
        <v>41500</v>
      </c>
      <c r="F339" s="260"/>
      <c r="G339" s="259"/>
    </row>
    <row r="340" spans="1:7">
      <c r="A340" s="256"/>
      <c r="B340" s="253" t="s">
        <v>67</v>
      </c>
      <c r="C340" s="254">
        <v>0.5</v>
      </c>
      <c r="D340" s="255">
        <v>94000</v>
      </c>
      <c r="E340" s="128">
        <f t="shared" si="17"/>
        <v>47000</v>
      </c>
      <c r="F340" s="260"/>
      <c r="G340" s="259"/>
    </row>
    <row r="341" spans="1:7">
      <c r="A341" s="256"/>
      <c r="B341" s="253" t="s">
        <v>97</v>
      </c>
      <c r="C341" s="254">
        <v>0.5</v>
      </c>
      <c r="D341" s="255">
        <v>72000</v>
      </c>
      <c r="E341" s="128">
        <f t="shared" si="17"/>
        <v>36000</v>
      </c>
      <c r="F341" s="260"/>
      <c r="G341" s="259"/>
    </row>
    <row r="342" spans="1:7">
      <c r="A342" s="256"/>
      <c r="B342" s="253" t="s">
        <v>79</v>
      </c>
      <c r="C342" s="254">
        <v>2</v>
      </c>
      <c r="D342" s="255">
        <v>28000</v>
      </c>
      <c r="E342" s="128">
        <f t="shared" si="17"/>
        <v>56000</v>
      </c>
      <c r="F342" s="260"/>
      <c r="G342" s="259"/>
    </row>
    <row r="343" spans="1:7">
      <c r="A343" s="256"/>
      <c r="B343" s="253" t="s">
        <v>119</v>
      </c>
      <c r="C343" s="254">
        <v>0.3</v>
      </c>
      <c r="D343" s="255">
        <v>72000</v>
      </c>
      <c r="E343" s="128">
        <f t="shared" si="17"/>
        <v>21600</v>
      </c>
      <c r="F343" s="260"/>
      <c r="G343" s="259"/>
    </row>
    <row r="344" spans="1:7">
      <c r="A344" s="256"/>
      <c r="B344" s="253" t="s">
        <v>120</v>
      </c>
      <c r="C344" s="254">
        <v>0.3</v>
      </c>
      <c r="D344" s="255">
        <v>90000</v>
      </c>
      <c r="E344" s="128">
        <f t="shared" si="17"/>
        <v>27000</v>
      </c>
      <c r="F344" s="260"/>
      <c r="G344" s="259"/>
    </row>
    <row r="345" spans="1:7">
      <c r="A345" s="256"/>
      <c r="B345" s="253" t="s">
        <v>71</v>
      </c>
      <c r="C345" s="254">
        <v>3</v>
      </c>
      <c r="D345" s="255">
        <v>66000</v>
      </c>
      <c r="E345" s="128">
        <f t="shared" si="17"/>
        <v>198000</v>
      </c>
      <c r="F345" s="260"/>
      <c r="G345" s="259"/>
    </row>
    <row r="346" spans="1:7">
      <c r="A346" s="256"/>
      <c r="B346" s="253" t="s">
        <v>63</v>
      </c>
      <c r="C346" s="254">
        <v>7</v>
      </c>
      <c r="D346" s="255">
        <v>24000</v>
      </c>
      <c r="E346" s="128">
        <f t="shared" si="17"/>
        <v>168000</v>
      </c>
      <c r="F346" s="260"/>
      <c r="G346" s="259"/>
    </row>
    <row r="347" spans="1:7">
      <c r="A347" s="256"/>
      <c r="B347" s="253" t="s">
        <v>60</v>
      </c>
      <c r="C347" s="254">
        <v>3</v>
      </c>
      <c r="D347" s="255">
        <v>25000</v>
      </c>
      <c r="E347" s="128">
        <f t="shared" si="17"/>
        <v>75000</v>
      </c>
      <c r="F347" s="260"/>
      <c r="G347" s="259"/>
    </row>
    <row r="348" spans="1:7">
      <c r="A348" s="256"/>
      <c r="B348" s="253" t="s">
        <v>188</v>
      </c>
      <c r="C348" s="254">
        <v>2</v>
      </c>
      <c r="D348" s="255">
        <v>75000</v>
      </c>
      <c r="E348" s="128">
        <f t="shared" si="17"/>
        <v>150000</v>
      </c>
      <c r="F348" s="260"/>
      <c r="G348" s="259"/>
    </row>
    <row r="349" spans="1:7">
      <c r="A349" s="256"/>
      <c r="B349" s="253" t="s">
        <v>70</v>
      </c>
      <c r="C349" s="254">
        <v>2</v>
      </c>
      <c r="D349" s="255">
        <v>30000</v>
      </c>
      <c r="E349" s="128">
        <f t="shared" si="17"/>
        <v>60000</v>
      </c>
      <c r="F349" s="260"/>
      <c r="G349" s="259"/>
    </row>
    <row r="350" spans="1:7">
      <c r="A350" s="256"/>
      <c r="B350" s="253" t="s">
        <v>7</v>
      </c>
      <c r="C350" s="254">
        <v>1</v>
      </c>
      <c r="D350" s="255">
        <v>180000</v>
      </c>
      <c r="E350" s="128">
        <f t="shared" si="17"/>
        <v>180000</v>
      </c>
      <c r="F350" s="260"/>
      <c r="G350" s="259"/>
    </row>
    <row r="351" spans="1:7">
      <c r="A351" s="256"/>
      <c r="B351" s="253" t="s">
        <v>93</v>
      </c>
      <c r="C351" s="254">
        <v>1</v>
      </c>
      <c r="D351" s="255">
        <v>39000</v>
      </c>
      <c r="E351" s="128">
        <f t="shared" si="17"/>
        <v>39000</v>
      </c>
      <c r="F351" s="260"/>
      <c r="G351" s="259"/>
    </row>
    <row r="352" spans="1:7">
      <c r="A352" s="256"/>
      <c r="B352" s="253" t="s">
        <v>220</v>
      </c>
      <c r="C352" s="254">
        <v>2</v>
      </c>
      <c r="D352" s="255">
        <v>170000</v>
      </c>
      <c r="E352" s="128">
        <f t="shared" si="17"/>
        <v>340000</v>
      </c>
      <c r="F352" s="260"/>
      <c r="G352" s="259"/>
    </row>
    <row r="353" spans="1:7">
      <c r="A353" s="256"/>
      <c r="B353" s="253" t="s">
        <v>92</v>
      </c>
      <c r="C353" s="254">
        <v>2</v>
      </c>
      <c r="D353" s="255">
        <v>40000</v>
      </c>
      <c r="E353" s="128">
        <f t="shared" si="17"/>
        <v>80000</v>
      </c>
      <c r="F353" s="260"/>
      <c r="G353" s="259"/>
    </row>
    <row r="354" spans="1:7">
      <c r="A354" s="256"/>
      <c r="B354" s="253" t="s">
        <v>14</v>
      </c>
      <c r="C354" s="254">
        <v>1</v>
      </c>
      <c r="D354" s="255">
        <v>450000</v>
      </c>
      <c r="E354" s="128">
        <f t="shared" si="17"/>
        <v>450000</v>
      </c>
      <c r="F354" s="260"/>
      <c r="G354" s="259"/>
    </row>
    <row r="355" spans="1:7">
      <c r="A355" s="256"/>
      <c r="B355" s="253" t="s">
        <v>214</v>
      </c>
      <c r="C355" s="254">
        <v>2</v>
      </c>
      <c r="D355" s="255">
        <v>30000</v>
      </c>
      <c r="E355" s="128">
        <f t="shared" si="17"/>
        <v>60000</v>
      </c>
      <c r="F355" s="260"/>
      <c r="G355" s="259"/>
    </row>
    <row r="356" spans="1:7">
      <c r="A356" s="256"/>
      <c r="B356" s="253" t="s">
        <v>77</v>
      </c>
      <c r="C356" s="254">
        <v>0.5</v>
      </c>
      <c r="D356" s="255">
        <v>70000</v>
      </c>
      <c r="E356" s="128">
        <f t="shared" si="17"/>
        <v>35000</v>
      </c>
      <c r="F356" s="260"/>
      <c r="G356" s="259"/>
    </row>
    <row r="357" spans="1:7">
      <c r="A357" s="257"/>
      <c r="B357" s="253" t="s">
        <v>213</v>
      </c>
      <c r="C357" s="254">
        <v>1</v>
      </c>
      <c r="D357" s="255">
        <v>70000</v>
      </c>
      <c r="E357" s="128">
        <f t="shared" si="17"/>
        <v>70000</v>
      </c>
      <c r="F357" s="262"/>
      <c r="G357" s="259"/>
    </row>
    <row r="358" spans="1:7">
      <c r="A358" s="252">
        <v>46010</v>
      </c>
      <c r="B358" s="253" t="s">
        <v>104</v>
      </c>
      <c r="C358" s="254">
        <v>0.5</v>
      </c>
      <c r="D358" s="255">
        <v>80000</v>
      </c>
      <c r="E358" s="128">
        <f t="shared" ref="E358:E365" si="18">D358*C358</f>
        <v>40000</v>
      </c>
      <c r="F358" s="258">
        <f>SUM(E358:E365)</f>
        <v>343000</v>
      </c>
      <c r="G358" s="259"/>
    </row>
    <row r="359" spans="1:7">
      <c r="A359" s="256"/>
      <c r="B359" s="253" t="s">
        <v>202</v>
      </c>
      <c r="C359" s="254">
        <v>0.2</v>
      </c>
      <c r="D359" s="255">
        <v>120000</v>
      </c>
      <c r="E359" s="128">
        <f t="shared" si="18"/>
        <v>24000</v>
      </c>
      <c r="F359" s="260"/>
      <c r="G359" s="259"/>
    </row>
    <row r="360" spans="1:7">
      <c r="A360" s="256"/>
      <c r="B360" s="253" t="s">
        <v>74</v>
      </c>
      <c r="C360" s="254">
        <v>0.5</v>
      </c>
      <c r="D360" s="255">
        <v>50000</v>
      </c>
      <c r="E360" s="128">
        <f t="shared" si="18"/>
        <v>25000</v>
      </c>
      <c r="F360" s="260"/>
      <c r="G360" s="259"/>
    </row>
    <row r="361" spans="1:7">
      <c r="A361" s="256"/>
      <c r="B361" s="253" t="s">
        <v>73</v>
      </c>
      <c r="C361" s="254">
        <v>0.5</v>
      </c>
      <c r="D361" s="255">
        <v>61000</v>
      </c>
      <c r="E361" s="128">
        <f t="shared" si="18"/>
        <v>30500</v>
      </c>
      <c r="F361" s="260"/>
      <c r="G361" s="259"/>
    </row>
    <row r="362" spans="1:7">
      <c r="A362" s="256"/>
      <c r="B362" s="253" t="s">
        <v>103</v>
      </c>
      <c r="C362" s="254">
        <v>25</v>
      </c>
      <c r="D362" s="255">
        <v>800</v>
      </c>
      <c r="E362" s="128">
        <f t="shared" si="18"/>
        <v>20000</v>
      </c>
      <c r="F362" s="260"/>
      <c r="G362" s="259"/>
    </row>
    <row r="363" spans="1:7">
      <c r="A363" s="256"/>
      <c r="B363" s="253" t="s">
        <v>42</v>
      </c>
      <c r="C363" s="254">
        <v>1.5</v>
      </c>
      <c r="D363" s="255">
        <v>39000</v>
      </c>
      <c r="E363" s="128">
        <f t="shared" si="18"/>
        <v>58500</v>
      </c>
      <c r="F363" s="260"/>
      <c r="G363" s="259"/>
    </row>
    <row r="364" spans="1:7">
      <c r="A364" s="256"/>
      <c r="B364" s="253" t="s">
        <v>186</v>
      </c>
      <c r="C364" s="254">
        <v>1</v>
      </c>
      <c r="D364" s="255">
        <v>45000</v>
      </c>
      <c r="E364" s="128">
        <f t="shared" si="18"/>
        <v>45000</v>
      </c>
      <c r="F364" s="260"/>
      <c r="G364" s="259"/>
    </row>
    <row r="365" spans="1:7">
      <c r="A365" s="257"/>
      <c r="B365" s="253" t="s">
        <v>18</v>
      </c>
      <c r="C365" s="254">
        <v>5</v>
      </c>
      <c r="D365" s="255">
        <v>20000</v>
      </c>
      <c r="E365" s="128">
        <f t="shared" si="18"/>
        <v>100000</v>
      </c>
      <c r="F365" s="262"/>
      <c r="G365" s="259"/>
    </row>
    <row r="366" spans="1:7">
      <c r="A366" s="252">
        <v>46011</v>
      </c>
      <c r="B366" s="253" t="s">
        <v>71</v>
      </c>
      <c r="C366" s="254">
        <v>3</v>
      </c>
      <c r="D366" s="255">
        <v>66000</v>
      </c>
      <c r="E366" s="128">
        <f t="shared" ref="E366:E387" si="19">D366*C366</f>
        <v>198000</v>
      </c>
      <c r="F366" s="258">
        <f>SUM(E366:E386)</f>
        <v>1297500</v>
      </c>
      <c r="G366" s="259"/>
    </row>
    <row r="367" spans="1:7">
      <c r="A367" s="256"/>
      <c r="B367" s="253" t="s">
        <v>93</v>
      </c>
      <c r="C367" s="254">
        <v>1</v>
      </c>
      <c r="D367" s="255">
        <v>39000</v>
      </c>
      <c r="E367" s="128">
        <f t="shared" si="19"/>
        <v>39000</v>
      </c>
      <c r="F367" s="260"/>
      <c r="G367" s="259"/>
    </row>
    <row r="368" spans="1:7">
      <c r="A368" s="256"/>
      <c r="B368" s="253" t="s">
        <v>115</v>
      </c>
      <c r="C368" s="254">
        <v>5</v>
      </c>
      <c r="D368" s="255">
        <v>20000</v>
      </c>
      <c r="E368" s="128">
        <f t="shared" si="19"/>
        <v>100000</v>
      </c>
      <c r="F368" s="260"/>
      <c r="G368" s="259"/>
    </row>
    <row r="369" spans="1:7">
      <c r="A369" s="256"/>
      <c r="B369" s="253" t="s">
        <v>63</v>
      </c>
      <c r="C369" s="254">
        <v>5</v>
      </c>
      <c r="D369" s="255">
        <v>24000</v>
      </c>
      <c r="E369" s="128">
        <f t="shared" si="19"/>
        <v>120000</v>
      </c>
      <c r="F369" s="260"/>
      <c r="G369" s="259"/>
    </row>
    <row r="370" spans="1:7">
      <c r="A370" s="256"/>
      <c r="B370" s="253" t="s">
        <v>60</v>
      </c>
      <c r="C370" s="254">
        <v>2.3</v>
      </c>
      <c r="D370" s="255">
        <v>25000</v>
      </c>
      <c r="E370" s="128">
        <f t="shared" si="19"/>
        <v>57500</v>
      </c>
      <c r="F370" s="260"/>
      <c r="G370" s="259"/>
    </row>
    <row r="371" spans="1:7">
      <c r="A371" s="256"/>
      <c r="B371" s="253" t="s">
        <v>205</v>
      </c>
      <c r="C371" s="254">
        <v>2</v>
      </c>
      <c r="D371" s="255">
        <v>45000</v>
      </c>
      <c r="E371" s="128">
        <f t="shared" si="19"/>
        <v>90000</v>
      </c>
      <c r="F371" s="260"/>
      <c r="G371" s="259"/>
    </row>
    <row r="372" spans="1:7">
      <c r="A372" s="256"/>
      <c r="B372" s="253" t="s">
        <v>82</v>
      </c>
      <c r="C372" s="254">
        <v>1</v>
      </c>
      <c r="D372" s="255">
        <v>83000</v>
      </c>
      <c r="E372" s="128">
        <f t="shared" si="19"/>
        <v>83000</v>
      </c>
      <c r="F372" s="260"/>
      <c r="G372" s="259"/>
    </row>
    <row r="373" spans="1:7">
      <c r="A373" s="256"/>
      <c r="B373" s="253" t="s">
        <v>108</v>
      </c>
      <c r="C373" s="254">
        <v>1</v>
      </c>
      <c r="D373" s="255">
        <v>31000</v>
      </c>
      <c r="E373" s="128">
        <f t="shared" si="19"/>
        <v>31000</v>
      </c>
      <c r="F373" s="260"/>
      <c r="G373" s="259"/>
    </row>
    <row r="374" spans="1:7">
      <c r="A374" s="256"/>
      <c r="B374" s="253" t="s">
        <v>168</v>
      </c>
      <c r="C374" s="254">
        <v>1</v>
      </c>
      <c r="D374" s="255">
        <v>17000</v>
      </c>
      <c r="E374" s="128">
        <f t="shared" si="19"/>
        <v>17000</v>
      </c>
      <c r="F374" s="260"/>
      <c r="G374" s="259"/>
    </row>
    <row r="375" spans="1:7">
      <c r="A375" s="256"/>
      <c r="B375" s="253" t="s">
        <v>98</v>
      </c>
      <c r="C375" s="254">
        <v>1.5</v>
      </c>
      <c r="D375" s="255">
        <v>25000</v>
      </c>
      <c r="E375" s="128">
        <f t="shared" si="19"/>
        <v>37500</v>
      </c>
      <c r="F375" s="260"/>
      <c r="G375" s="259"/>
    </row>
    <row r="376" spans="1:7">
      <c r="A376" s="256"/>
      <c r="B376" s="253" t="s">
        <v>20</v>
      </c>
      <c r="C376" s="254">
        <v>1</v>
      </c>
      <c r="D376" s="255">
        <v>200000</v>
      </c>
      <c r="E376" s="128">
        <f t="shared" si="19"/>
        <v>200000</v>
      </c>
      <c r="F376" s="260"/>
      <c r="G376" s="259"/>
    </row>
    <row r="377" spans="1:7">
      <c r="A377" s="256"/>
      <c r="B377" s="253" t="s">
        <v>96</v>
      </c>
      <c r="C377" s="254">
        <v>0.1</v>
      </c>
      <c r="D377" s="255">
        <v>39000</v>
      </c>
      <c r="E377" s="128">
        <f t="shared" si="19"/>
        <v>3900</v>
      </c>
      <c r="F377" s="260"/>
      <c r="G377" s="259"/>
    </row>
    <row r="378" spans="1:7">
      <c r="A378" s="256"/>
      <c r="B378" s="253" t="s">
        <v>74</v>
      </c>
      <c r="C378" s="254">
        <v>0.5</v>
      </c>
      <c r="D378" s="255">
        <v>50000</v>
      </c>
      <c r="E378" s="128">
        <f t="shared" si="19"/>
        <v>25000</v>
      </c>
      <c r="F378" s="260"/>
      <c r="G378" s="259"/>
    </row>
    <row r="379" spans="1:7">
      <c r="A379" s="256"/>
      <c r="B379" s="253" t="s">
        <v>73</v>
      </c>
      <c r="C379" s="254">
        <v>0.5</v>
      </c>
      <c r="D379" s="255">
        <v>61000</v>
      </c>
      <c r="E379" s="128">
        <f t="shared" si="19"/>
        <v>30500</v>
      </c>
      <c r="F379" s="260"/>
      <c r="G379" s="259"/>
    </row>
    <row r="380" spans="1:7">
      <c r="A380" s="256"/>
      <c r="B380" s="253" t="s">
        <v>170</v>
      </c>
      <c r="C380" s="254">
        <v>1</v>
      </c>
      <c r="D380" s="255">
        <v>70000</v>
      </c>
      <c r="E380" s="128">
        <f t="shared" si="19"/>
        <v>70000</v>
      </c>
      <c r="F380" s="260"/>
      <c r="G380" s="259"/>
    </row>
    <row r="381" spans="1:7">
      <c r="A381" s="256"/>
      <c r="B381" s="253" t="s">
        <v>146</v>
      </c>
      <c r="C381" s="254">
        <v>0.3</v>
      </c>
      <c r="D381" s="255">
        <v>110000</v>
      </c>
      <c r="E381" s="128">
        <f t="shared" si="19"/>
        <v>33000</v>
      </c>
      <c r="F381" s="260"/>
      <c r="G381" s="259"/>
    </row>
    <row r="382" spans="1:7">
      <c r="A382" s="256"/>
      <c r="B382" s="253" t="s">
        <v>202</v>
      </c>
      <c r="C382" s="254">
        <v>0.2</v>
      </c>
      <c r="D382" s="255">
        <v>120000</v>
      </c>
      <c r="E382" s="128">
        <f t="shared" si="19"/>
        <v>24000</v>
      </c>
      <c r="F382" s="260"/>
      <c r="G382" s="259"/>
    </row>
    <row r="383" spans="1:7">
      <c r="A383" s="256"/>
      <c r="B383" s="253" t="s">
        <v>104</v>
      </c>
      <c r="C383" s="254">
        <v>0.5</v>
      </c>
      <c r="D383" s="255">
        <v>70000</v>
      </c>
      <c r="E383" s="128">
        <f t="shared" si="19"/>
        <v>35000</v>
      </c>
      <c r="F383" s="260"/>
      <c r="G383" s="259"/>
    </row>
    <row r="384" spans="1:7">
      <c r="A384" s="256"/>
      <c r="B384" s="253" t="s">
        <v>83</v>
      </c>
      <c r="C384" s="254">
        <v>0.2</v>
      </c>
      <c r="D384" s="255">
        <v>28000</v>
      </c>
      <c r="E384" s="128">
        <f t="shared" si="19"/>
        <v>5600</v>
      </c>
      <c r="F384" s="260"/>
      <c r="G384" s="276"/>
    </row>
    <row r="385" spans="1:7">
      <c r="A385" s="256"/>
      <c r="B385" s="253" t="s">
        <v>41</v>
      </c>
      <c r="C385" s="254">
        <v>1.5</v>
      </c>
      <c r="D385" s="255">
        <v>39000</v>
      </c>
      <c r="E385" s="128">
        <f t="shared" si="19"/>
        <v>58500</v>
      </c>
      <c r="F385" s="260"/>
      <c r="G385" s="259"/>
    </row>
    <row r="386" spans="1:7">
      <c r="A386" s="257"/>
      <c r="B386" s="253" t="s">
        <v>42</v>
      </c>
      <c r="C386" s="254">
        <v>1</v>
      </c>
      <c r="D386" s="255">
        <v>39000</v>
      </c>
      <c r="E386" s="128">
        <f t="shared" si="19"/>
        <v>39000</v>
      </c>
      <c r="F386" s="262"/>
      <c r="G386" s="259"/>
    </row>
    <row r="387" spans="1:7">
      <c r="A387" s="263">
        <v>46011</v>
      </c>
      <c r="B387" s="253" t="s">
        <v>139</v>
      </c>
      <c r="C387" s="254">
        <v>1</v>
      </c>
      <c r="D387" s="255">
        <v>40000</v>
      </c>
      <c r="E387" s="128">
        <f t="shared" si="19"/>
        <v>40000</v>
      </c>
      <c r="F387" s="268">
        <f>SUM(E387)</f>
        <v>40000</v>
      </c>
      <c r="G387" s="259"/>
    </row>
    <row r="388" spans="1:7">
      <c r="A388" s="252">
        <v>46012</v>
      </c>
      <c r="B388" s="253" t="s">
        <v>93</v>
      </c>
      <c r="C388" s="254">
        <v>1.5</v>
      </c>
      <c r="D388" s="255">
        <v>39000</v>
      </c>
      <c r="E388" s="128">
        <f t="shared" ref="E388:E411" si="20">D388*C388</f>
        <v>58500</v>
      </c>
      <c r="F388" s="258">
        <f>SUM(E388:E409)</f>
        <v>1300600</v>
      </c>
      <c r="G388" s="259"/>
    </row>
    <row r="389" spans="1:7">
      <c r="A389" s="256"/>
      <c r="B389" s="253" t="s">
        <v>63</v>
      </c>
      <c r="C389" s="254">
        <v>5</v>
      </c>
      <c r="D389" s="255">
        <v>22000</v>
      </c>
      <c r="E389" s="128">
        <f t="shared" si="20"/>
        <v>110000</v>
      </c>
      <c r="F389" s="260"/>
      <c r="G389" s="259"/>
    </row>
    <row r="390" spans="1:7">
      <c r="A390" s="256"/>
      <c r="B390" s="253" t="s">
        <v>71</v>
      </c>
      <c r="C390" s="254">
        <v>3</v>
      </c>
      <c r="D390" s="255">
        <v>66000</v>
      </c>
      <c r="E390" s="128">
        <f t="shared" si="20"/>
        <v>198000</v>
      </c>
      <c r="F390" s="260"/>
      <c r="G390" s="259"/>
    </row>
    <row r="391" spans="1:7">
      <c r="A391" s="256"/>
      <c r="B391" s="253" t="s">
        <v>210</v>
      </c>
      <c r="C391" s="254">
        <v>2.9</v>
      </c>
      <c r="D391" s="255">
        <v>25000</v>
      </c>
      <c r="E391" s="128">
        <f t="shared" si="20"/>
        <v>72500</v>
      </c>
      <c r="F391" s="260"/>
      <c r="G391" s="259"/>
    </row>
    <row r="392" spans="1:7">
      <c r="A392" s="256"/>
      <c r="B392" s="253" t="s">
        <v>219</v>
      </c>
      <c r="C392" s="254">
        <v>2</v>
      </c>
      <c r="D392" s="255">
        <v>25000</v>
      </c>
      <c r="E392" s="128">
        <f t="shared" si="20"/>
        <v>50000</v>
      </c>
      <c r="F392" s="260"/>
      <c r="G392" s="259"/>
    </row>
    <row r="393" spans="1:7">
      <c r="A393" s="256"/>
      <c r="B393" s="253" t="s">
        <v>208</v>
      </c>
      <c r="C393" s="254">
        <v>0.5</v>
      </c>
      <c r="D393" s="255">
        <v>120000</v>
      </c>
      <c r="E393" s="128">
        <f t="shared" si="20"/>
        <v>60000</v>
      </c>
      <c r="F393" s="260"/>
      <c r="G393" s="259"/>
    </row>
    <row r="394" spans="1:7">
      <c r="A394" s="256"/>
      <c r="B394" s="253" t="s">
        <v>207</v>
      </c>
      <c r="C394" s="254">
        <v>0.5</v>
      </c>
      <c r="D394" s="255">
        <v>140000</v>
      </c>
      <c r="E394" s="128">
        <f t="shared" si="20"/>
        <v>70000</v>
      </c>
      <c r="F394" s="260"/>
      <c r="G394" s="259"/>
    </row>
    <row r="395" spans="1:7">
      <c r="A395" s="256"/>
      <c r="B395" s="253" t="s">
        <v>79</v>
      </c>
      <c r="C395" s="254">
        <v>2.2</v>
      </c>
      <c r="D395" s="255">
        <v>28000</v>
      </c>
      <c r="E395" s="128">
        <f t="shared" si="20"/>
        <v>61600</v>
      </c>
      <c r="F395" s="260"/>
      <c r="G395" s="259"/>
    </row>
    <row r="396" spans="1:7">
      <c r="A396" s="256"/>
      <c r="B396" s="253" t="s">
        <v>155</v>
      </c>
      <c r="C396" s="254">
        <v>0.5</v>
      </c>
      <c r="D396" s="255">
        <v>83000</v>
      </c>
      <c r="E396" s="128">
        <f t="shared" si="20"/>
        <v>41500</v>
      </c>
      <c r="F396" s="260"/>
      <c r="G396" s="259"/>
    </row>
    <row r="397" spans="1:7">
      <c r="A397" s="256"/>
      <c r="B397" s="253" t="s">
        <v>100</v>
      </c>
      <c r="C397" s="254">
        <v>1</v>
      </c>
      <c r="D397" s="255">
        <v>50000</v>
      </c>
      <c r="E397" s="128">
        <f t="shared" si="20"/>
        <v>50000</v>
      </c>
      <c r="F397" s="260"/>
      <c r="G397" s="259"/>
    </row>
    <row r="398" spans="1:7">
      <c r="A398" s="256"/>
      <c r="B398" s="253" t="s">
        <v>102</v>
      </c>
      <c r="C398" s="254">
        <v>2</v>
      </c>
      <c r="D398" s="255">
        <v>75000</v>
      </c>
      <c r="E398" s="128">
        <f t="shared" si="20"/>
        <v>150000</v>
      </c>
      <c r="F398" s="260"/>
      <c r="G398" s="259"/>
    </row>
    <row r="399" spans="1:7">
      <c r="A399" s="256"/>
      <c r="B399" s="253" t="s">
        <v>138</v>
      </c>
      <c r="C399" s="254">
        <v>1</v>
      </c>
      <c r="D399" s="255">
        <v>55000</v>
      </c>
      <c r="E399" s="128">
        <f t="shared" si="20"/>
        <v>55000</v>
      </c>
      <c r="F399" s="260"/>
      <c r="G399" s="259"/>
    </row>
    <row r="400" spans="1:7">
      <c r="A400" s="256"/>
      <c r="B400" s="253" t="s">
        <v>47</v>
      </c>
      <c r="C400" s="254">
        <v>0.1</v>
      </c>
      <c r="D400" s="255">
        <v>88000</v>
      </c>
      <c r="E400" s="128">
        <f t="shared" si="20"/>
        <v>8800</v>
      </c>
      <c r="F400" s="260"/>
      <c r="G400" s="259"/>
    </row>
    <row r="401" spans="1:7">
      <c r="A401" s="256"/>
      <c r="B401" s="253" t="s">
        <v>48</v>
      </c>
      <c r="C401" s="254">
        <v>0.1</v>
      </c>
      <c r="D401" s="255">
        <v>72000</v>
      </c>
      <c r="E401" s="128">
        <f t="shared" si="20"/>
        <v>7200</v>
      </c>
      <c r="F401" s="260"/>
      <c r="G401" s="259"/>
    </row>
    <row r="402" spans="1:7">
      <c r="A402" s="256"/>
      <c r="B402" s="253" t="s">
        <v>41</v>
      </c>
      <c r="C402" s="254">
        <v>1</v>
      </c>
      <c r="D402" s="255">
        <v>39000</v>
      </c>
      <c r="E402" s="128">
        <f t="shared" si="20"/>
        <v>39000</v>
      </c>
      <c r="F402" s="260"/>
      <c r="G402" s="259"/>
    </row>
    <row r="403" spans="1:7">
      <c r="A403" s="256"/>
      <c r="B403" s="253" t="s">
        <v>42</v>
      </c>
      <c r="C403" s="254">
        <v>1</v>
      </c>
      <c r="D403" s="255">
        <v>39000</v>
      </c>
      <c r="E403" s="128">
        <f t="shared" si="20"/>
        <v>39000</v>
      </c>
      <c r="F403" s="260"/>
      <c r="G403" s="259"/>
    </row>
    <row r="404" spans="1:7">
      <c r="A404" s="256"/>
      <c r="B404" s="253" t="s">
        <v>82</v>
      </c>
      <c r="C404" s="254">
        <v>1</v>
      </c>
      <c r="D404" s="255">
        <v>83000</v>
      </c>
      <c r="E404" s="128">
        <f t="shared" si="20"/>
        <v>83000</v>
      </c>
      <c r="F404" s="260"/>
      <c r="G404" s="259"/>
    </row>
    <row r="405" spans="1:7">
      <c r="A405" s="256"/>
      <c r="B405" s="253" t="s">
        <v>101</v>
      </c>
      <c r="C405" s="254">
        <v>2</v>
      </c>
      <c r="D405" s="255">
        <v>10000</v>
      </c>
      <c r="E405" s="128">
        <f t="shared" si="20"/>
        <v>20000</v>
      </c>
      <c r="F405" s="260"/>
      <c r="G405" s="259"/>
    </row>
    <row r="406" spans="1:7">
      <c r="A406" s="256"/>
      <c r="B406" s="253" t="s">
        <v>74</v>
      </c>
      <c r="C406" s="254">
        <v>0.5</v>
      </c>
      <c r="D406" s="255">
        <v>50000</v>
      </c>
      <c r="E406" s="128">
        <f t="shared" si="20"/>
        <v>25000</v>
      </c>
      <c r="F406" s="260"/>
      <c r="G406" s="259"/>
    </row>
    <row r="407" spans="1:7">
      <c r="A407" s="256"/>
      <c r="B407" s="253" t="s">
        <v>73</v>
      </c>
      <c r="C407" s="254">
        <v>0.5</v>
      </c>
      <c r="D407" s="255">
        <v>61000</v>
      </c>
      <c r="E407" s="128">
        <f t="shared" si="20"/>
        <v>30500</v>
      </c>
      <c r="F407" s="260"/>
      <c r="G407" s="259"/>
    </row>
    <row r="408" spans="1:7">
      <c r="A408" s="256"/>
      <c r="B408" s="253" t="s">
        <v>147</v>
      </c>
      <c r="C408" s="254">
        <v>0.5</v>
      </c>
      <c r="D408" s="255">
        <v>70000</v>
      </c>
      <c r="E408" s="128">
        <f t="shared" si="20"/>
        <v>35000</v>
      </c>
      <c r="F408" s="260"/>
      <c r="G408" s="259"/>
    </row>
    <row r="409" spans="1:7">
      <c r="A409" s="257"/>
      <c r="B409" s="253" t="s">
        <v>134</v>
      </c>
      <c r="C409" s="254">
        <v>0.3</v>
      </c>
      <c r="D409" s="255">
        <v>120000</v>
      </c>
      <c r="E409" s="128">
        <f t="shared" si="20"/>
        <v>36000</v>
      </c>
      <c r="F409" s="262"/>
      <c r="G409" s="259"/>
    </row>
    <row r="410" spans="1:7">
      <c r="A410" s="263">
        <v>46012</v>
      </c>
      <c r="B410" s="253" t="s">
        <v>202</v>
      </c>
      <c r="C410" s="254">
        <v>0.2</v>
      </c>
      <c r="D410" s="255">
        <v>120000</v>
      </c>
      <c r="E410" s="128">
        <f t="shared" si="20"/>
        <v>24000</v>
      </c>
      <c r="F410" s="268">
        <f>SUM(E410)</f>
        <v>24000</v>
      </c>
      <c r="G410" s="259"/>
    </row>
    <row r="411" spans="1:7">
      <c r="A411" s="263">
        <v>46012</v>
      </c>
      <c r="B411" s="253" t="s">
        <v>153</v>
      </c>
      <c r="C411" s="254">
        <v>0.5</v>
      </c>
      <c r="D411" s="255">
        <v>60000</v>
      </c>
      <c r="E411" s="128">
        <f t="shared" si="20"/>
        <v>30000</v>
      </c>
      <c r="F411" s="268">
        <f>SUM(E411)</f>
        <v>30000</v>
      </c>
      <c r="G411" s="259"/>
    </row>
    <row r="412" spans="1:7">
      <c r="A412" s="252">
        <v>46013</v>
      </c>
      <c r="B412" s="253" t="s">
        <v>73</v>
      </c>
      <c r="C412" s="254">
        <v>0.5</v>
      </c>
      <c r="D412" s="255">
        <v>61000</v>
      </c>
      <c r="E412" s="128">
        <f t="shared" ref="E412:E433" si="21">D412*C412</f>
        <v>30500</v>
      </c>
      <c r="F412" s="258">
        <f>SUM(E412:E433)</f>
        <v>1007750</v>
      </c>
      <c r="G412" s="259"/>
    </row>
    <row r="413" spans="1:7">
      <c r="A413" s="256"/>
      <c r="B413" s="253" t="s">
        <v>74</v>
      </c>
      <c r="C413" s="254">
        <v>0.5</v>
      </c>
      <c r="D413" s="255">
        <v>50000</v>
      </c>
      <c r="E413" s="128">
        <f t="shared" si="21"/>
        <v>25000</v>
      </c>
      <c r="F413" s="260"/>
      <c r="G413" s="259"/>
    </row>
    <row r="414" spans="1:7">
      <c r="A414" s="256"/>
      <c r="B414" s="253" t="s">
        <v>170</v>
      </c>
      <c r="C414" s="254">
        <v>1</v>
      </c>
      <c r="D414" s="255">
        <v>70000</v>
      </c>
      <c r="E414" s="128">
        <f t="shared" si="21"/>
        <v>70000</v>
      </c>
      <c r="F414" s="260"/>
      <c r="G414" s="259"/>
    </row>
    <row r="415" spans="1:7">
      <c r="A415" s="256"/>
      <c r="B415" s="253" t="s">
        <v>202</v>
      </c>
      <c r="C415" s="254">
        <v>0.2</v>
      </c>
      <c r="D415" s="255">
        <v>120000</v>
      </c>
      <c r="E415" s="128">
        <f t="shared" si="21"/>
        <v>24000</v>
      </c>
      <c r="F415" s="260"/>
      <c r="G415" s="259"/>
    </row>
    <row r="416" spans="1:7">
      <c r="A416" s="256"/>
      <c r="B416" s="253" t="s">
        <v>42</v>
      </c>
      <c r="C416" s="254">
        <v>1</v>
      </c>
      <c r="D416" s="255">
        <v>39000</v>
      </c>
      <c r="E416" s="128">
        <f t="shared" si="21"/>
        <v>39000</v>
      </c>
      <c r="F416" s="260"/>
      <c r="G416" s="259"/>
    </row>
    <row r="417" spans="1:7">
      <c r="A417" s="256"/>
      <c r="B417" s="253" t="s">
        <v>41</v>
      </c>
      <c r="C417" s="254">
        <v>1</v>
      </c>
      <c r="D417" s="255">
        <v>39000</v>
      </c>
      <c r="E417" s="128">
        <f t="shared" si="21"/>
        <v>39000</v>
      </c>
      <c r="F417" s="260"/>
      <c r="G417" s="259"/>
    </row>
    <row r="418" spans="1:7">
      <c r="A418" s="256"/>
      <c r="B418" s="253" t="s">
        <v>24</v>
      </c>
      <c r="C418" s="254">
        <v>2</v>
      </c>
      <c r="D418" s="255">
        <v>25000</v>
      </c>
      <c r="E418" s="128">
        <f t="shared" si="21"/>
        <v>50000</v>
      </c>
      <c r="F418" s="260"/>
      <c r="G418" s="259"/>
    </row>
    <row r="419" spans="1:7">
      <c r="A419" s="256"/>
      <c r="B419" s="253" t="s">
        <v>99</v>
      </c>
      <c r="C419" s="254">
        <v>1</v>
      </c>
      <c r="D419" s="255">
        <v>9000</v>
      </c>
      <c r="E419" s="128">
        <f t="shared" si="21"/>
        <v>9000</v>
      </c>
      <c r="F419" s="260"/>
      <c r="G419" s="259"/>
    </row>
    <row r="420" spans="1:7">
      <c r="A420" s="256"/>
      <c r="B420" s="253" t="s">
        <v>79</v>
      </c>
      <c r="C420" s="254">
        <v>1</v>
      </c>
      <c r="D420" s="255">
        <v>28000</v>
      </c>
      <c r="E420" s="128">
        <f t="shared" si="21"/>
        <v>28000</v>
      </c>
      <c r="F420" s="260"/>
      <c r="G420" s="259"/>
    </row>
    <row r="421" spans="1:7">
      <c r="A421" s="256"/>
      <c r="B421" s="253" t="s">
        <v>108</v>
      </c>
      <c r="C421" s="254">
        <v>1</v>
      </c>
      <c r="D421" s="255">
        <v>31000</v>
      </c>
      <c r="E421" s="128">
        <f t="shared" si="21"/>
        <v>31000</v>
      </c>
      <c r="F421" s="260"/>
      <c r="G421" s="259"/>
    </row>
    <row r="422" spans="1:7">
      <c r="A422" s="256"/>
      <c r="B422" s="253" t="s">
        <v>97</v>
      </c>
      <c r="C422" s="254">
        <v>0.5</v>
      </c>
      <c r="D422" s="255">
        <v>72000</v>
      </c>
      <c r="E422" s="128">
        <f t="shared" si="21"/>
        <v>36000</v>
      </c>
      <c r="F422" s="260"/>
      <c r="G422" s="259"/>
    </row>
    <row r="423" spans="1:7">
      <c r="A423" s="256"/>
      <c r="B423" s="253" t="s">
        <v>67</v>
      </c>
      <c r="C423" s="254">
        <v>0.5</v>
      </c>
      <c r="D423" s="255">
        <v>94000</v>
      </c>
      <c r="E423" s="128">
        <f t="shared" si="21"/>
        <v>47000</v>
      </c>
      <c r="F423" s="260"/>
      <c r="G423" s="259"/>
    </row>
    <row r="424" spans="1:7">
      <c r="A424" s="256"/>
      <c r="B424" s="253" t="s">
        <v>135</v>
      </c>
      <c r="C424" s="254">
        <v>0.1</v>
      </c>
      <c r="D424" s="255">
        <v>70000</v>
      </c>
      <c r="E424" s="128">
        <f t="shared" si="21"/>
        <v>7000</v>
      </c>
      <c r="F424" s="260"/>
      <c r="G424" s="259"/>
    </row>
    <row r="425" spans="1:7">
      <c r="A425" s="256"/>
      <c r="B425" s="253" t="s">
        <v>98</v>
      </c>
      <c r="C425" s="254">
        <v>2</v>
      </c>
      <c r="D425" s="255">
        <v>25000</v>
      </c>
      <c r="E425" s="128">
        <f t="shared" si="21"/>
        <v>50000</v>
      </c>
      <c r="F425" s="260"/>
      <c r="G425" s="259"/>
    </row>
    <row r="426" spans="1:7">
      <c r="A426" s="256"/>
      <c r="B426" s="253" t="s">
        <v>71</v>
      </c>
      <c r="C426" s="254">
        <v>3</v>
      </c>
      <c r="D426" s="255">
        <v>66000</v>
      </c>
      <c r="E426" s="128">
        <f t="shared" si="21"/>
        <v>198000</v>
      </c>
      <c r="F426" s="260"/>
      <c r="G426" s="259"/>
    </row>
    <row r="427" spans="1:7">
      <c r="A427" s="256"/>
      <c r="B427" s="253" t="s">
        <v>94</v>
      </c>
      <c r="C427" s="254">
        <v>0.1</v>
      </c>
      <c r="D427" s="255">
        <v>72000</v>
      </c>
      <c r="E427" s="128">
        <f t="shared" si="21"/>
        <v>7200</v>
      </c>
      <c r="F427" s="260"/>
      <c r="G427" s="259"/>
    </row>
    <row r="428" spans="1:7">
      <c r="A428" s="256"/>
      <c r="B428" s="253" t="s">
        <v>65</v>
      </c>
      <c r="C428" s="254">
        <v>0.1</v>
      </c>
      <c r="D428" s="255">
        <v>83000</v>
      </c>
      <c r="E428" s="128">
        <f t="shared" si="21"/>
        <v>8300</v>
      </c>
      <c r="F428" s="260"/>
      <c r="G428" s="259"/>
    </row>
    <row r="429" spans="1:7">
      <c r="A429" s="256"/>
      <c r="B429" s="253" t="s">
        <v>136</v>
      </c>
      <c r="C429" s="254">
        <v>0.1</v>
      </c>
      <c r="D429" s="255">
        <v>110000</v>
      </c>
      <c r="E429" s="128">
        <f t="shared" si="21"/>
        <v>11000</v>
      </c>
      <c r="F429" s="260"/>
      <c r="G429" s="259"/>
    </row>
    <row r="430" spans="1:7">
      <c r="A430" s="256"/>
      <c r="B430" s="253" t="s">
        <v>93</v>
      </c>
      <c r="C430" s="254">
        <v>2</v>
      </c>
      <c r="D430" s="255">
        <v>39000</v>
      </c>
      <c r="E430" s="128">
        <f t="shared" si="21"/>
        <v>78000</v>
      </c>
      <c r="F430" s="260"/>
      <c r="G430" s="259"/>
    </row>
    <row r="431" spans="1:7">
      <c r="A431" s="256"/>
      <c r="B431" s="253" t="s">
        <v>60</v>
      </c>
      <c r="C431" s="254">
        <v>3.79</v>
      </c>
      <c r="D431" s="255">
        <v>25000</v>
      </c>
      <c r="E431" s="128">
        <f t="shared" si="21"/>
        <v>94750</v>
      </c>
      <c r="F431" s="260"/>
      <c r="G431" s="259"/>
    </row>
    <row r="432" spans="1:7">
      <c r="A432" s="256"/>
      <c r="B432" s="253" t="s">
        <v>63</v>
      </c>
      <c r="C432" s="254">
        <v>5</v>
      </c>
      <c r="D432" s="255">
        <v>22000</v>
      </c>
      <c r="E432" s="128">
        <f t="shared" si="21"/>
        <v>110000</v>
      </c>
      <c r="F432" s="260"/>
      <c r="G432" s="259"/>
    </row>
    <row r="433" spans="1:7">
      <c r="A433" s="257"/>
      <c r="B433" s="253" t="s">
        <v>153</v>
      </c>
      <c r="C433" s="254">
        <v>0.25</v>
      </c>
      <c r="D433" s="255">
        <v>60000</v>
      </c>
      <c r="E433" s="128">
        <f t="shared" si="21"/>
        <v>15000</v>
      </c>
      <c r="F433" s="262"/>
      <c r="G433" s="259"/>
    </row>
    <row r="434" spans="1:7">
      <c r="A434" s="252">
        <v>46014</v>
      </c>
      <c r="B434" s="253" t="s">
        <v>210</v>
      </c>
      <c r="C434" s="254">
        <v>2.7</v>
      </c>
      <c r="D434" s="255">
        <v>25000</v>
      </c>
      <c r="E434" s="128">
        <f t="shared" ref="E434:E465" si="22">D434*C434</f>
        <v>67500</v>
      </c>
      <c r="F434" s="258">
        <f>SUM(E434:E455)</f>
        <v>1623100</v>
      </c>
      <c r="G434" s="259"/>
    </row>
    <row r="435" spans="1:7">
      <c r="A435" s="256"/>
      <c r="B435" s="253" t="s">
        <v>149</v>
      </c>
      <c r="C435" s="254">
        <v>2</v>
      </c>
      <c r="D435" s="255">
        <v>50000</v>
      </c>
      <c r="E435" s="128">
        <f t="shared" si="22"/>
        <v>100000</v>
      </c>
      <c r="F435" s="260"/>
      <c r="G435" s="259"/>
    </row>
    <row r="436" spans="1:7">
      <c r="A436" s="256"/>
      <c r="B436" s="253" t="s">
        <v>205</v>
      </c>
      <c r="C436" s="254">
        <v>2</v>
      </c>
      <c r="D436" s="255">
        <v>50000</v>
      </c>
      <c r="E436" s="128">
        <f t="shared" si="22"/>
        <v>100000</v>
      </c>
      <c r="F436" s="260"/>
      <c r="G436" s="259"/>
    </row>
    <row r="437" spans="1:7">
      <c r="A437" s="256"/>
      <c r="B437" s="253" t="s">
        <v>63</v>
      </c>
      <c r="C437" s="254">
        <v>7</v>
      </c>
      <c r="D437" s="255">
        <v>24000</v>
      </c>
      <c r="E437" s="128">
        <f t="shared" si="22"/>
        <v>168000</v>
      </c>
      <c r="F437" s="260"/>
      <c r="G437" s="259"/>
    </row>
    <row r="438" spans="1:7">
      <c r="A438" s="256"/>
      <c r="B438" s="253" t="s">
        <v>115</v>
      </c>
      <c r="C438" s="254">
        <v>5</v>
      </c>
      <c r="D438" s="255">
        <v>20000</v>
      </c>
      <c r="E438" s="128">
        <f t="shared" si="22"/>
        <v>100000</v>
      </c>
      <c r="F438" s="260"/>
      <c r="G438" s="259"/>
    </row>
    <row r="439" spans="1:7">
      <c r="A439" s="256"/>
      <c r="B439" s="253" t="s">
        <v>71</v>
      </c>
      <c r="C439" s="254">
        <v>3</v>
      </c>
      <c r="D439" s="255">
        <v>66000</v>
      </c>
      <c r="E439" s="128">
        <f t="shared" si="22"/>
        <v>198000</v>
      </c>
      <c r="F439" s="260"/>
      <c r="G439" s="259"/>
    </row>
    <row r="440" spans="1:7">
      <c r="A440" s="256"/>
      <c r="B440" s="253" t="s">
        <v>96</v>
      </c>
      <c r="C440" s="254">
        <v>0.2</v>
      </c>
      <c r="D440" s="255">
        <v>39000</v>
      </c>
      <c r="E440" s="128">
        <f t="shared" si="22"/>
        <v>7800</v>
      </c>
      <c r="F440" s="260"/>
      <c r="G440" s="259"/>
    </row>
    <row r="441" spans="1:7">
      <c r="A441" s="256"/>
      <c r="B441" s="253" t="s">
        <v>135</v>
      </c>
      <c r="C441" s="254">
        <v>0.2</v>
      </c>
      <c r="D441" s="255">
        <v>70000</v>
      </c>
      <c r="E441" s="128">
        <f t="shared" si="22"/>
        <v>14000</v>
      </c>
      <c r="F441" s="260"/>
      <c r="G441" s="259"/>
    </row>
    <row r="442" spans="1:7">
      <c r="A442" s="256"/>
      <c r="B442" s="253" t="s">
        <v>100</v>
      </c>
      <c r="C442" s="254">
        <v>1</v>
      </c>
      <c r="D442" s="255">
        <v>50000</v>
      </c>
      <c r="E442" s="128">
        <f t="shared" si="22"/>
        <v>50000</v>
      </c>
      <c r="F442" s="260"/>
      <c r="G442" s="259"/>
    </row>
    <row r="443" spans="1:7">
      <c r="A443" s="256"/>
      <c r="B443" s="253" t="s">
        <v>79</v>
      </c>
      <c r="C443" s="254">
        <v>1</v>
      </c>
      <c r="D443" s="255">
        <v>28000</v>
      </c>
      <c r="E443" s="128">
        <f t="shared" si="22"/>
        <v>28000</v>
      </c>
      <c r="F443" s="260"/>
      <c r="G443" s="259"/>
    </row>
    <row r="444" spans="1:7">
      <c r="A444" s="256"/>
      <c r="B444" s="253" t="s">
        <v>198</v>
      </c>
      <c r="C444" s="254">
        <v>2</v>
      </c>
      <c r="D444" s="255">
        <v>30000</v>
      </c>
      <c r="E444" s="128">
        <f t="shared" si="22"/>
        <v>60000</v>
      </c>
      <c r="F444" s="260"/>
      <c r="G444" s="259"/>
    </row>
    <row r="445" spans="1:7">
      <c r="A445" s="256"/>
      <c r="B445" s="253" t="s">
        <v>20</v>
      </c>
      <c r="C445" s="254">
        <v>1</v>
      </c>
      <c r="D445" s="255">
        <v>200000</v>
      </c>
      <c r="E445" s="128">
        <f t="shared" si="22"/>
        <v>200000</v>
      </c>
      <c r="F445" s="260"/>
      <c r="G445" s="259"/>
    </row>
    <row r="446" spans="1:7">
      <c r="A446" s="256"/>
      <c r="B446" s="253" t="s">
        <v>24</v>
      </c>
      <c r="C446" s="254">
        <v>5</v>
      </c>
      <c r="D446" s="255">
        <v>25000</v>
      </c>
      <c r="E446" s="128">
        <f t="shared" si="22"/>
        <v>125000</v>
      </c>
      <c r="F446" s="260"/>
      <c r="G446" s="259"/>
    </row>
    <row r="447" spans="1:7">
      <c r="A447" s="256"/>
      <c r="B447" s="253" t="s">
        <v>158</v>
      </c>
      <c r="C447" s="254">
        <v>8.5</v>
      </c>
      <c r="D447" s="255">
        <v>15000</v>
      </c>
      <c r="E447" s="128">
        <f t="shared" si="22"/>
        <v>127500</v>
      </c>
      <c r="F447" s="260"/>
      <c r="G447" s="259"/>
    </row>
    <row r="448" spans="1:7">
      <c r="A448" s="256"/>
      <c r="B448" s="253" t="s">
        <v>221</v>
      </c>
      <c r="C448" s="254">
        <v>0.1</v>
      </c>
      <c r="D448" s="255">
        <v>800000</v>
      </c>
      <c r="E448" s="128">
        <f t="shared" si="22"/>
        <v>80000</v>
      </c>
      <c r="F448" s="260"/>
      <c r="G448" s="259"/>
    </row>
    <row r="449" spans="1:7">
      <c r="A449" s="256"/>
      <c r="B449" s="253" t="s">
        <v>202</v>
      </c>
      <c r="C449" s="254">
        <v>0.2</v>
      </c>
      <c r="D449" s="255">
        <v>120000</v>
      </c>
      <c r="E449" s="128">
        <f t="shared" si="22"/>
        <v>24000</v>
      </c>
      <c r="F449" s="260"/>
      <c r="G449" s="259"/>
    </row>
    <row r="450" spans="1:7">
      <c r="A450" s="256"/>
      <c r="B450" s="253" t="s">
        <v>134</v>
      </c>
      <c r="C450" s="254">
        <v>0.3</v>
      </c>
      <c r="D450" s="255">
        <v>70000</v>
      </c>
      <c r="E450" s="128">
        <f t="shared" si="22"/>
        <v>21000</v>
      </c>
      <c r="F450" s="260"/>
      <c r="G450" s="259"/>
    </row>
    <row r="451" spans="1:7">
      <c r="A451" s="256"/>
      <c r="B451" s="253" t="s">
        <v>74</v>
      </c>
      <c r="C451" s="254">
        <v>0.3</v>
      </c>
      <c r="D451" s="255">
        <v>50000</v>
      </c>
      <c r="E451" s="128">
        <f t="shared" si="22"/>
        <v>15000</v>
      </c>
      <c r="F451" s="260"/>
      <c r="G451" s="259"/>
    </row>
    <row r="452" spans="1:7">
      <c r="A452" s="256"/>
      <c r="B452" s="253" t="s">
        <v>73</v>
      </c>
      <c r="C452" s="254">
        <v>0.3</v>
      </c>
      <c r="D452" s="255">
        <v>61000</v>
      </c>
      <c r="E452" s="128">
        <f t="shared" si="22"/>
        <v>18300</v>
      </c>
      <c r="F452" s="260"/>
      <c r="G452" s="259"/>
    </row>
    <row r="453" spans="1:7">
      <c r="A453" s="256"/>
      <c r="B453" s="253" t="s">
        <v>113</v>
      </c>
      <c r="C453" s="254">
        <v>1</v>
      </c>
      <c r="D453" s="255">
        <v>50000</v>
      </c>
      <c r="E453" s="128">
        <f t="shared" si="22"/>
        <v>50000</v>
      </c>
      <c r="F453" s="260"/>
      <c r="G453" s="259"/>
    </row>
    <row r="454" spans="1:7">
      <c r="A454" s="256"/>
      <c r="B454" s="253" t="s">
        <v>42</v>
      </c>
      <c r="C454" s="254">
        <v>1</v>
      </c>
      <c r="D454" s="255">
        <v>39000</v>
      </c>
      <c r="E454" s="128">
        <f t="shared" si="22"/>
        <v>39000</v>
      </c>
      <c r="F454" s="260"/>
      <c r="G454" s="259"/>
    </row>
    <row r="455" spans="1:7">
      <c r="A455" s="257"/>
      <c r="B455" s="253" t="s">
        <v>101</v>
      </c>
      <c r="C455" s="254">
        <v>3</v>
      </c>
      <c r="D455" s="255">
        <v>10000</v>
      </c>
      <c r="E455" s="128">
        <f t="shared" si="22"/>
        <v>30000</v>
      </c>
      <c r="F455" s="262"/>
      <c r="G455" s="259"/>
    </row>
    <row r="456" spans="1:7">
      <c r="A456" s="252">
        <v>46014</v>
      </c>
      <c r="B456" s="253" t="s">
        <v>41</v>
      </c>
      <c r="C456" s="254">
        <v>1</v>
      </c>
      <c r="D456" s="255">
        <v>39000</v>
      </c>
      <c r="E456" s="128">
        <f t="shared" si="22"/>
        <v>39000</v>
      </c>
      <c r="F456" s="258">
        <f>SUM(E456:E464)</f>
        <v>636000</v>
      </c>
      <c r="G456" s="259"/>
    </row>
    <row r="457" spans="1:7">
      <c r="A457" s="256"/>
      <c r="B457" s="253" t="s">
        <v>47</v>
      </c>
      <c r="C457" s="254">
        <v>0.1</v>
      </c>
      <c r="D457" s="255">
        <v>88000</v>
      </c>
      <c r="E457" s="128">
        <f t="shared" si="22"/>
        <v>8800</v>
      </c>
      <c r="F457" s="260"/>
      <c r="G457" s="259"/>
    </row>
    <row r="458" spans="1:7">
      <c r="A458" s="256"/>
      <c r="B458" s="253" t="s">
        <v>139</v>
      </c>
      <c r="C458" s="254">
        <v>1</v>
      </c>
      <c r="D458" s="255">
        <v>45000</v>
      </c>
      <c r="E458" s="128">
        <f t="shared" si="22"/>
        <v>45000</v>
      </c>
      <c r="F458" s="260"/>
      <c r="G458" s="259"/>
    </row>
    <row r="459" spans="1:7">
      <c r="A459" s="256"/>
      <c r="B459" s="253" t="s">
        <v>138</v>
      </c>
      <c r="C459" s="254">
        <v>3</v>
      </c>
      <c r="D459" s="255">
        <v>55000</v>
      </c>
      <c r="E459" s="128">
        <f t="shared" si="22"/>
        <v>165000</v>
      </c>
      <c r="F459" s="260"/>
      <c r="G459" s="259"/>
    </row>
    <row r="460" spans="1:7">
      <c r="A460" s="256"/>
      <c r="B460" s="253" t="s">
        <v>215</v>
      </c>
      <c r="C460" s="254">
        <v>0.1</v>
      </c>
      <c r="D460" s="255">
        <v>132000</v>
      </c>
      <c r="E460" s="128">
        <f t="shared" si="22"/>
        <v>13200</v>
      </c>
      <c r="F460" s="260"/>
      <c r="G460" s="259"/>
    </row>
    <row r="461" spans="1:7">
      <c r="A461" s="256"/>
      <c r="B461" s="253" t="s">
        <v>98</v>
      </c>
      <c r="C461" s="254">
        <v>1</v>
      </c>
      <c r="D461" s="255">
        <v>25000</v>
      </c>
      <c r="E461" s="128">
        <f t="shared" si="22"/>
        <v>25000</v>
      </c>
      <c r="F461" s="260"/>
      <c r="G461" s="259"/>
    </row>
    <row r="462" spans="1:7">
      <c r="A462" s="256"/>
      <c r="B462" s="253" t="s">
        <v>103</v>
      </c>
      <c r="C462" s="254">
        <v>25</v>
      </c>
      <c r="D462" s="255">
        <v>1000</v>
      </c>
      <c r="E462" s="128">
        <f t="shared" si="22"/>
        <v>25000</v>
      </c>
      <c r="F462" s="260"/>
      <c r="G462" s="259"/>
    </row>
    <row r="463" spans="1:7">
      <c r="A463" s="256"/>
      <c r="B463" s="253" t="s">
        <v>188</v>
      </c>
      <c r="C463" s="254">
        <v>3</v>
      </c>
      <c r="D463" s="255">
        <v>75000</v>
      </c>
      <c r="E463" s="128">
        <f t="shared" si="22"/>
        <v>225000</v>
      </c>
      <c r="F463" s="260"/>
      <c r="G463" s="259"/>
    </row>
    <row r="464" spans="1:7">
      <c r="A464" s="257"/>
      <c r="B464" s="253" t="s">
        <v>70</v>
      </c>
      <c r="C464" s="254">
        <v>3</v>
      </c>
      <c r="D464" s="255">
        <v>30000</v>
      </c>
      <c r="E464" s="128">
        <f t="shared" si="22"/>
        <v>90000</v>
      </c>
      <c r="F464" s="262"/>
      <c r="G464" s="259"/>
    </row>
    <row r="465" spans="1:7">
      <c r="A465" s="252">
        <v>46015</v>
      </c>
      <c r="B465" s="253" t="s">
        <v>93</v>
      </c>
      <c r="C465" s="254">
        <v>2</v>
      </c>
      <c r="D465" s="255">
        <v>35000</v>
      </c>
      <c r="E465" s="128">
        <f t="shared" si="22"/>
        <v>70000</v>
      </c>
      <c r="F465" s="258">
        <f>SUM(E465:E486)</f>
        <v>1375500</v>
      </c>
      <c r="G465" s="259"/>
    </row>
    <row r="466" spans="1:7">
      <c r="A466" s="256"/>
      <c r="B466" s="253" t="s">
        <v>115</v>
      </c>
      <c r="C466" s="254">
        <v>5</v>
      </c>
      <c r="D466" s="255">
        <v>20000</v>
      </c>
      <c r="E466" s="128">
        <f t="shared" ref="E466:E486" si="23">D466*C466</f>
        <v>100000</v>
      </c>
      <c r="F466" s="260"/>
      <c r="G466" s="259"/>
    </row>
    <row r="467" spans="1:7">
      <c r="A467" s="256"/>
      <c r="B467" s="253" t="s">
        <v>63</v>
      </c>
      <c r="C467" s="254">
        <v>7</v>
      </c>
      <c r="D467" s="255">
        <v>22000</v>
      </c>
      <c r="E467" s="128">
        <f t="shared" si="23"/>
        <v>154000</v>
      </c>
      <c r="F467" s="260"/>
      <c r="G467" s="259"/>
    </row>
    <row r="468" spans="1:7">
      <c r="A468" s="256"/>
      <c r="B468" s="253" t="s">
        <v>71</v>
      </c>
      <c r="C468" s="254">
        <v>4</v>
      </c>
      <c r="D468" s="255">
        <v>66000</v>
      </c>
      <c r="E468" s="128">
        <f t="shared" si="23"/>
        <v>264000</v>
      </c>
      <c r="F468" s="260"/>
      <c r="G468" s="259"/>
    </row>
    <row r="469" spans="1:7">
      <c r="A469" s="256"/>
      <c r="B469" s="253" t="s">
        <v>99</v>
      </c>
      <c r="C469" s="254">
        <v>1.5</v>
      </c>
      <c r="D469" s="255">
        <v>10000</v>
      </c>
      <c r="E469" s="128">
        <f t="shared" si="23"/>
        <v>15000</v>
      </c>
      <c r="F469" s="260"/>
      <c r="G469" s="259"/>
    </row>
    <row r="470" spans="1:7">
      <c r="A470" s="256"/>
      <c r="B470" s="253" t="s">
        <v>98</v>
      </c>
      <c r="C470" s="254">
        <v>2</v>
      </c>
      <c r="D470" s="255">
        <v>20000</v>
      </c>
      <c r="E470" s="128">
        <f t="shared" si="23"/>
        <v>40000</v>
      </c>
      <c r="F470" s="260"/>
      <c r="G470" s="259"/>
    </row>
    <row r="471" spans="1:7">
      <c r="A471" s="256"/>
      <c r="B471" s="253" t="s">
        <v>79</v>
      </c>
      <c r="C471" s="254">
        <v>2</v>
      </c>
      <c r="D471" s="255">
        <v>25000</v>
      </c>
      <c r="E471" s="128">
        <f t="shared" si="23"/>
        <v>50000</v>
      </c>
      <c r="F471" s="260"/>
      <c r="G471" s="259"/>
    </row>
    <row r="472" spans="1:7">
      <c r="A472" s="256"/>
      <c r="B472" s="253" t="s">
        <v>40</v>
      </c>
      <c r="C472" s="254">
        <v>0.07</v>
      </c>
      <c r="D472" s="255">
        <v>150000</v>
      </c>
      <c r="E472" s="128">
        <f t="shared" si="23"/>
        <v>10500</v>
      </c>
      <c r="F472" s="260"/>
      <c r="G472" s="259"/>
    </row>
    <row r="473" spans="1:8">
      <c r="A473" s="256"/>
      <c r="B473" s="253" t="s">
        <v>109</v>
      </c>
      <c r="C473" s="254">
        <v>0.2</v>
      </c>
      <c r="D473" s="255">
        <v>50000</v>
      </c>
      <c r="E473" s="128">
        <f t="shared" si="23"/>
        <v>10000</v>
      </c>
      <c r="F473" s="260"/>
      <c r="G473" s="259"/>
      <c r="H473" s="278"/>
    </row>
    <row r="474" spans="1:8">
      <c r="A474" s="256"/>
      <c r="B474" s="253" t="s">
        <v>74</v>
      </c>
      <c r="C474" s="254">
        <v>0.5</v>
      </c>
      <c r="D474" s="255">
        <v>50000</v>
      </c>
      <c r="E474" s="128">
        <f t="shared" si="23"/>
        <v>25000</v>
      </c>
      <c r="F474" s="260"/>
      <c r="G474" s="259"/>
      <c r="H474" s="278"/>
    </row>
    <row r="475" spans="1:8">
      <c r="A475" s="256"/>
      <c r="B475" s="253" t="s">
        <v>73</v>
      </c>
      <c r="C475" s="254">
        <v>0.5</v>
      </c>
      <c r="D475" s="255">
        <v>65000</v>
      </c>
      <c r="E475" s="128">
        <f t="shared" si="23"/>
        <v>32500</v>
      </c>
      <c r="F475" s="260"/>
      <c r="G475" s="259"/>
      <c r="H475" s="278"/>
    </row>
    <row r="476" spans="1:8">
      <c r="A476" s="256"/>
      <c r="B476" s="253" t="s">
        <v>170</v>
      </c>
      <c r="C476" s="254">
        <v>1</v>
      </c>
      <c r="D476" s="255">
        <v>70000</v>
      </c>
      <c r="E476" s="128">
        <f t="shared" si="23"/>
        <v>70000</v>
      </c>
      <c r="F476" s="260"/>
      <c r="G476" s="259"/>
      <c r="H476" s="278"/>
    </row>
    <row r="477" spans="1:8">
      <c r="A477" s="256"/>
      <c r="B477" s="253" t="s">
        <v>83</v>
      </c>
      <c r="C477" s="254">
        <v>0.3</v>
      </c>
      <c r="D477" s="255">
        <v>30000</v>
      </c>
      <c r="E477" s="128">
        <f t="shared" si="23"/>
        <v>9000</v>
      </c>
      <c r="F477" s="260"/>
      <c r="G477" s="259"/>
      <c r="H477" s="278"/>
    </row>
    <row r="478" spans="1:8">
      <c r="A478" s="256"/>
      <c r="B478" s="253" t="s">
        <v>104</v>
      </c>
      <c r="C478" s="254">
        <v>1</v>
      </c>
      <c r="D478" s="255">
        <v>75000</v>
      </c>
      <c r="E478" s="128">
        <f t="shared" si="23"/>
        <v>75000</v>
      </c>
      <c r="F478" s="260"/>
      <c r="G478" s="259"/>
      <c r="H478" s="278"/>
    </row>
    <row r="479" spans="1:8">
      <c r="A479" s="256"/>
      <c r="B479" s="253" t="s">
        <v>41</v>
      </c>
      <c r="C479" s="254">
        <v>2</v>
      </c>
      <c r="D479" s="255">
        <v>35000</v>
      </c>
      <c r="E479" s="128">
        <f t="shared" si="23"/>
        <v>70000</v>
      </c>
      <c r="F479" s="260"/>
      <c r="G479" s="259"/>
      <c r="H479" s="278"/>
    </row>
    <row r="480" spans="1:8">
      <c r="A480" s="256"/>
      <c r="B480" s="253" t="s">
        <v>138</v>
      </c>
      <c r="C480" s="254">
        <v>1</v>
      </c>
      <c r="D480" s="255">
        <v>50000</v>
      </c>
      <c r="E480" s="128">
        <f t="shared" si="23"/>
        <v>50000</v>
      </c>
      <c r="F480" s="260"/>
      <c r="G480" s="259"/>
      <c r="H480" s="278"/>
    </row>
    <row r="481" spans="1:8">
      <c r="A481" s="256"/>
      <c r="B481" s="253" t="s">
        <v>79</v>
      </c>
      <c r="C481" s="254">
        <v>2</v>
      </c>
      <c r="D481" s="255">
        <v>25000</v>
      </c>
      <c r="E481" s="128">
        <f t="shared" si="23"/>
        <v>50000</v>
      </c>
      <c r="F481" s="260"/>
      <c r="G481" s="259"/>
      <c r="H481" s="278"/>
    </row>
    <row r="482" spans="1:8">
      <c r="A482" s="256"/>
      <c r="B482" s="253" t="s">
        <v>210</v>
      </c>
      <c r="C482" s="254">
        <v>6.6</v>
      </c>
      <c r="D482" s="255">
        <v>20000</v>
      </c>
      <c r="E482" s="128">
        <f t="shared" si="23"/>
        <v>132000</v>
      </c>
      <c r="F482" s="260"/>
      <c r="G482" s="259"/>
      <c r="H482" s="278"/>
    </row>
    <row r="483" spans="1:8">
      <c r="A483" s="256"/>
      <c r="B483" s="253" t="s">
        <v>160</v>
      </c>
      <c r="C483" s="254">
        <v>0.1</v>
      </c>
      <c r="D483" s="255">
        <v>65000</v>
      </c>
      <c r="E483" s="128">
        <f t="shared" si="23"/>
        <v>6500</v>
      </c>
      <c r="F483" s="260"/>
      <c r="G483" s="259"/>
      <c r="H483" s="278"/>
    </row>
    <row r="484" spans="1:8">
      <c r="A484" s="256"/>
      <c r="B484" s="253" t="s">
        <v>200</v>
      </c>
      <c r="C484" s="254">
        <v>5</v>
      </c>
      <c r="D484" s="255">
        <v>25000</v>
      </c>
      <c r="E484" s="128">
        <f t="shared" si="23"/>
        <v>125000</v>
      </c>
      <c r="F484" s="260"/>
      <c r="G484" s="259"/>
      <c r="H484" s="278"/>
    </row>
    <row r="485" spans="1:8">
      <c r="A485" s="256"/>
      <c r="B485" s="253" t="s">
        <v>136</v>
      </c>
      <c r="C485" s="254">
        <v>0.08</v>
      </c>
      <c r="D485" s="255">
        <v>100000</v>
      </c>
      <c r="E485" s="128">
        <f t="shared" si="23"/>
        <v>8000</v>
      </c>
      <c r="F485" s="260"/>
      <c r="G485" s="259"/>
      <c r="H485" s="278"/>
    </row>
    <row r="486" spans="1:8">
      <c r="A486" s="257"/>
      <c r="B486" s="253" t="s">
        <v>47</v>
      </c>
      <c r="C486" s="254">
        <v>0.1</v>
      </c>
      <c r="D486" s="255">
        <v>90000</v>
      </c>
      <c r="E486" s="128">
        <f t="shared" si="23"/>
        <v>9000</v>
      </c>
      <c r="F486" s="262"/>
      <c r="G486" s="259"/>
      <c r="H486" s="278"/>
    </row>
    <row r="487" spans="1:8">
      <c r="A487" s="252">
        <v>46016</v>
      </c>
      <c r="B487" s="253" t="s">
        <v>60</v>
      </c>
      <c r="C487" s="254">
        <v>3</v>
      </c>
      <c r="D487" s="255">
        <v>25000</v>
      </c>
      <c r="E487" s="128">
        <f t="shared" ref="E487:E530" si="24">D487*C487</f>
        <v>75000</v>
      </c>
      <c r="F487" s="258">
        <f>SUM(E487:E508)</f>
        <v>1181160</v>
      </c>
      <c r="G487" s="259"/>
      <c r="H487" s="278"/>
    </row>
    <row r="488" spans="1:8">
      <c r="A488" s="256"/>
      <c r="B488" s="253" t="s">
        <v>63</v>
      </c>
      <c r="C488" s="254">
        <v>5</v>
      </c>
      <c r="D488" s="255">
        <v>22000</v>
      </c>
      <c r="E488" s="128">
        <f t="shared" si="24"/>
        <v>110000</v>
      </c>
      <c r="F488" s="260"/>
      <c r="G488" s="259"/>
      <c r="H488" s="278"/>
    </row>
    <row r="489" spans="1:8">
      <c r="A489" s="256"/>
      <c r="B489" s="253" t="s">
        <v>93</v>
      </c>
      <c r="C489" s="254">
        <v>1</v>
      </c>
      <c r="D489" s="255">
        <v>39000</v>
      </c>
      <c r="E489" s="128">
        <f t="shared" si="24"/>
        <v>39000</v>
      </c>
      <c r="F489" s="260"/>
      <c r="G489" s="259"/>
      <c r="H489" s="278"/>
    </row>
    <row r="490" spans="1:8">
      <c r="A490" s="256"/>
      <c r="B490" s="253" t="s">
        <v>188</v>
      </c>
      <c r="C490" s="254">
        <v>2</v>
      </c>
      <c r="D490" s="255">
        <v>80000</v>
      </c>
      <c r="E490" s="128">
        <f t="shared" si="24"/>
        <v>160000</v>
      </c>
      <c r="F490" s="260"/>
      <c r="G490" s="259"/>
      <c r="H490" s="278"/>
    </row>
    <row r="491" spans="1:8">
      <c r="A491" s="256"/>
      <c r="B491" s="253" t="s">
        <v>71</v>
      </c>
      <c r="C491" s="254">
        <v>2</v>
      </c>
      <c r="D491" s="255">
        <v>66000</v>
      </c>
      <c r="E491" s="128">
        <f t="shared" si="24"/>
        <v>132000</v>
      </c>
      <c r="F491" s="260"/>
      <c r="G491" s="259"/>
      <c r="H491" s="278"/>
    </row>
    <row r="492" spans="1:8">
      <c r="A492" s="256"/>
      <c r="B492" s="253" t="s">
        <v>222</v>
      </c>
      <c r="C492" s="254">
        <v>0.5</v>
      </c>
      <c r="D492" s="255">
        <v>180000</v>
      </c>
      <c r="E492" s="128">
        <f t="shared" si="24"/>
        <v>90000</v>
      </c>
      <c r="F492" s="260"/>
      <c r="G492" s="259"/>
      <c r="H492" s="278"/>
    </row>
    <row r="493" spans="1:7">
      <c r="A493" s="256"/>
      <c r="B493" s="253" t="s">
        <v>223</v>
      </c>
      <c r="C493" s="254">
        <v>2</v>
      </c>
      <c r="D493" s="255">
        <v>35000</v>
      </c>
      <c r="E493" s="128">
        <f t="shared" si="24"/>
        <v>70000</v>
      </c>
      <c r="F493" s="260"/>
      <c r="G493" s="259"/>
    </row>
    <row r="494" spans="1:7">
      <c r="A494" s="256"/>
      <c r="B494" s="253" t="s">
        <v>99</v>
      </c>
      <c r="C494" s="254">
        <v>0.5</v>
      </c>
      <c r="D494" s="255">
        <v>9000</v>
      </c>
      <c r="E494" s="128">
        <f t="shared" si="24"/>
        <v>4500</v>
      </c>
      <c r="F494" s="260"/>
      <c r="G494" s="259"/>
    </row>
    <row r="495" spans="1:7">
      <c r="A495" s="256"/>
      <c r="B495" s="253" t="s">
        <v>98</v>
      </c>
      <c r="C495" s="254">
        <v>1</v>
      </c>
      <c r="D495" s="255">
        <v>25000</v>
      </c>
      <c r="E495" s="128">
        <f t="shared" si="24"/>
        <v>25000</v>
      </c>
      <c r="F495" s="260"/>
      <c r="G495" s="259"/>
    </row>
    <row r="496" spans="1:7">
      <c r="A496" s="256"/>
      <c r="B496" s="253" t="s">
        <v>155</v>
      </c>
      <c r="C496" s="254">
        <v>0.5</v>
      </c>
      <c r="D496" s="255">
        <v>83000</v>
      </c>
      <c r="E496" s="128">
        <f t="shared" si="24"/>
        <v>41500</v>
      </c>
      <c r="F496" s="260"/>
      <c r="G496" s="259"/>
    </row>
    <row r="497" spans="1:7">
      <c r="A497" s="256"/>
      <c r="B497" s="253" t="s">
        <v>97</v>
      </c>
      <c r="C497" s="254">
        <v>1</v>
      </c>
      <c r="D497" s="255">
        <v>72000</v>
      </c>
      <c r="E497" s="128">
        <f t="shared" si="24"/>
        <v>72000</v>
      </c>
      <c r="F497" s="260"/>
      <c r="G497" s="259"/>
    </row>
    <row r="498" spans="1:7">
      <c r="A498" s="256"/>
      <c r="B498" s="253" t="s">
        <v>79</v>
      </c>
      <c r="C498" s="254">
        <v>1</v>
      </c>
      <c r="D498" s="255">
        <v>28000</v>
      </c>
      <c r="E498" s="128">
        <f t="shared" si="24"/>
        <v>28000</v>
      </c>
      <c r="F498" s="260"/>
      <c r="G498" s="259"/>
    </row>
    <row r="499" spans="1:7">
      <c r="A499" s="256"/>
      <c r="B499" s="253" t="s">
        <v>119</v>
      </c>
      <c r="C499" s="254">
        <v>0.3</v>
      </c>
      <c r="D499" s="255">
        <v>72000</v>
      </c>
      <c r="E499" s="128">
        <f t="shared" si="24"/>
        <v>21600</v>
      </c>
      <c r="F499" s="260"/>
      <c r="G499" s="259"/>
    </row>
    <row r="500" spans="1:7">
      <c r="A500" s="256"/>
      <c r="B500" s="253" t="s">
        <v>65</v>
      </c>
      <c r="C500" s="254">
        <v>0.1</v>
      </c>
      <c r="D500" s="255">
        <v>83000</v>
      </c>
      <c r="E500" s="128">
        <f t="shared" si="24"/>
        <v>8300</v>
      </c>
      <c r="F500" s="260"/>
      <c r="G500" s="259"/>
    </row>
    <row r="501" spans="1:7">
      <c r="A501" s="256"/>
      <c r="B501" s="253" t="s">
        <v>215</v>
      </c>
      <c r="C501" s="254">
        <v>0.08</v>
      </c>
      <c r="D501" s="255">
        <v>132000</v>
      </c>
      <c r="E501" s="128">
        <f t="shared" si="24"/>
        <v>10560</v>
      </c>
      <c r="F501" s="260"/>
      <c r="G501" s="259"/>
    </row>
    <row r="502" spans="1:7">
      <c r="A502" s="256"/>
      <c r="B502" s="253" t="s">
        <v>42</v>
      </c>
      <c r="C502" s="254">
        <v>2</v>
      </c>
      <c r="D502" s="255">
        <v>39000</v>
      </c>
      <c r="E502" s="128">
        <f t="shared" si="24"/>
        <v>78000</v>
      </c>
      <c r="F502" s="260"/>
      <c r="G502" s="259"/>
    </row>
    <row r="503" spans="1:7">
      <c r="A503" s="256"/>
      <c r="B503" s="253" t="s">
        <v>113</v>
      </c>
      <c r="C503" s="254">
        <v>1</v>
      </c>
      <c r="D503" s="255">
        <v>50000</v>
      </c>
      <c r="E503" s="128">
        <f t="shared" si="24"/>
        <v>50000</v>
      </c>
      <c r="F503" s="260"/>
      <c r="G503" s="259"/>
    </row>
    <row r="504" spans="1:7">
      <c r="A504" s="256"/>
      <c r="B504" s="253" t="s">
        <v>170</v>
      </c>
      <c r="C504" s="254">
        <v>0.5</v>
      </c>
      <c r="D504" s="255">
        <v>70000</v>
      </c>
      <c r="E504" s="128">
        <f t="shared" si="24"/>
        <v>35000</v>
      </c>
      <c r="F504" s="260"/>
      <c r="G504" s="259"/>
    </row>
    <row r="505" spans="1:7">
      <c r="A505" s="256"/>
      <c r="B505" s="253" t="s">
        <v>146</v>
      </c>
      <c r="C505" s="254">
        <v>0.3</v>
      </c>
      <c r="D505" s="255">
        <v>120000</v>
      </c>
      <c r="E505" s="128">
        <f t="shared" si="24"/>
        <v>36000</v>
      </c>
      <c r="F505" s="260"/>
      <c r="G505" s="259"/>
    </row>
    <row r="506" spans="1:7">
      <c r="A506" s="256"/>
      <c r="B506" s="253" t="s">
        <v>192</v>
      </c>
      <c r="C506" s="254">
        <v>0.2</v>
      </c>
      <c r="D506" s="255">
        <v>85000</v>
      </c>
      <c r="E506" s="128">
        <f t="shared" si="24"/>
        <v>17000</v>
      </c>
      <c r="F506" s="260"/>
      <c r="G506" s="259"/>
    </row>
    <row r="507" spans="1:7">
      <c r="A507" s="256"/>
      <c r="B507" s="253" t="s">
        <v>74</v>
      </c>
      <c r="C507" s="254">
        <v>0.7</v>
      </c>
      <c r="D507" s="255">
        <v>50000</v>
      </c>
      <c r="E507" s="128">
        <f t="shared" si="24"/>
        <v>35000</v>
      </c>
      <c r="F507" s="260"/>
      <c r="G507" s="259"/>
    </row>
    <row r="508" spans="1:7">
      <c r="A508" s="257"/>
      <c r="B508" s="253" t="s">
        <v>73</v>
      </c>
      <c r="C508" s="254">
        <v>0.7</v>
      </c>
      <c r="D508" s="255">
        <v>61000</v>
      </c>
      <c r="E508" s="128">
        <f t="shared" si="24"/>
        <v>42700</v>
      </c>
      <c r="F508" s="262"/>
      <c r="G508" s="259"/>
    </row>
    <row r="509" spans="1:7">
      <c r="A509" s="252">
        <v>46017</v>
      </c>
      <c r="B509" s="253" t="s">
        <v>202</v>
      </c>
      <c r="C509" s="254">
        <v>0.4</v>
      </c>
      <c r="D509" s="255">
        <v>120000</v>
      </c>
      <c r="E509" s="128">
        <f t="shared" si="24"/>
        <v>48000</v>
      </c>
      <c r="F509" s="258">
        <f>SUM(E509:E530)</f>
        <v>1621100</v>
      </c>
      <c r="G509" s="259"/>
    </row>
    <row r="510" spans="1:7">
      <c r="A510" s="256"/>
      <c r="B510" s="253" t="s">
        <v>170</v>
      </c>
      <c r="C510" s="254">
        <v>0.5</v>
      </c>
      <c r="D510" s="255">
        <v>70000</v>
      </c>
      <c r="E510" s="128">
        <f t="shared" si="24"/>
        <v>35000</v>
      </c>
      <c r="F510" s="260"/>
      <c r="G510" s="259"/>
    </row>
    <row r="511" spans="1:7">
      <c r="A511" s="256"/>
      <c r="B511" s="253" t="s">
        <v>104</v>
      </c>
      <c r="C511" s="254">
        <v>0.5</v>
      </c>
      <c r="D511" s="255">
        <v>80000</v>
      </c>
      <c r="E511" s="128">
        <f t="shared" si="24"/>
        <v>40000</v>
      </c>
      <c r="F511" s="260"/>
      <c r="G511" s="259"/>
    </row>
    <row r="512" spans="1:7">
      <c r="A512" s="256"/>
      <c r="B512" s="253" t="s">
        <v>77</v>
      </c>
      <c r="C512" s="254">
        <v>0.5</v>
      </c>
      <c r="D512" s="255">
        <v>17000</v>
      </c>
      <c r="E512" s="128">
        <f t="shared" si="24"/>
        <v>8500</v>
      </c>
      <c r="F512" s="260"/>
      <c r="G512" s="259"/>
    </row>
    <row r="513" spans="1:7">
      <c r="A513" s="256"/>
      <c r="B513" s="253" t="s">
        <v>192</v>
      </c>
      <c r="C513" s="254">
        <v>0.3</v>
      </c>
      <c r="D513" s="255">
        <v>110000</v>
      </c>
      <c r="E513" s="128">
        <f t="shared" si="24"/>
        <v>33000</v>
      </c>
      <c r="F513" s="260"/>
      <c r="G513" s="259"/>
    </row>
    <row r="514" spans="1:7">
      <c r="A514" s="256"/>
      <c r="B514" s="253" t="s">
        <v>74</v>
      </c>
      <c r="C514" s="254">
        <v>0.5</v>
      </c>
      <c r="D514" s="255">
        <v>50000</v>
      </c>
      <c r="E514" s="128">
        <f t="shared" si="24"/>
        <v>25000</v>
      </c>
      <c r="F514" s="260"/>
      <c r="G514" s="259"/>
    </row>
    <row r="515" spans="1:7">
      <c r="A515" s="256"/>
      <c r="B515" s="253" t="s">
        <v>73</v>
      </c>
      <c r="C515" s="254">
        <v>0.5</v>
      </c>
      <c r="D515" s="255">
        <v>61000</v>
      </c>
      <c r="E515" s="128">
        <f t="shared" si="24"/>
        <v>30500</v>
      </c>
      <c r="F515" s="260"/>
      <c r="G515" s="259"/>
    </row>
    <row r="516" spans="1:7">
      <c r="A516" s="256"/>
      <c r="B516" s="253" t="s">
        <v>103</v>
      </c>
      <c r="C516" s="254">
        <v>25</v>
      </c>
      <c r="D516" s="255">
        <v>1000</v>
      </c>
      <c r="E516" s="128">
        <f t="shared" si="24"/>
        <v>25000</v>
      </c>
      <c r="F516" s="260"/>
      <c r="G516" s="259"/>
    </row>
    <row r="517" spans="1:7">
      <c r="A517" s="256"/>
      <c r="B517" s="253" t="s">
        <v>83</v>
      </c>
      <c r="C517" s="254">
        <v>0.2</v>
      </c>
      <c r="D517" s="255">
        <v>28000</v>
      </c>
      <c r="E517" s="128">
        <f t="shared" si="24"/>
        <v>5600</v>
      </c>
      <c r="F517" s="260"/>
      <c r="G517" s="259"/>
    </row>
    <row r="518" spans="1:7">
      <c r="A518" s="256"/>
      <c r="B518" s="253" t="s">
        <v>158</v>
      </c>
      <c r="C518" s="254">
        <v>9.4</v>
      </c>
      <c r="D518" s="255">
        <v>15000</v>
      </c>
      <c r="E518" s="128">
        <f t="shared" si="24"/>
        <v>141000</v>
      </c>
      <c r="F518" s="260"/>
      <c r="G518" s="259"/>
    </row>
    <row r="519" spans="1:7">
      <c r="A519" s="256"/>
      <c r="B519" s="253" t="s">
        <v>101</v>
      </c>
      <c r="C519" s="254">
        <v>3</v>
      </c>
      <c r="D519" s="255">
        <v>10000</v>
      </c>
      <c r="E519" s="128">
        <f t="shared" si="24"/>
        <v>30000</v>
      </c>
      <c r="F519" s="260"/>
      <c r="G519" s="259"/>
    </row>
    <row r="520" spans="1:7">
      <c r="A520" s="256"/>
      <c r="B520" s="253" t="s">
        <v>41</v>
      </c>
      <c r="C520" s="254">
        <v>2</v>
      </c>
      <c r="D520" s="255">
        <v>39000</v>
      </c>
      <c r="E520" s="128">
        <f t="shared" si="24"/>
        <v>78000</v>
      </c>
      <c r="F520" s="260"/>
      <c r="G520" s="259"/>
    </row>
    <row r="521" spans="1:7">
      <c r="A521" s="256"/>
      <c r="B521" s="253" t="s">
        <v>42</v>
      </c>
      <c r="C521" s="254">
        <v>2</v>
      </c>
      <c r="D521" s="255">
        <v>39000</v>
      </c>
      <c r="E521" s="128">
        <f t="shared" si="24"/>
        <v>78000</v>
      </c>
      <c r="F521" s="260"/>
      <c r="G521" s="259"/>
    </row>
    <row r="522" spans="1:7">
      <c r="A522" s="256"/>
      <c r="B522" s="253" t="s">
        <v>139</v>
      </c>
      <c r="C522" s="254">
        <v>1</v>
      </c>
      <c r="D522" s="255">
        <v>40000</v>
      </c>
      <c r="E522" s="128">
        <f t="shared" si="24"/>
        <v>40000</v>
      </c>
      <c r="F522" s="260"/>
      <c r="G522" s="259"/>
    </row>
    <row r="523" spans="1:7">
      <c r="A523" s="256"/>
      <c r="B523" s="253" t="s">
        <v>138</v>
      </c>
      <c r="C523" s="254">
        <v>1</v>
      </c>
      <c r="D523" s="255">
        <v>55000</v>
      </c>
      <c r="E523" s="128">
        <f t="shared" si="24"/>
        <v>55000</v>
      </c>
      <c r="F523" s="260"/>
      <c r="G523" s="259"/>
    </row>
    <row r="524" spans="1:7">
      <c r="A524" s="256"/>
      <c r="B524" s="253" t="s">
        <v>24</v>
      </c>
      <c r="C524" s="254">
        <v>5</v>
      </c>
      <c r="D524" s="255">
        <v>25000</v>
      </c>
      <c r="E524" s="128">
        <f t="shared" si="24"/>
        <v>125000</v>
      </c>
      <c r="F524" s="260"/>
      <c r="G524" s="259"/>
    </row>
    <row r="525" spans="1:7">
      <c r="A525" s="256"/>
      <c r="B525" s="253" t="s">
        <v>63</v>
      </c>
      <c r="C525" s="254">
        <v>7</v>
      </c>
      <c r="D525" s="255">
        <v>24000</v>
      </c>
      <c r="E525" s="128">
        <f t="shared" si="24"/>
        <v>168000</v>
      </c>
      <c r="F525" s="260"/>
      <c r="G525" s="259"/>
    </row>
    <row r="526" spans="1:7">
      <c r="A526" s="256"/>
      <c r="B526" s="253" t="s">
        <v>115</v>
      </c>
      <c r="C526" s="254">
        <v>5</v>
      </c>
      <c r="D526" s="255">
        <v>20000</v>
      </c>
      <c r="E526" s="128">
        <f t="shared" si="24"/>
        <v>100000</v>
      </c>
      <c r="F526" s="260"/>
      <c r="G526" s="259"/>
    </row>
    <row r="527" spans="1:7">
      <c r="A527" s="256"/>
      <c r="B527" s="253" t="s">
        <v>60</v>
      </c>
      <c r="C527" s="254">
        <v>5.5</v>
      </c>
      <c r="D527" s="255">
        <v>25000</v>
      </c>
      <c r="E527" s="128">
        <f t="shared" si="24"/>
        <v>137500</v>
      </c>
      <c r="F527" s="260"/>
      <c r="G527" s="259"/>
    </row>
    <row r="528" spans="1:7">
      <c r="A528" s="256"/>
      <c r="B528" s="253" t="s">
        <v>189</v>
      </c>
      <c r="C528" s="254">
        <v>2</v>
      </c>
      <c r="D528" s="255">
        <v>85000</v>
      </c>
      <c r="E528" s="128">
        <f t="shared" si="24"/>
        <v>170000</v>
      </c>
      <c r="F528" s="260"/>
      <c r="G528" s="259"/>
    </row>
    <row r="529" spans="1:7">
      <c r="A529" s="256"/>
      <c r="B529" s="253" t="s">
        <v>219</v>
      </c>
      <c r="C529" s="254">
        <v>2</v>
      </c>
      <c r="D529" s="255">
        <v>25000</v>
      </c>
      <c r="E529" s="128">
        <f t="shared" si="24"/>
        <v>50000</v>
      </c>
      <c r="F529" s="260"/>
      <c r="G529" s="259"/>
    </row>
    <row r="530" spans="1:7">
      <c r="A530" s="257"/>
      <c r="B530" s="253" t="s">
        <v>71</v>
      </c>
      <c r="C530" s="254">
        <v>3</v>
      </c>
      <c r="D530" s="255">
        <v>66000</v>
      </c>
      <c r="E530" s="128">
        <f t="shared" si="24"/>
        <v>198000</v>
      </c>
      <c r="F530" s="262"/>
      <c r="G530" s="259"/>
    </row>
    <row r="531" spans="1:7">
      <c r="A531" s="252">
        <v>46017</v>
      </c>
      <c r="B531" s="253" t="s">
        <v>108</v>
      </c>
      <c r="C531" s="254">
        <v>2</v>
      </c>
      <c r="D531" s="255">
        <v>31000</v>
      </c>
      <c r="E531" s="128">
        <f t="shared" ref="E531:E536" si="25">D531*C531</f>
        <v>62000</v>
      </c>
      <c r="F531" s="258">
        <f>SUM(E531:E536)</f>
        <v>118200</v>
      </c>
      <c r="G531" s="259"/>
    </row>
    <row r="532" spans="1:7">
      <c r="A532" s="256"/>
      <c r="B532" s="253" t="s">
        <v>109</v>
      </c>
      <c r="C532" s="254">
        <v>0.3</v>
      </c>
      <c r="D532" s="255">
        <v>55000</v>
      </c>
      <c r="E532" s="128">
        <f t="shared" si="25"/>
        <v>16500</v>
      </c>
      <c r="F532" s="260"/>
      <c r="G532" s="259"/>
    </row>
    <row r="533" spans="1:7">
      <c r="A533" s="256"/>
      <c r="B533" s="253" t="s">
        <v>135</v>
      </c>
      <c r="C533" s="254">
        <v>0.3</v>
      </c>
      <c r="D533" s="255">
        <v>55000</v>
      </c>
      <c r="E533" s="128">
        <f t="shared" si="25"/>
        <v>16500</v>
      </c>
      <c r="F533" s="260"/>
      <c r="G533" s="259"/>
    </row>
    <row r="534" spans="1:7">
      <c r="A534" s="256"/>
      <c r="B534" s="253" t="s">
        <v>96</v>
      </c>
      <c r="C534" s="254">
        <v>0.1</v>
      </c>
      <c r="D534" s="255">
        <v>39000</v>
      </c>
      <c r="E534" s="128">
        <f t="shared" si="25"/>
        <v>3900</v>
      </c>
      <c r="F534" s="260"/>
      <c r="G534" s="259"/>
    </row>
    <row r="535" spans="1:7">
      <c r="A535" s="256"/>
      <c r="B535" s="253" t="s">
        <v>65</v>
      </c>
      <c r="C535" s="254">
        <v>0.1</v>
      </c>
      <c r="D535" s="255">
        <v>83000</v>
      </c>
      <c r="E535" s="128">
        <f t="shared" si="25"/>
        <v>8300</v>
      </c>
      <c r="F535" s="260"/>
      <c r="G535" s="259"/>
    </row>
    <row r="536" spans="1:7">
      <c r="A536" s="256"/>
      <c r="B536" s="253" t="s">
        <v>136</v>
      </c>
      <c r="C536" s="254">
        <v>0.1</v>
      </c>
      <c r="D536" s="255">
        <v>110000</v>
      </c>
      <c r="E536" s="128">
        <f t="shared" si="25"/>
        <v>11000</v>
      </c>
      <c r="F536" s="262"/>
      <c r="G536" s="259"/>
    </row>
    <row r="537" spans="1:7">
      <c r="A537" s="252">
        <v>46018</v>
      </c>
      <c r="B537" s="91" t="s">
        <v>63</v>
      </c>
      <c r="C537" s="279">
        <v>10</v>
      </c>
      <c r="D537" s="255">
        <v>22000</v>
      </c>
      <c r="E537" s="128">
        <f t="shared" ref="E537:E558" si="26">D537*C537</f>
        <v>220000</v>
      </c>
      <c r="F537" s="280">
        <f>SUM(E537:E558)</f>
        <v>1544900</v>
      </c>
      <c r="G537" s="259"/>
    </row>
    <row r="538" spans="1:7">
      <c r="A538" s="256"/>
      <c r="B538" s="91" t="s">
        <v>115</v>
      </c>
      <c r="C538" s="279">
        <v>3</v>
      </c>
      <c r="D538" s="255">
        <v>20000</v>
      </c>
      <c r="E538" s="128">
        <f t="shared" si="26"/>
        <v>60000</v>
      </c>
      <c r="F538" s="281"/>
      <c r="G538" s="259"/>
    </row>
    <row r="539" spans="1:7">
      <c r="A539" s="256"/>
      <c r="B539" s="253" t="s">
        <v>71</v>
      </c>
      <c r="C539" s="254">
        <v>5</v>
      </c>
      <c r="D539" s="255">
        <v>66000</v>
      </c>
      <c r="E539" s="128">
        <f t="shared" si="26"/>
        <v>330000</v>
      </c>
      <c r="F539" s="281"/>
      <c r="G539" s="259"/>
    </row>
    <row r="540" spans="1:7">
      <c r="A540" s="256"/>
      <c r="B540" s="253" t="s">
        <v>92</v>
      </c>
      <c r="C540" s="254">
        <v>2</v>
      </c>
      <c r="D540" s="255">
        <v>40000</v>
      </c>
      <c r="E540" s="128">
        <f t="shared" si="26"/>
        <v>80000</v>
      </c>
      <c r="F540" s="281"/>
      <c r="G540" s="259"/>
    </row>
    <row r="541" spans="1:7">
      <c r="A541" s="256"/>
      <c r="B541" s="253" t="s">
        <v>100</v>
      </c>
      <c r="C541" s="254">
        <v>1</v>
      </c>
      <c r="D541" s="255">
        <v>50000</v>
      </c>
      <c r="E541" s="128">
        <f t="shared" si="26"/>
        <v>50000</v>
      </c>
      <c r="F541" s="281"/>
      <c r="G541" s="259"/>
    </row>
    <row r="542" spans="1:7">
      <c r="A542" s="256"/>
      <c r="B542" s="253" t="s">
        <v>65</v>
      </c>
      <c r="C542" s="254">
        <v>0.1</v>
      </c>
      <c r="D542" s="255">
        <v>83000</v>
      </c>
      <c r="E542" s="128">
        <f t="shared" si="26"/>
        <v>8300</v>
      </c>
      <c r="F542" s="281"/>
      <c r="G542" s="259"/>
    </row>
    <row r="543" spans="1:7">
      <c r="A543" s="256"/>
      <c r="B543" s="253" t="s">
        <v>136</v>
      </c>
      <c r="C543" s="254">
        <v>0.05</v>
      </c>
      <c r="D543" s="255">
        <v>110000</v>
      </c>
      <c r="E543" s="128">
        <f t="shared" si="26"/>
        <v>5500</v>
      </c>
      <c r="F543" s="281"/>
      <c r="G543" s="259"/>
    </row>
    <row r="544" spans="1:7">
      <c r="A544" s="256"/>
      <c r="B544" s="253" t="s">
        <v>119</v>
      </c>
      <c r="C544" s="254">
        <v>0.3</v>
      </c>
      <c r="D544" s="255">
        <v>72000</v>
      </c>
      <c r="E544" s="128">
        <f t="shared" si="26"/>
        <v>21600</v>
      </c>
      <c r="F544" s="281"/>
      <c r="G544" s="259"/>
    </row>
    <row r="545" spans="1:7">
      <c r="A545" s="256"/>
      <c r="B545" s="253" t="s">
        <v>98</v>
      </c>
      <c r="C545" s="254">
        <v>2</v>
      </c>
      <c r="D545" s="255">
        <v>25000</v>
      </c>
      <c r="E545" s="128">
        <f t="shared" si="26"/>
        <v>50000</v>
      </c>
      <c r="F545" s="281"/>
      <c r="G545" s="259"/>
    </row>
    <row r="546" spans="1:7">
      <c r="A546" s="256"/>
      <c r="B546" s="253" t="s">
        <v>155</v>
      </c>
      <c r="C546" s="254">
        <v>0.5</v>
      </c>
      <c r="D546" s="255">
        <v>83000</v>
      </c>
      <c r="E546" s="128">
        <f t="shared" si="26"/>
        <v>41500</v>
      </c>
      <c r="F546" s="281"/>
      <c r="G546" s="259"/>
    </row>
    <row r="547" spans="1:7">
      <c r="A547" s="256"/>
      <c r="B547" s="253" t="s">
        <v>67</v>
      </c>
      <c r="C547" s="254">
        <v>0.5</v>
      </c>
      <c r="D547" s="255">
        <v>94000</v>
      </c>
      <c r="E547" s="128">
        <f t="shared" si="26"/>
        <v>47000</v>
      </c>
      <c r="F547" s="281"/>
      <c r="G547" s="259"/>
    </row>
    <row r="548" spans="1:7">
      <c r="A548" s="256"/>
      <c r="B548" s="253" t="s">
        <v>79</v>
      </c>
      <c r="C548" s="254">
        <v>2</v>
      </c>
      <c r="D548" s="255">
        <v>28000</v>
      </c>
      <c r="E548" s="128">
        <f t="shared" si="26"/>
        <v>56000</v>
      </c>
      <c r="F548" s="281"/>
      <c r="G548" s="259"/>
    </row>
    <row r="549" spans="1:7">
      <c r="A549" s="256"/>
      <c r="B549" s="253" t="s">
        <v>223</v>
      </c>
      <c r="C549" s="254">
        <v>3</v>
      </c>
      <c r="D549" s="255">
        <v>35000</v>
      </c>
      <c r="E549" s="128">
        <f t="shared" si="26"/>
        <v>105000</v>
      </c>
      <c r="F549" s="281"/>
      <c r="G549" s="259"/>
    </row>
    <row r="550" spans="1:7">
      <c r="A550" s="256"/>
      <c r="B550" s="253" t="s">
        <v>191</v>
      </c>
      <c r="C550" s="254">
        <v>1</v>
      </c>
      <c r="D550" s="255">
        <v>83000</v>
      </c>
      <c r="E550" s="128">
        <f t="shared" si="26"/>
        <v>83000</v>
      </c>
      <c r="F550" s="281"/>
      <c r="G550" s="259"/>
    </row>
    <row r="551" spans="1:7">
      <c r="A551" s="256"/>
      <c r="B551" s="253" t="s">
        <v>41</v>
      </c>
      <c r="C551" s="254">
        <v>1.5</v>
      </c>
      <c r="D551" s="255">
        <v>39000</v>
      </c>
      <c r="E551" s="128">
        <f t="shared" si="26"/>
        <v>58500</v>
      </c>
      <c r="F551" s="281"/>
      <c r="G551" s="259"/>
    </row>
    <row r="552" spans="1:7">
      <c r="A552" s="256"/>
      <c r="B552" s="253" t="s">
        <v>113</v>
      </c>
      <c r="C552" s="254">
        <v>1</v>
      </c>
      <c r="D552" s="255">
        <v>50000</v>
      </c>
      <c r="E552" s="128">
        <f t="shared" si="26"/>
        <v>50000</v>
      </c>
      <c r="F552" s="281"/>
      <c r="G552" s="259"/>
    </row>
    <row r="553" spans="1:7">
      <c r="A553" s="256"/>
      <c r="B553" s="253" t="s">
        <v>74</v>
      </c>
      <c r="C553" s="254">
        <v>0.5</v>
      </c>
      <c r="D553" s="255">
        <v>50000</v>
      </c>
      <c r="E553" s="128">
        <f t="shared" si="26"/>
        <v>25000</v>
      </c>
      <c r="F553" s="281"/>
      <c r="G553" s="259"/>
    </row>
    <row r="554" spans="1:7">
      <c r="A554" s="256"/>
      <c r="B554" s="253" t="s">
        <v>73</v>
      </c>
      <c r="C554" s="254">
        <v>0.5</v>
      </c>
      <c r="D554" s="255">
        <v>61000</v>
      </c>
      <c r="E554" s="128">
        <f t="shared" si="26"/>
        <v>30500</v>
      </c>
      <c r="F554" s="281"/>
      <c r="G554" s="259"/>
    </row>
    <row r="555" spans="1:7">
      <c r="A555" s="256"/>
      <c r="B555" s="253" t="s">
        <v>170</v>
      </c>
      <c r="C555" s="254">
        <v>0.5</v>
      </c>
      <c r="D555" s="255">
        <v>70000</v>
      </c>
      <c r="E555" s="128">
        <f t="shared" si="26"/>
        <v>35000</v>
      </c>
      <c r="F555" s="281"/>
      <c r="G555" s="259"/>
    </row>
    <row r="556" spans="1:7">
      <c r="A556" s="256"/>
      <c r="B556" s="253" t="s">
        <v>104</v>
      </c>
      <c r="C556" s="254">
        <v>0.5</v>
      </c>
      <c r="D556" s="255">
        <v>80000</v>
      </c>
      <c r="E556" s="128">
        <f t="shared" si="26"/>
        <v>40000</v>
      </c>
      <c r="F556" s="281"/>
      <c r="G556" s="259"/>
    </row>
    <row r="557" spans="1:7">
      <c r="A557" s="256"/>
      <c r="B557" s="253" t="s">
        <v>167</v>
      </c>
      <c r="C557" s="254">
        <v>2</v>
      </c>
      <c r="D557" s="255">
        <v>39000</v>
      </c>
      <c r="E557" s="128">
        <f t="shared" si="26"/>
        <v>78000</v>
      </c>
      <c r="F557" s="281"/>
      <c r="G557" s="259"/>
    </row>
    <row r="558" spans="1:7">
      <c r="A558" s="256"/>
      <c r="B558" s="253" t="s">
        <v>181</v>
      </c>
      <c r="C558" s="254">
        <v>2</v>
      </c>
      <c r="D558" s="255">
        <v>35000</v>
      </c>
      <c r="E558" s="128">
        <f t="shared" si="26"/>
        <v>70000</v>
      </c>
      <c r="F558" s="133"/>
      <c r="G558" s="259"/>
    </row>
    <row r="559" spans="1:6">
      <c r="A559" s="252"/>
      <c r="B559" s="253"/>
      <c r="C559" s="254"/>
      <c r="D559" s="255"/>
      <c r="E559" s="255"/>
      <c r="F559" s="282"/>
    </row>
    <row r="560" spans="1:6">
      <c r="A560" s="252"/>
      <c r="B560" s="253"/>
      <c r="C560" s="254"/>
      <c r="D560" s="255"/>
      <c r="E560" s="255"/>
      <c r="F560" s="282"/>
    </row>
    <row r="561" spans="1:6">
      <c r="A561" s="252"/>
      <c r="B561" s="253"/>
      <c r="C561" s="254"/>
      <c r="D561" s="255"/>
      <c r="E561" s="255"/>
      <c r="F561" s="282"/>
    </row>
    <row r="562" spans="1:6">
      <c r="A562" s="252"/>
      <c r="B562" s="253"/>
      <c r="C562" s="254"/>
      <c r="D562" s="255"/>
      <c r="E562" s="255"/>
      <c r="F562" s="282"/>
    </row>
    <row r="563" spans="1:6">
      <c r="A563" s="252"/>
      <c r="B563" s="253"/>
      <c r="C563" s="254"/>
      <c r="D563" s="255"/>
      <c r="E563" s="255"/>
      <c r="F563" s="282"/>
    </row>
    <row r="564" spans="1:6">
      <c r="A564" s="252"/>
      <c r="B564" s="253"/>
      <c r="C564" s="254"/>
      <c r="D564" s="255"/>
      <c r="E564" s="255"/>
      <c r="F564" s="282"/>
    </row>
    <row r="565" spans="1:6">
      <c r="A565" s="252"/>
      <c r="B565" s="253"/>
      <c r="C565" s="254"/>
      <c r="D565" s="255"/>
      <c r="E565" s="255"/>
      <c r="F565" s="282"/>
    </row>
    <row r="566" spans="1:6">
      <c r="A566" s="252"/>
      <c r="B566" s="253"/>
      <c r="C566" s="254"/>
      <c r="D566" s="255"/>
      <c r="E566" s="255"/>
      <c r="F566" s="282"/>
    </row>
    <row r="567" spans="1:6">
      <c r="A567" s="252"/>
      <c r="B567" s="253"/>
      <c r="C567" s="254"/>
      <c r="D567" s="255"/>
      <c r="E567" s="255"/>
      <c r="F567" s="282"/>
    </row>
    <row r="568" spans="1:6">
      <c r="A568" s="252"/>
      <c r="B568" s="253"/>
      <c r="C568" s="254"/>
      <c r="D568" s="255"/>
      <c r="E568" s="255"/>
      <c r="F568" s="282"/>
    </row>
    <row r="569" spans="1:6">
      <c r="A569" s="252"/>
      <c r="B569" s="253"/>
      <c r="C569" s="254"/>
      <c r="D569" s="255"/>
      <c r="E569" s="255"/>
      <c r="F569" s="282"/>
    </row>
    <row r="570" spans="1:6">
      <c r="A570" s="252"/>
      <c r="B570" s="253"/>
      <c r="C570" s="254"/>
      <c r="D570" s="255"/>
      <c r="E570" s="255"/>
      <c r="F570" s="282"/>
    </row>
    <row r="571" spans="1:6">
      <c r="A571" s="252"/>
      <c r="B571" s="253"/>
      <c r="C571" s="254"/>
      <c r="D571" s="255"/>
      <c r="E571" s="255"/>
      <c r="F571" s="282"/>
    </row>
    <row r="572" spans="1:6">
      <c r="A572" s="252"/>
      <c r="B572" s="253"/>
      <c r="C572" s="254"/>
      <c r="D572" s="255"/>
      <c r="E572" s="255"/>
      <c r="F572" s="282"/>
    </row>
    <row r="573" spans="1:6">
      <c r="A573" s="252"/>
      <c r="B573" s="253"/>
      <c r="C573" s="254"/>
      <c r="D573" s="255"/>
      <c r="E573" s="255"/>
      <c r="F573" s="282"/>
    </row>
    <row r="574" spans="1:6">
      <c r="A574" s="252"/>
      <c r="B574" s="253"/>
      <c r="C574" s="254"/>
      <c r="D574" s="255"/>
      <c r="E574" s="255"/>
      <c r="F574" s="282"/>
    </row>
    <row r="575" spans="1:6">
      <c r="A575" s="252"/>
      <c r="B575" s="253"/>
      <c r="C575" s="254"/>
      <c r="D575" s="255"/>
      <c r="E575" s="255"/>
      <c r="F575" s="282"/>
    </row>
    <row r="576" spans="1:6">
      <c r="A576" s="252"/>
      <c r="B576" s="253"/>
      <c r="C576" s="254"/>
      <c r="D576" s="255"/>
      <c r="E576" s="255"/>
      <c r="F576" s="282"/>
    </row>
    <row r="577" spans="1:6">
      <c r="A577" s="252"/>
      <c r="B577" s="253"/>
      <c r="C577" s="254"/>
      <c r="D577" s="255"/>
      <c r="E577" s="255"/>
      <c r="F577" s="282"/>
    </row>
    <row r="578" spans="1:6">
      <c r="A578" s="252"/>
      <c r="B578" s="253"/>
      <c r="C578" s="254"/>
      <c r="D578" s="255"/>
      <c r="E578" s="255"/>
      <c r="F578" s="282"/>
    </row>
    <row r="579" spans="1:6">
      <c r="A579" s="252"/>
      <c r="B579" s="253"/>
      <c r="C579" s="254"/>
      <c r="D579" s="255"/>
      <c r="E579" s="255"/>
      <c r="F579" s="282"/>
    </row>
    <row r="580" spans="1:6">
      <c r="A580" s="252"/>
      <c r="B580" s="253"/>
      <c r="C580" s="254"/>
      <c r="D580" s="255"/>
      <c r="E580" s="255"/>
      <c r="F580" s="282"/>
    </row>
    <row r="581" spans="1:6">
      <c r="A581" s="252"/>
      <c r="B581" s="253"/>
      <c r="C581" s="254"/>
      <c r="D581" s="255"/>
      <c r="E581" s="255"/>
      <c r="F581" s="282"/>
    </row>
    <row r="582" spans="1:6">
      <c r="A582" s="252"/>
      <c r="B582" s="253"/>
      <c r="C582" s="254"/>
      <c r="D582" s="255"/>
      <c r="E582" s="255"/>
      <c r="F582" s="282"/>
    </row>
    <row r="583" spans="1:6">
      <c r="A583" s="252"/>
      <c r="B583" s="253"/>
      <c r="C583" s="254"/>
      <c r="D583" s="255"/>
      <c r="E583" s="255"/>
      <c r="F583" s="282"/>
    </row>
    <row r="584" spans="1:6">
      <c r="A584" s="252"/>
      <c r="B584" s="253"/>
      <c r="C584" s="254"/>
      <c r="D584" s="255"/>
      <c r="E584" s="255"/>
      <c r="F584" s="282"/>
    </row>
    <row r="585" spans="1:6">
      <c r="A585" s="252"/>
      <c r="B585" s="253"/>
      <c r="C585" s="254"/>
      <c r="D585" s="255"/>
      <c r="E585" s="255"/>
      <c r="F585" s="282"/>
    </row>
    <row r="586" spans="1:6">
      <c r="A586" s="252"/>
      <c r="B586" s="253"/>
      <c r="C586" s="254"/>
      <c r="D586" s="255"/>
      <c r="E586" s="255"/>
      <c r="F586" s="282"/>
    </row>
    <row r="587" spans="1:6">
      <c r="A587" s="252"/>
      <c r="B587" s="253"/>
      <c r="C587" s="254"/>
      <c r="D587" s="255"/>
      <c r="E587" s="255"/>
      <c r="F587" s="282"/>
    </row>
    <row r="588" spans="1:6">
      <c r="A588" s="252"/>
      <c r="B588" s="253"/>
      <c r="C588" s="254"/>
      <c r="D588" s="255"/>
      <c r="E588" s="255"/>
      <c r="F588" s="282"/>
    </row>
    <row r="589" spans="1:6">
      <c r="A589" s="252"/>
      <c r="B589" s="253"/>
      <c r="C589" s="254"/>
      <c r="D589" s="255"/>
      <c r="E589" s="255"/>
      <c r="F589" s="282"/>
    </row>
    <row r="590" spans="1:6">
      <c r="A590" s="252"/>
      <c r="B590" s="253"/>
      <c r="C590" s="254"/>
      <c r="D590" s="255"/>
      <c r="E590" s="255"/>
      <c r="F590" s="282"/>
    </row>
    <row r="591" spans="1:6">
      <c r="A591" s="252"/>
      <c r="B591" s="253"/>
      <c r="C591" s="254"/>
      <c r="D591" s="255"/>
      <c r="E591" s="255"/>
      <c r="F591" s="282"/>
    </row>
    <row r="592" spans="1:6">
      <c r="A592" s="252"/>
      <c r="B592" s="253"/>
      <c r="C592" s="254"/>
      <c r="D592" s="255"/>
      <c r="E592" s="255"/>
      <c r="F592" s="282"/>
    </row>
    <row r="593" spans="1:6">
      <c r="A593" s="252"/>
      <c r="B593" s="253"/>
      <c r="C593" s="254"/>
      <c r="D593" s="255"/>
      <c r="E593" s="255"/>
      <c r="F593" s="282"/>
    </row>
    <row r="594" spans="1:6">
      <c r="A594" s="252"/>
      <c r="B594" s="253"/>
      <c r="C594" s="254"/>
      <c r="D594" s="255"/>
      <c r="E594" s="255"/>
      <c r="F594" s="282"/>
    </row>
    <row r="595" spans="1:6">
      <c r="A595" s="252"/>
      <c r="B595" s="253"/>
      <c r="C595" s="254"/>
      <c r="D595" s="255"/>
      <c r="E595" s="255"/>
      <c r="F595" s="282"/>
    </row>
    <row r="596" spans="1:6">
      <c r="A596" s="252"/>
      <c r="B596" s="253"/>
      <c r="C596" s="254"/>
      <c r="D596" s="255"/>
      <c r="E596" s="255"/>
      <c r="F596" s="282"/>
    </row>
    <row r="597" spans="1:6">
      <c r="A597" s="252"/>
      <c r="B597" s="253"/>
      <c r="C597" s="254"/>
      <c r="D597" s="255"/>
      <c r="E597" s="255"/>
      <c r="F597" s="282"/>
    </row>
    <row r="598" spans="1:6">
      <c r="A598" s="252"/>
      <c r="B598" s="253"/>
      <c r="C598" s="254"/>
      <c r="D598" s="255"/>
      <c r="E598" s="255"/>
      <c r="F598" s="282"/>
    </row>
    <row r="599" spans="1:6">
      <c r="A599" s="252"/>
      <c r="B599" s="253"/>
      <c r="C599" s="254"/>
      <c r="D599" s="255"/>
      <c r="E599" s="255"/>
      <c r="F599" s="282"/>
    </row>
    <row r="600" spans="1:6">
      <c r="A600" s="252"/>
      <c r="B600" s="253"/>
      <c r="C600" s="254"/>
      <c r="D600" s="255"/>
      <c r="E600" s="255"/>
      <c r="F600" s="282"/>
    </row>
    <row r="601" spans="1:6">
      <c r="A601" s="252"/>
      <c r="B601" s="253"/>
      <c r="C601" s="254"/>
      <c r="D601" s="255"/>
      <c r="E601" s="255"/>
      <c r="F601" s="282"/>
    </row>
    <row r="602" spans="1:6">
      <c r="A602" s="252"/>
      <c r="B602" s="253"/>
      <c r="C602" s="254"/>
      <c r="D602" s="255"/>
      <c r="E602" s="255"/>
      <c r="F602" s="282"/>
    </row>
    <row r="603" spans="1:6">
      <c r="A603" s="252"/>
      <c r="B603" s="253"/>
      <c r="C603" s="254"/>
      <c r="D603" s="255"/>
      <c r="E603" s="255"/>
      <c r="F603" s="282"/>
    </row>
    <row r="604" spans="1:6">
      <c r="A604" s="252"/>
      <c r="B604" s="253"/>
      <c r="C604" s="254"/>
      <c r="D604" s="255"/>
      <c r="E604" s="255"/>
      <c r="F604" s="282"/>
    </row>
    <row r="605" spans="1:6">
      <c r="A605" s="252"/>
      <c r="B605" s="253"/>
      <c r="C605" s="254"/>
      <c r="D605" s="255"/>
      <c r="E605" s="255"/>
      <c r="F605" s="282"/>
    </row>
    <row r="606" spans="1:6">
      <c r="A606" s="252"/>
      <c r="B606" s="253"/>
      <c r="C606" s="254"/>
      <c r="D606" s="255"/>
      <c r="E606" s="255"/>
      <c r="F606" s="282"/>
    </row>
    <row r="607" spans="1:6">
      <c r="A607" s="252"/>
      <c r="B607" s="253"/>
      <c r="C607" s="254"/>
      <c r="D607" s="255"/>
      <c r="E607" s="255"/>
      <c r="F607" s="282"/>
    </row>
    <row r="608" spans="1:6">
      <c r="A608" s="252"/>
      <c r="B608" s="253"/>
      <c r="C608" s="254"/>
      <c r="D608" s="255"/>
      <c r="E608" s="255"/>
      <c r="F608" s="282"/>
    </row>
    <row r="609" spans="1:6">
      <c r="A609" s="252"/>
      <c r="B609" s="253"/>
      <c r="C609" s="254"/>
      <c r="D609" s="255"/>
      <c r="E609" s="255"/>
      <c r="F609" s="282"/>
    </row>
    <row r="610" spans="1:6">
      <c r="A610" s="252"/>
      <c r="B610" s="253"/>
      <c r="C610" s="254"/>
      <c r="D610" s="255"/>
      <c r="E610" s="255"/>
      <c r="F610" s="282"/>
    </row>
    <row r="611" spans="1:6">
      <c r="A611" s="252"/>
      <c r="B611" s="253"/>
      <c r="C611" s="254"/>
      <c r="D611" s="255"/>
      <c r="E611" s="255"/>
      <c r="F611" s="282"/>
    </row>
    <row r="612" spans="1:6">
      <c r="A612" s="252"/>
      <c r="B612" s="253"/>
      <c r="C612" s="254"/>
      <c r="D612" s="255"/>
      <c r="E612" s="255"/>
      <c r="F612" s="282"/>
    </row>
    <row r="613" spans="1:6">
      <c r="A613" s="252"/>
      <c r="B613" s="253"/>
      <c r="C613" s="254"/>
      <c r="D613" s="255"/>
      <c r="E613" s="255"/>
      <c r="F613" s="282"/>
    </row>
    <row r="614" spans="1:6">
      <c r="A614" s="252"/>
      <c r="B614" s="253"/>
      <c r="C614" s="254"/>
      <c r="D614" s="255"/>
      <c r="E614" s="255"/>
      <c r="F614" s="282"/>
    </row>
    <row r="615" spans="1:6">
      <c r="A615" s="252"/>
      <c r="B615" s="253"/>
      <c r="C615" s="254"/>
      <c r="D615" s="255"/>
      <c r="E615" s="255"/>
      <c r="F615" s="282"/>
    </row>
    <row r="616" spans="1:6">
      <c r="A616" s="252"/>
      <c r="B616" s="253"/>
      <c r="C616" s="254"/>
      <c r="D616" s="255"/>
      <c r="E616" s="255"/>
      <c r="F616" s="282"/>
    </row>
    <row r="617" spans="1:6">
      <c r="A617" s="252"/>
      <c r="B617" s="253"/>
      <c r="C617" s="254"/>
      <c r="D617" s="255"/>
      <c r="E617" s="255"/>
      <c r="F617" s="282"/>
    </row>
    <row r="618" spans="1:6">
      <c r="A618" s="252"/>
      <c r="B618" s="253"/>
      <c r="C618" s="254"/>
      <c r="D618" s="255"/>
      <c r="E618" s="255"/>
      <c r="F618" s="282"/>
    </row>
    <row r="619" spans="1:6">
      <c r="A619" s="252"/>
      <c r="B619" s="253"/>
      <c r="C619" s="254"/>
      <c r="D619" s="255"/>
      <c r="E619" s="255"/>
      <c r="F619" s="282"/>
    </row>
    <row r="620" spans="1:6">
      <c r="A620" s="252"/>
      <c r="B620" s="253"/>
      <c r="C620" s="254"/>
      <c r="D620" s="255"/>
      <c r="E620" s="255"/>
      <c r="F620" s="282"/>
    </row>
    <row r="621" spans="1:6">
      <c r="A621" s="252"/>
      <c r="B621" s="253"/>
      <c r="C621" s="254"/>
      <c r="D621" s="255"/>
      <c r="E621" s="255"/>
      <c r="F621" s="282"/>
    </row>
    <row r="622" spans="1:6">
      <c r="A622" s="252"/>
      <c r="B622" s="253"/>
      <c r="C622" s="254"/>
      <c r="D622" s="255"/>
      <c r="E622" s="255"/>
      <c r="F622" s="282"/>
    </row>
    <row r="623" spans="1:6">
      <c r="A623" s="252"/>
      <c r="B623" s="253"/>
      <c r="C623" s="254"/>
      <c r="D623" s="255"/>
      <c r="E623" s="255"/>
      <c r="F623" s="282"/>
    </row>
    <row r="624" spans="1:6">
      <c r="A624" s="252"/>
      <c r="B624" s="253"/>
      <c r="C624" s="254"/>
      <c r="D624" s="255"/>
      <c r="E624" s="255"/>
      <c r="F624" s="282"/>
    </row>
    <row r="625" spans="1:6">
      <c r="A625" s="252"/>
      <c r="B625" s="253"/>
      <c r="C625" s="254"/>
      <c r="D625" s="255"/>
      <c r="E625" s="255"/>
      <c r="F625" s="282"/>
    </row>
    <row r="626" spans="1:6">
      <c r="A626" s="252"/>
      <c r="B626" s="253"/>
      <c r="C626" s="254"/>
      <c r="D626" s="255"/>
      <c r="E626" s="255"/>
      <c r="F626" s="282"/>
    </row>
    <row r="627" spans="1:6">
      <c r="A627" s="252"/>
      <c r="B627" s="253"/>
      <c r="C627" s="254"/>
      <c r="D627" s="255"/>
      <c r="E627" s="255"/>
      <c r="F627" s="282"/>
    </row>
    <row r="628" spans="1:6">
      <c r="A628" s="252"/>
      <c r="B628" s="253"/>
      <c r="C628" s="254"/>
      <c r="D628" s="255"/>
      <c r="E628" s="255"/>
      <c r="F628" s="282"/>
    </row>
    <row r="629" spans="1:6">
      <c r="A629" s="252"/>
      <c r="B629" s="253"/>
      <c r="C629" s="254"/>
      <c r="D629" s="255"/>
      <c r="E629" s="255"/>
      <c r="F629" s="282"/>
    </row>
    <row r="630" spans="1:6">
      <c r="A630" s="252"/>
      <c r="B630" s="283"/>
      <c r="C630" s="254"/>
      <c r="D630" s="284"/>
      <c r="E630" s="284"/>
      <c r="F630" s="282"/>
    </row>
    <row r="631" spans="1:6">
      <c r="A631" s="252"/>
      <c r="B631" s="283"/>
      <c r="C631" s="254"/>
      <c r="D631" s="284"/>
      <c r="E631" s="284"/>
      <c r="F631" s="282"/>
    </row>
    <row r="632" spans="1:6">
      <c r="A632" s="252"/>
      <c r="B632" s="283"/>
      <c r="C632" s="254"/>
      <c r="D632" s="284"/>
      <c r="E632" s="284"/>
      <c r="F632" s="282"/>
    </row>
    <row r="633" spans="1:6">
      <c r="A633" s="252"/>
      <c r="B633" s="283"/>
      <c r="C633" s="254"/>
      <c r="D633" s="284"/>
      <c r="E633" s="284"/>
      <c r="F633" s="282"/>
    </row>
    <row r="634" spans="1:6">
      <c r="A634" s="252"/>
      <c r="B634" s="283"/>
      <c r="C634" s="254"/>
      <c r="D634" s="284"/>
      <c r="E634" s="284"/>
      <c r="F634" s="282"/>
    </row>
    <row r="635" spans="1:6">
      <c r="A635" s="252"/>
      <c r="B635" s="283"/>
      <c r="C635" s="254"/>
      <c r="D635" s="284"/>
      <c r="E635" s="284"/>
      <c r="F635" s="282"/>
    </row>
    <row r="636" spans="1:6">
      <c r="A636" s="252"/>
      <c r="B636" s="283"/>
      <c r="C636" s="254"/>
      <c r="D636" s="284"/>
      <c r="E636" s="284"/>
      <c r="F636" s="282"/>
    </row>
    <row r="637" spans="1:6">
      <c r="A637" s="252"/>
      <c r="B637" s="283"/>
      <c r="C637" s="254"/>
      <c r="D637" s="284"/>
      <c r="E637" s="284"/>
      <c r="F637" s="282"/>
    </row>
    <row r="638" spans="1:6">
      <c r="A638" s="252"/>
      <c r="B638" s="283"/>
      <c r="C638" s="254"/>
      <c r="D638" s="284"/>
      <c r="E638" s="284"/>
      <c r="F638" s="282"/>
    </row>
    <row r="639" spans="1:6">
      <c r="A639" s="252"/>
      <c r="B639" s="283"/>
      <c r="C639" s="254"/>
      <c r="D639" s="284"/>
      <c r="E639" s="284"/>
      <c r="F639" s="282"/>
    </row>
    <row r="640" spans="1:6">
      <c r="A640" s="252"/>
      <c r="B640" s="283"/>
      <c r="C640" s="254"/>
      <c r="D640" s="284"/>
      <c r="E640" s="284"/>
      <c r="F640" s="282"/>
    </row>
    <row r="641" spans="1:6">
      <c r="A641" s="252"/>
      <c r="B641" s="283"/>
      <c r="C641" s="254"/>
      <c r="D641" s="284"/>
      <c r="E641" s="284"/>
      <c r="F641" s="282"/>
    </row>
    <row r="642" spans="1:6">
      <c r="A642" s="252"/>
      <c r="B642" s="283"/>
      <c r="C642" s="254"/>
      <c r="D642" s="284"/>
      <c r="E642" s="284"/>
      <c r="F642" s="282"/>
    </row>
    <row r="643" spans="1:6">
      <c r="A643" s="252"/>
      <c r="B643" s="283"/>
      <c r="C643" s="254"/>
      <c r="D643" s="284"/>
      <c r="E643" s="284"/>
      <c r="F643" s="282"/>
    </row>
    <row r="644" spans="1:6">
      <c r="A644" s="252"/>
      <c r="B644" s="283"/>
      <c r="C644" s="254"/>
      <c r="D644" s="284"/>
      <c r="E644" s="284"/>
      <c r="F644" s="282"/>
    </row>
    <row r="645" spans="1:6">
      <c r="A645" s="252"/>
      <c r="B645" s="283"/>
      <c r="C645" s="254"/>
      <c r="D645" s="284"/>
      <c r="E645" s="284"/>
      <c r="F645" s="282"/>
    </row>
    <row r="646" spans="1:6">
      <c r="A646" s="252"/>
      <c r="B646" s="283"/>
      <c r="C646" s="254"/>
      <c r="D646" s="284"/>
      <c r="E646" s="284"/>
      <c r="F646" s="282"/>
    </row>
    <row r="647" spans="1:6">
      <c r="A647" s="252"/>
      <c r="B647" s="283"/>
      <c r="C647" s="254"/>
      <c r="D647" s="284"/>
      <c r="E647" s="284"/>
      <c r="F647" s="282"/>
    </row>
    <row r="648" spans="1:6">
      <c r="A648" s="252"/>
      <c r="B648" s="283"/>
      <c r="C648" s="254"/>
      <c r="D648" s="284"/>
      <c r="E648" s="284"/>
      <c r="F648" s="282"/>
    </row>
    <row r="649" spans="1:6">
      <c r="A649" s="252"/>
      <c r="B649" s="283"/>
      <c r="C649" s="254"/>
      <c r="D649" s="284"/>
      <c r="E649" s="284"/>
      <c r="F649" s="282"/>
    </row>
    <row r="650" spans="1:6">
      <c r="A650" s="252"/>
      <c r="B650" s="283"/>
      <c r="C650" s="254"/>
      <c r="D650" s="284"/>
      <c r="E650" s="284"/>
      <c r="F650" s="282"/>
    </row>
    <row r="651" spans="1:6">
      <c r="A651" s="252"/>
      <c r="B651" s="283"/>
      <c r="C651" s="254"/>
      <c r="D651" s="284"/>
      <c r="E651" s="284"/>
      <c r="F651" s="282"/>
    </row>
    <row r="652" spans="1:6">
      <c r="A652" s="252"/>
      <c r="B652" s="283"/>
      <c r="C652" s="254"/>
      <c r="D652" s="284"/>
      <c r="E652" s="284"/>
      <c r="F652" s="282"/>
    </row>
    <row r="653" spans="1:6">
      <c r="A653" s="252"/>
      <c r="B653" s="283"/>
      <c r="C653" s="254"/>
      <c r="D653" s="284"/>
      <c r="E653" s="284"/>
      <c r="F653" s="282"/>
    </row>
    <row r="654" spans="1:6">
      <c r="A654" s="252"/>
      <c r="B654" s="283"/>
      <c r="C654" s="254"/>
      <c r="D654" s="284"/>
      <c r="E654" s="284"/>
      <c r="F654" s="282"/>
    </row>
    <row r="655" spans="1:6">
      <c r="A655" s="252"/>
      <c r="B655" s="283"/>
      <c r="C655" s="254"/>
      <c r="D655" s="285"/>
      <c r="E655" s="284"/>
      <c r="F655" s="282"/>
    </row>
    <row r="656" spans="1:6">
      <c r="A656" s="252"/>
      <c r="B656" s="283"/>
      <c r="C656" s="254"/>
      <c r="D656" s="285"/>
      <c r="E656" s="284"/>
      <c r="F656" s="282"/>
    </row>
    <row r="657" spans="1:6">
      <c r="A657" s="252"/>
      <c r="B657" s="283"/>
      <c r="C657" s="254"/>
      <c r="D657" s="285"/>
      <c r="E657" s="284"/>
      <c r="F657" s="282"/>
    </row>
    <row r="658" spans="1:8">
      <c r="A658" s="252"/>
      <c r="B658" s="283"/>
      <c r="C658" s="254"/>
      <c r="D658" s="286"/>
      <c r="E658" s="286"/>
      <c r="F658" s="287">
        <f>SUM(F2:F657)</f>
        <v>35611020</v>
      </c>
      <c r="G658" s="287">
        <f>'[1]SEDANA JAYA'!$F$37</f>
        <v>1800100</v>
      </c>
      <c r="H658" s="261">
        <f>F658+G658</f>
        <v>37411120</v>
      </c>
    </row>
    <row r="659" spans="6:7">
      <c r="F659" s="247" t="s">
        <v>224</v>
      </c>
      <c r="G659" s="247" t="s">
        <v>225</v>
      </c>
    </row>
    <row r="661" spans="6:6">
      <c r="F661" s="261"/>
    </row>
  </sheetData>
  <mergeCells count="64">
    <mergeCell ref="A2:A15"/>
    <mergeCell ref="A16:A36"/>
    <mergeCell ref="A37:A56"/>
    <mergeCell ref="A57:A78"/>
    <mergeCell ref="A79:A86"/>
    <mergeCell ref="A88:A109"/>
    <mergeCell ref="A110:A131"/>
    <mergeCell ref="A132:A139"/>
    <mergeCell ref="A140:A155"/>
    <mergeCell ref="A156:A177"/>
    <mergeCell ref="A178:A186"/>
    <mergeCell ref="A187:A208"/>
    <mergeCell ref="A209:A214"/>
    <mergeCell ref="A215:A235"/>
    <mergeCell ref="A236:A257"/>
    <mergeCell ref="A258:A269"/>
    <mergeCell ref="A270:A282"/>
    <mergeCell ref="A283:A303"/>
    <mergeCell ref="A304:A313"/>
    <mergeCell ref="A314:A335"/>
    <mergeCell ref="A336:A357"/>
    <mergeCell ref="A358:A365"/>
    <mergeCell ref="A366:A386"/>
    <mergeCell ref="A388:A409"/>
    <mergeCell ref="A412:A433"/>
    <mergeCell ref="A434:A455"/>
    <mergeCell ref="A456:A464"/>
    <mergeCell ref="A465:A486"/>
    <mergeCell ref="A487:A508"/>
    <mergeCell ref="A509:A530"/>
    <mergeCell ref="A531:A536"/>
    <mergeCell ref="A537:A558"/>
    <mergeCell ref="F2:F15"/>
    <mergeCell ref="F16:F36"/>
    <mergeCell ref="F37:F56"/>
    <mergeCell ref="F57:F78"/>
    <mergeCell ref="F79:F86"/>
    <mergeCell ref="F88:F109"/>
    <mergeCell ref="F110:F131"/>
    <mergeCell ref="F132:F139"/>
    <mergeCell ref="F140:F155"/>
    <mergeCell ref="F156:F177"/>
    <mergeCell ref="F178:F186"/>
    <mergeCell ref="F187:F208"/>
    <mergeCell ref="F209:F214"/>
    <mergeCell ref="F215:F235"/>
    <mergeCell ref="F236:F257"/>
    <mergeCell ref="F258:F269"/>
    <mergeCell ref="F270:F282"/>
    <mergeCell ref="F283:F303"/>
    <mergeCell ref="F304:F313"/>
    <mergeCell ref="F314:F335"/>
    <mergeCell ref="F336:F357"/>
    <mergeCell ref="F358:F365"/>
    <mergeCell ref="F366:F386"/>
    <mergeCell ref="F388:F409"/>
    <mergeCell ref="F412:F433"/>
    <mergeCell ref="F434:F455"/>
    <mergeCell ref="F456:F464"/>
    <mergeCell ref="F465:F486"/>
    <mergeCell ref="F487:F508"/>
    <mergeCell ref="F509:F530"/>
    <mergeCell ref="F531:F536"/>
    <mergeCell ref="F537:F55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5" zoomScaleNormal="75" workbookViewId="0">
      <pane ySplit="1" topLeftCell="A22" activePane="bottomLeft" state="frozen"/>
      <selection/>
      <selection pane="bottomLeft" activeCell="A41" sqref="A41"/>
    </sheetView>
  </sheetViews>
  <sheetFormatPr defaultColWidth="9.140625" defaultRowHeight="23.2" outlineLevelCol="7"/>
  <cols>
    <col min="1" max="1" width="18.859375" style="200" customWidth="1"/>
    <col min="2" max="2" width="35.5703125" style="201" customWidth="1"/>
    <col min="3" max="3" width="24.1875" style="202" customWidth="1"/>
    <col min="4" max="4" width="24.7109375" style="199" customWidth="1"/>
    <col min="5" max="5" width="36.9609375" style="199" customWidth="1"/>
    <col min="6" max="6" width="27.0078125" style="199" customWidth="1"/>
    <col min="7" max="7" width="22" style="199" customWidth="1"/>
    <col min="8" max="8" width="15.5703125" style="199"/>
    <col min="9" max="11" width="12.859375" style="199"/>
    <col min="12" max="16384" width="9.140625" style="199"/>
  </cols>
  <sheetData>
    <row r="1" ht="28" customHeight="1" spans="1:7">
      <c r="A1" s="203" t="s">
        <v>0</v>
      </c>
      <c r="B1" s="204" t="s">
        <v>226</v>
      </c>
      <c r="C1" s="205" t="s">
        <v>227</v>
      </c>
      <c r="D1" s="205" t="s">
        <v>3</v>
      </c>
      <c r="E1" s="205" t="s">
        <v>228</v>
      </c>
      <c r="F1" s="205" t="s">
        <v>4</v>
      </c>
      <c r="G1" s="205" t="s">
        <v>5</v>
      </c>
    </row>
    <row r="2" s="199" customFormat="1" ht="50" customHeight="1" spans="1:7">
      <c r="A2" s="71">
        <v>45992</v>
      </c>
      <c r="B2" s="206" t="s">
        <v>229</v>
      </c>
      <c r="C2" s="207">
        <v>7.5</v>
      </c>
      <c r="D2" s="208">
        <v>115000</v>
      </c>
      <c r="E2" s="221"/>
      <c r="F2" s="222">
        <v>862000</v>
      </c>
      <c r="G2" s="223">
        <f>SUM(F2:F6)</f>
        <v>2976000</v>
      </c>
    </row>
    <row r="3" s="199" customFormat="1" ht="50" customHeight="1" spans="1:7">
      <c r="A3" s="72"/>
      <c r="B3" s="206" t="s">
        <v>230</v>
      </c>
      <c r="C3" s="207">
        <v>2.8</v>
      </c>
      <c r="D3" s="208">
        <v>180000</v>
      </c>
      <c r="E3" s="224"/>
      <c r="F3" s="222">
        <f t="shared" ref="F2:F10" si="0">SUM(C3*D3)</f>
        <v>504000</v>
      </c>
      <c r="G3" s="225"/>
    </row>
    <row r="4" s="199" customFormat="1" ht="50" customHeight="1" spans="1:7">
      <c r="A4" s="72"/>
      <c r="B4" s="206" t="s">
        <v>231</v>
      </c>
      <c r="C4" s="207">
        <v>3.7</v>
      </c>
      <c r="D4" s="208">
        <v>115000</v>
      </c>
      <c r="E4" s="224"/>
      <c r="F4" s="222">
        <v>425000</v>
      </c>
      <c r="G4" s="225"/>
    </row>
    <row r="5" s="199" customFormat="1" ht="50" customHeight="1" spans="1:7">
      <c r="A5" s="72"/>
      <c r="B5" s="206" t="s">
        <v>232</v>
      </c>
      <c r="C5" s="207">
        <v>2</v>
      </c>
      <c r="D5" s="208">
        <v>85000</v>
      </c>
      <c r="E5" s="224"/>
      <c r="F5" s="222">
        <f t="shared" si="0"/>
        <v>170000</v>
      </c>
      <c r="G5" s="225"/>
    </row>
    <row r="6" s="199" customFormat="1" ht="50" customHeight="1" spans="1:7">
      <c r="A6" s="72"/>
      <c r="B6" s="206" t="s">
        <v>233</v>
      </c>
      <c r="C6" s="207">
        <v>7</v>
      </c>
      <c r="D6" s="208">
        <v>145000</v>
      </c>
      <c r="E6" s="224"/>
      <c r="F6" s="222">
        <f t="shared" si="0"/>
        <v>1015000</v>
      </c>
      <c r="G6" s="225"/>
    </row>
    <row r="7" s="199" customFormat="1" ht="246.8" customHeight="1" spans="1:7">
      <c r="A7" s="25">
        <v>45996</v>
      </c>
      <c r="B7" s="209" t="s">
        <v>234</v>
      </c>
      <c r="C7" s="207">
        <v>5.6</v>
      </c>
      <c r="D7" s="208">
        <v>375000</v>
      </c>
      <c r="E7" s="226"/>
      <c r="F7" s="222">
        <f t="shared" si="0"/>
        <v>2100000</v>
      </c>
      <c r="G7" s="222">
        <f>SUM(F7)</f>
        <v>2100000</v>
      </c>
    </row>
    <row r="8" s="199" customFormat="1" ht="127" customHeight="1" spans="1:7">
      <c r="A8" s="71">
        <v>45997</v>
      </c>
      <c r="B8" s="206" t="s">
        <v>235</v>
      </c>
      <c r="C8" s="207">
        <v>1</v>
      </c>
      <c r="D8" s="208">
        <v>85000</v>
      </c>
      <c r="E8" s="221"/>
      <c r="F8" s="222">
        <f t="shared" si="0"/>
        <v>85000</v>
      </c>
      <c r="G8" s="223">
        <f>SUM(F8:F9)</f>
        <v>640000</v>
      </c>
    </row>
    <row r="9" s="199" customFormat="1" ht="127" customHeight="1" spans="1:7">
      <c r="A9" s="73"/>
      <c r="B9" s="206" t="s">
        <v>230</v>
      </c>
      <c r="C9" s="207">
        <v>3</v>
      </c>
      <c r="D9" s="208">
        <v>185000</v>
      </c>
      <c r="E9" s="227"/>
      <c r="F9" s="222">
        <f t="shared" si="0"/>
        <v>555000</v>
      </c>
      <c r="G9" s="228"/>
    </row>
    <row r="10" s="199" customFormat="1" ht="85" customHeight="1" spans="1:7">
      <c r="A10" s="71">
        <v>46001</v>
      </c>
      <c r="B10" s="206" t="s">
        <v>230</v>
      </c>
      <c r="C10" s="207">
        <v>3</v>
      </c>
      <c r="D10" s="208">
        <v>185000</v>
      </c>
      <c r="E10" s="221"/>
      <c r="F10" s="222">
        <f t="shared" si="0"/>
        <v>555000</v>
      </c>
      <c r="G10" s="223">
        <f>SUM(F10:F12)</f>
        <v>2705000</v>
      </c>
    </row>
    <row r="11" s="199" customFormat="1" ht="85" customHeight="1" spans="1:7">
      <c r="A11" s="72"/>
      <c r="B11" s="206" t="s">
        <v>229</v>
      </c>
      <c r="C11" s="207">
        <v>8.4</v>
      </c>
      <c r="D11" s="208">
        <v>115000</v>
      </c>
      <c r="E11" s="224"/>
      <c r="F11" s="222">
        <f t="shared" ref="F11:F13" si="1">SUM(C11*D11)</f>
        <v>966000</v>
      </c>
      <c r="G11" s="225"/>
    </row>
    <row r="12" s="199" customFormat="1" ht="85" customHeight="1" spans="1:7">
      <c r="A12" s="73"/>
      <c r="B12" s="210" t="s">
        <v>234</v>
      </c>
      <c r="C12" s="207">
        <v>3.2</v>
      </c>
      <c r="D12" s="208">
        <v>370000</v>
      </c>
      <c r="E12" s="227"/>
      <c r="F12" s="222">
        <f t="shared" si="1"/>
        <v>1184000</v>
      </c>
      <c r="G12" s="229"/>
    </row>
    <row r="13" s="199" customFormat="1" ht="50" customHeight="1" spans="1:7">
      <c r="A13" s="25">
        <v>46004</v>
      </c>
      <c r="B13" s="206" t="s">
        <v>234</v>
      </c>
      <c r="C13" s="207">
        <v>3</v>
      </c>
      <c r="D13" s="208">
        <v>375000</v>
      </c>
      <c r="E13" s="221"/>
      <c r="F13" s="222">
        <f t="shared" si="1"/>
        <v>1125000</v>
      </c>
      <c r="G13" s="230">
        <f>SUM(F13:F17)</f>
        <v>2813500</v>
      </c>
    </row>
    <row r="14" s="199" customFormat="1" ht="50" customHeight="1" spans="1:7">
      <c r="A14" s="25"/>
      <c r="B14" s="211" t="s">
        <v>236</v>
      </c>
      <c r="C14" s="212">
        <v>2.6</v>
      </c>
      <c r="D14" s="213">
        <v>115000</v>
      </c>
      <c r="E14" s="224"/>
      <c r="F14" s="229">
        <f>C14*D14</f>
        <v>299000</v>
      </c>
      <c r="G14" s="230"/>
    </row>
    <row r="15" s="199" customFormat="1" ht="50" customHeight="1" spans="1:7">
      <c r="A15" s="25"/>
      <c r="B15" s="206" t="s">
        <v>229</v>
      </c>
      <c r="C15" s="207">
        <v>6.1</v>
      </c>
      <c r="D15" s="208">
        <v>115000</v>
      </c>
      <c r="E15" s="224"/>
      <c r="F15" s="222">
        <f>C15*D15</f>
        <v>701500</v>
      </c>
      <c r="G15" s="230"/>
    </row>
    <row r="16" s="199" customFormat="1" ht="50" customHeight="1" spans="1:7">
      <c r="A16" s="25"/>
      <c r="B16" s="206" t="s">
        <v>237</v>
      </c>
      <c r="C16" s="207">
        <v>2.8</v>
      </c>
      <c r="D16" s="208">
        <v>185000</v>
      </c>
      <c r="E16" s="224"/>
      <c r="F16" s="222">
        <f t="shared" ref="F16:F29" si="2">SUM(C16*D16)</f>
        <v>518000</v>
      </c>
      <c r="G16" s="230"/>
    </row>
    <row r="17" s="199" customFormat="1" ht="50" customHeight="1" spans="1:7">
      <c r="A17" s="25"/>
      <c r="B17" s="206" t="s">
        <v>238</v>
      </c>
      <c r="C17" s="207">
        <v>2</v>
      </c>
      <c r="D17" s="208">
        <v>85000</v>
      </c>
      <c r="E17" s="224"/>
      <c r="F17" s="222">
        <f t="shared" si="2"/>
        <v>170000</v>
      </c>
      <c r="G17" s="230"/>
    </row>
    <row r="18" s="199" customFormat="1" ht="150" customHeight="1" spans="1:7">
      <c r="A18" s="25">
        <v>46008</v>
      </c>
      <c r="B18" s="210" t="s">
        <v>229</v>
      </c>
      <c r="C18" s="207">
        <v>7</v>
      </c>
      <c r="D18" s="208">
        <v>115000</v>
      </c>
      <c r="E18" s="221"/>
      <c r="F18" s="222">
        <f t="shared" si="2"/>
        <v>805000</v>
      </c>
      <c r="G18" s="223">
        <f>SUM(F18:F19)</f>
        <v>2342500</v>
      </c>
    </row>
    <row r="19" s="199" customFormat="1" ht="150" customHeight="1" spans="1:7">
      <c r="A19" s="25"/>
      <c r="B19" s="210" t="s">
        <v>239</v>
      </c>
      <c r="C19" s="207">
        <v>4.1</v>
      </c>
      <c r="D19" s="208">
        <v>375000</v>
      </c>
      <c r="E19" s="227"/>
      <c r="F19" s="222">
        <f t="shared" si="2"/>
        <v>1537500</v>
      </c>
      <c r="G19" s="228"/>
    </row>
    <row r="20" s="199" customFormat="1" ht="50" customHeight="1" spans="1:7">
      <c r="A20" s="71">
        <v>46012</v>
      </c>
      <c r="B20" s="210" t="s">
        <v>230</v>
      </c>
      <c r="C20" s="207">
        <v>3</v>
      </c>
      <c r="D20" s="208">
        <v>185000</v>
      </c>
      <c r="E20" s="221"/>
      <c r="F20" s="222">
        <f t="shared" si="2"/>
        <v>555000</v>
      </c>
      <c r="G20" s="223">
        <f>SUM(F20:F25)</f>
        <v>3438000</v>
      </c>
    </row>
    <row r="21" s="199" customFormat="1" ht="50" customHeight="1" spans="1:7">
      <c r="A21" s="72"/>
      <c r="B21" s="210" t="s">
        <v>238</v>
      </c>
      <c r="C21" s="207">
        <v>2</v>
      </c>
      <c r="D21" s="208">
        <v>85000</v>
      </c>
      <c r="E21" s="224"/>
      <c r="F21" s="222">
        <f t="shared" si="2"/>
        <v>170000</v>
      </c>
      <c r="G21" s="225"/>
    </row>
    <row r="22" s="199" customFormat="1" ht="50" customHeight="1" spans="1:7">
      <c r="A22" s="72"/>
      <c r="B22" s="210" t="s">
        <v>236</v>
      </c>
      <c r="C22" s="207">
        <v>2.3</v>
      </c>
      <c r="D22" s="208">
        <v>115000</v>
      </c>
      <c r="E22" s="224"/>
      <c r="F22" s="222">
        <f t="shared" si="2"/>
        <v>264500</v>
      </c>
      <c r="G22" s="225"/>
    </row>
    <row r="23" s="199" customFormat="1" ht="50" customHeight="1" spans="1:7">
      <c r="A23" s="72"/>
      <c r="B23" s="210" t="s">
        <v>234</v>
      </c>
      <c r="C23" s="207">
        <v>3.6</v>
      </c>
      <c r="D23" s="208">
        <v>370000</v>
      </c>
      <c r="E23" s="224"/>
      <c r="F23" s="222">
        <f t="shared" si="2"/>
        <v>1332000</v>
      </c>
      <c r="G23" s="225"/>
    </row>
    <row r="24" s="199" customFormat="1" ht="50" customHeight="1" spans="1:7">
      <c r="A24" s="72"/>
      <c r="B24" s="210" t="s">
        <v>229</v>
      </c>
      <c r="C24" s="207">
        <v>7.1</v>
      </c>
      <c r="D24" s="208">
        <v>115000</v>
      </c>
      <c r="E24" s="224"/>
      <c r="F24" s="222">
        <f t="shared" si="2"/>
        <v>816500</v>
      </c>
      <c r="G24" s="225"/>
    </row>
    <row r="25" s="199" customFormat="1" ht="50" customHeight="1" spans="1:7">
      <c r="A25" s="73"/>
      <c r="B25" s="210" t="s">
        <v>240</v>
      </c>
      <c r="C25" s="207">
        <v>5</v>
      </c>
      <c r="D25" s="208">
        <v>60000</v>
      </c>
      <c r="E25" s="227"/>
      <c r="F25" s="222">
        <f t="shared" si="2"/>
        <v>300000</v>
      </c>
      <c r="G25" s="228"/>
    </row>
    <row r="26" s="199" customFormat="1" ht="150" customHeight="1" spans="1:7">
      <c r="A26" s="71">
        <v>46014</v>
      </c>
      <c r="B26" s="210" t="s">
        <v>239</v>
      </c>
      <c r="C26" s="207">
        <v>3.3</v>
      </c>
      <c r="D26" s="208">
        <v>370000</v>
      </c>
      <c r="E26" s="221"/>
      <c r="F26" s="222">
        <f t="shared" si="2"/>
        <v>1221000</v>
      </c>
      <c r="G26" s="223">
        <f>SUM(F26:F27)</f>
        <v>1533000</v>
      </c>
    </row>
    <row r="27" s="199" customFormat="1" ht="150" customHeight="1" spans="1:7">
      <c r="A27" s="73"/>
      <c r="B27" s="206" t="s">
        <v>241</v>
      </c>
      <c r="C27" s="207">
        <v>5.2</v>
      </c>
      <c r="D27" s="208">
        <v>60000</v>
      </c>
      <c r="E27" s="227"/>
      <c r="F27" s="222">
        <f t="shared" si="2"/>
        <v>312000</v>
      </c>
      <c r="G27" s="225"/>
    </row>
    <row r="28" s="199" customFormat="1" ht="288.65" customHeight="1" spans="1:7">
      <c r="A28" s="25">
        <v>46014</v>
      </c>
      <c r="B28" s="206" t="s">
        <v>233</v>
      </c>
      <c r="C28" s="207">
        <v>5</v>
      </c>
      <c r="D28" s="208">
        <v>145000</v>
      </c>
      <c r="E28" s="226"/>
      <c r="F28" s="222">
        <f t="shared" si="2"/>
        <v>725000</v>
      </c>
      <c r="G28" s="222">
        <f>SUM(F28)</f>
        <v>725000</v>
      </c>
    </row>
    <row r="29" s="199" customFormat="1" ht="105" customHeight="1" spans="1:7">
      <c r="A29" s="71">
        <v>46015</v>
      </c>
      <c r="B29" s="206" t="s">
        <v>230</v>
      </c>
      <c r="C29" s="207">
        <v>3</v>
      </c>
      <c r="D29" s="208">
        <v>185000</v>
      </c>
      <c r="E29" s="221"/>
      <c r="F29" s="222">
        <f t="shared" si="2"/>
        <v>555000</v>
      </c>
      <c r="G29" s="225">
        <f>SUM(F29:F31)</f>
        <v>2402000</v>
      </c>
    </row>
    <row r="30" s="199" customFormat="1" ht="105" customHeight="1" spans="1:7">
      <c r="A30" s="72"/>
      <c r="B30" s="206" t="s">
        <v>234</v>
      </c>
      <c r="C30" s="207">
        <v>3.5</v>
      </c>
      <c r="D30" s="208">
        <v>370000</v>
      </c>
      <c r="E30" s="224"/>
      <c r="F30" s="222">
        <f>C30*D30</f>
        <v>1295000</v>
      </c>
      <c r="G30" s="225"/>
    </row>
    <row r="31" s="199" customFormat="1" ht="105" customHeight="1" spans="1:7">
      <c r="A31" s="73"/>
      <c r="B31" s="206" t="s">
        <v>229</v>
      </c>
      <c r="C31" s="207">
        <v>4.8</v>
      </c>
      <c r="D31" s="208">
        <v>115000</v>
      </c>
      <c r="E31" s="227"/>
      <c r="F31" s="222">
        <f>C31*D31</f>
        <v>552000</v>
      </c>
      <c r="G31" s="228"/>
    </row>
    <row r="32" s="199" customFormat="1" ht="60" customHeight="1" spans="1:7">
      <c r="A32" s="71">
        <v>46016</v>
      </c>
      <c r="B32" s="206" t="s">
        <v>242</v>
      </c>
      <c r="C32" s="207">
        <v>15</v>
      </c>
      <c r="D32" s="208">
        <v>65000</v>
      </c>
      <c r="E32" s="221"/>
      <c r="F32" s="222">
        <f>C32*D32</f>
        <v>975000</v>
      </c>
      <c r="G32" s="223">
        <f>SUM(F32:F36)</f>
        <v>2748500</v>
      </c>
    </row>
    <row r="33" s="199" customFormat="1" ht="60" customHeight="1" spans="1:7">
      <c r="A33" s="72"/>
      <c r="B33" s="206" t="s">
        <v>243</v>
      </c>
      <c r="C33" s="207">
        <v>3</v>
      </c>
      <c r="D33" s="208">
        <v>50000</v>
      </c>
      <c r="E33" s="224"/>
      <c r="F33" s="229">
        <f t="shared" ref="F33:F40" si="3">SUM(C33*D33)</f>
        <v>150000</v>
      </c>
      <c r="G33" s="225"/>
    </row>
    <row r="34" s="199" customFormat="1" ht="60" customHeight="1" spans="1:7">
      <c r="A34" s="72"/>
      <c r="B34" s="206" t="s">
        <v>240</v>
      </c>
      <c r="C34" s="207">
        <v>5</v>
      </c>
      <c r="D34" s="208">
        <v>65000</v>
      </c>
      <c r="E34" s="224"/>
      <c r="F34" s="229">
        <f t="shared" si="3"/>
        <v>325000</v>
      </c>
      <c r="G34" s="225"/>
    </row>
    <row r="35" s="199" customFormat="1" ht="60" customHeight="1" spans="1:7">
      <c r="A35" s="72"/>
      <c r="B35" s="214" t="s">
        <v>229</v>
      </c>
      <c r="C35" s="215">
        <v>5.5</v>
      </c>
      <c r="D35" s="216">
        <v>115000</v>
      </c>
      <c r="E35" s="224"/>
      <c r="F35" s="231">
        <f t="shared" si="3"/>
        <v>632500</v>
      </c>
      <c r="G35" s="225"/>
    </row>
    <row r="36" s="199" customFormat="1" ht="60" customHeight="1" spans="1:7">
      <c r="A36" s="73"/>
      <c r="B36" s="206" t="s">
        <v>234</v>
      </c>
      <c r="C36" s="215">
        <v>1.8</v>
      </c>
      <c r="D36" s="206">
        <v>370000</v>
      </c>
      <c r="E36" s="227"/>
      <c r="F36" s="231">
        <f t="shared" si="3"/>
        <v>666000</v>
      </c>
      <c r="G36" s="228"/>
    </row>
    <row r="37" s="199" customFormat="1" ht="73" customHeight="1" spans="1:7">
      <c r="A37" s="25">
        <v>46017</v>
      </c>
      <c r="B37" s="206" t="s">
        <v>230</v>
      </c>
      <c r="C37" s="215">
        <v>3.9</v>
      </c>
      <c r="D37" s="206">
        <v>185000</v>
      </c>
      <c r="E37" s="232"/>
      <c r="F37" s="231">
        <f t="shared" si="3"/>
        <v>721500</v>
      </c>
      <c r="G37" s="233">
        <f>SUM(F37:F40)</f>
        <v>2371000</v>
      </c>
    </row>
    <row r="38" s="199" customFormat="1" ht="73" customHeight="1" spans="1:7">
      <c r="A38" s="25"/>
      <c r="B38" s="206" t="s">
        <v>231</v>
      </c>
      <c r="C38" s="215">
        <v>1.3</v>
      </c>
      <c r="D38" s="206">
        <v>115000</v>
      </c>
      <c r="E38" s="234"/>
      <c r="F38" s="231">
        <f t="shared" si="3"/>
        <v>149500</v>
      </c>
      <c r="G38" s="234"/>
    </row>
    <row r="39" s="199" customFormat="1" ht="73" customHeight="1" spans="1:7">
      <c r="A39" s="25"/>
      <c r="B39" s="206" t="s">
        <v>240</v>
      </c>
      <c r="C39" s="215">
        <v>10</v>
      </c>
      <c r="D39" s="206">
        <v>60000</v>
      </c>
      <c r="E39" s="234"/>
      <c r="F39" s="231">
        <f t="shared" si="3"/>
        <v>600000</v>
      </c>
      <c r="G39" s="234"/>
    </row>
    <row r="40" s="199" customFormat="1" ht="73" customHeight="1" spans="1:7">
      <c r="A40" s="25"/>
      <c r="B40" s="206" t="s">
        <v>242</v>
      </c>
      <c r="C40" s="215">
        <v>15</v>
      </c>
      <c r="D40" s="206">
        <v>60000</v>
      </c>
      <c r="E40" s="235"/>
      <c r="F40" s="231">
        <f t="shared" si="3"/>
        <v>900000</v>
      </c>
      <c r="G40" s="235"/>
    </row>
    <row r="41" s="199" customFormat="1" ht="125" customHeight="1" spans="1:7">
      <c r="A41" s="217"/>
      <c r="B41" s="206"/>
      <c r="C41" s="206"/>
      <c r="D41" s="206"/>
      <c r="E41" s="206"/>
      <c r="F41" s="206"/>
      <c r="G41" s="206"/>
    </row>
    <row r="42" s="199" customFormat="1" ht="125" customHeight="1" spans="1:7">
      <c r="A42" s="71"/>
      <c r="B42" s="211"/>
      <c r="C42" s="212"/>
      <c r="D42" s="213"/>
      <c r="E42" s="236"/>
      <c r="F42" s="236"/>
      <c r="G42" s="229"/>
    </row>
    <row r="43" s="199" customFormat="1" ht="62.5" customHeight="1" spans="1:7">
      <c r="A43" s="72"/>
      <c r="B43" s="206"/>
      <c r="C43" s="207"/>
      <c r="D43" s="208"/>
      <c r="E43" s="237"/>
      <c r="F43" s="226"/>
      <c r="G43" s="231"/>
    </row>
    <row r="44" s="199" customFormat="1" ht="62.5" customHeight="1" spans="1:7">
      <c r="A44" s="72"/>
      <c r="B44" s="206"/>
      <c r="C44" s="207"/>
      <c r="D44" s="208"/>
      <c r="E44" s="238"/>
      <c r="F44" s="226"/>
      <c r="G44" s="239"/>
    </row>
    <row r="45" s="199" customFormat="1" ht="62.5" customHeight="1" spans="1:7">
      <c r="A45" s="72"/>
      <c r="B45" s="206"/>
      <c r="C45" s="207"/>
      <c r="D45" s="208"/>
      <c r="E45" s="238"/>
      <c r="F45" s="226"/>
      <c r="G45" s="239"/>
    </row>
    <row r="46" s="199" customFormat="1" ht="62.5" customHeight="1" spans="1:7">
      <c r="A46" s="73"/>
      <c r="B46" s="206"/>
      <c r="C46" s="207"/>
      <c r="D46" s="208"/>
      <c r="E46" s="236"/>
      <c r="F46" s="226"/>
      <c r="G46" s="229"/>
    </row>
    <row r="47" s="199" customFormat="1" ht="42" customHeight="1" spans="1:7">
      <c r="A47" s="71"/>
      <c r="B47" s="206"/>
      <c r="C47" s="207"/>
      <c r="D47" s="208"/>
      <c r="E47" s="237"/>
      <c r="F47" s="226"/>
      <c r="G47" s="231"/>
    </row>
    <row r="48" s="199" customFormat="1" ht="42" customHeight="1" spans="1:7">
      <c r="A48" s="72"/>
      <c r="B48" s="206"/>
      <c r="C48" s="207"/>
      <c r="D48" s="208"/>
      <c r="E48" s="238"/>
      <c r="F48" s="226"/>
      <c r="G48" s="239"/>
    </row>
    <row r="49" s="199" customFormat="1" ht="42" customHeight="1" spans="1:7">
      <c r="A49" s="72"/>
      <c r="B49" s="206"/>
      <c r="C49" s="207"/>
      <c r="D49" s="208"/>
      <c r="E49" s="238"/>
      <c r="F49" s="226"/>
      <c r="G49" s="239"/>
    </row>
    <row r="50" s="199" customFormat="1" ht="42" customHeight="1" spans="1:7">
      <c r="A50" s="72"/>
      <c r="B50" s="206"/>
      <c r="C50" s="207"/>
      <c r="D50" s="208"/>
      <c r="E50" s="238"/>
      <c r="F50" s="226"/>
      <c r="G50" s="239"/>
    </row>
    <row r="51" s="199" customFormat="1" ht="42" customHeight="1" spans="1:7">
      <c r="A51" s="73"/>
      <c r="B51" s="206"/>
      <c r="C51" s="207"/>
      <c r="D51" s="208"/>
      <c r="E51" s="238"/>
      <c r="F51" s="226"/>
      <c r="G51" s="239"/>
    </row>
    <row r="52" s="199" customFormat="1" ht="42" customHeight="1" spans="1:8">
      <c r="A52" s="71"/>
      <c r="B52" s="206"/>
      <c r="C52" s="207"/>
      <c r="D52" s="208"/>
      <c r="E52" s="236"/>
      <c r="F52" s="226"/>
      <c r="G52" s="229"/>
      <c r="H52" s="240"/>
    </row>
    <row r="53" s="199" customFormat="1" ht="125" customHeight="1" spans="1:7">
      <c r="A53" s="72"/>
      <c r="B53" s="206"/>
      <c r="C53" s="207"/>
      <c r="D53" s="208"/>
      <c r="E53" s="241"/>
      <c r="F53" s="62"/>
      <c r="G53" s="231"/>
    </row>
    <row r="54" s="199" customFormat="1" ht="125" customHeight="1" spans="1:7">
      <c r="A54" s="72"/>
      <c r="B54" s="206"/>
      <c r="C54" s="207"/>
      <c r="D54" s="208"/>
      <c r="E54" s="242"/>
      <c r="F54" s="62"/>
      <c r="G54" s="229"/>
    </row>
    <row r="55" s="199" customFormat="1" ht="250" customHeight="1" spans="1:7">
      <c r="A55" s="72"/>
      <c r="B55" s="206"/>
      <c r="C55" s="207"/>
      <c r="D55" s="208"/>
      <c r="E55" s="243"/>
      <c r="F55" s="62"/>
      <c r="G55" s="239"/>
    </row>
    <row r="56" s="199" customFormat="1" ht="50" customHeight="1" spans="1:7">
      <c r="A56" s="73"/>
      <c r="B56" s="206"/>
      <c r="C56" s="207"/>
      <c r="D56" s="208"/>
      <c r="E56" s="241"/>
      <c r="F56" s="62"/>
      <c r="G56" s="231"/>
    </row>
    <row r="57" s="199" customFormat="1" ht="50" customHeight="1" spans="1:7">
      <c r="A57" s="71"/>
      <c r="B57" s="206"/>
      <c r="C57" s="207"/>
      <c r="D57" s="208"/>
      <c r="E57" s="243"/>
      <c r="F57" s="62"/>
      <c r="G57" s="239"/>
    </row>
    <row r="58" s="199" customFormat="1" ht="50" customHeight="1" spans="1:7">
      <c r="A58" s="72"/>
      <c r="B58" s="206"/>
      <c r="C58" s="207"/>
      <c r="D58" s="208"/>
      <c r="E58" s="243"/>
      <c r="F58" s="62"/>
      <c r="G58" s="239"/>
    </row>
    <row r="59" s="199" customFormat="1" ht="50" customHeight="1" spans="1:7">
      <c r="A59" s="72"/>
      <c r="B59" s="206"/>
      <c r="C59" s="207"/>
      <c r="D59" s="208"/>
      <c r="E59" s="243"/>
      <c r="F59" s="62"/>
      <c r="G59" s="239"/>
    </row>
    <row r="60" s="199" customFormat="1" ht="50" customHeight="1" spans="1:7">
      <c r="A60" s="72"/>
      <c r="B60" s="206"/>
      <c r="C60" s="207"/>
      <c r="D60" s="208"/>
      <c r="E60" s="242"/>
      <c r="F60" s="62"/>
      <c r="G60" s="229"/>
    </row>
    <row r="61" s="199" customFormat="1" ht="31" customHeight="1" spans="1:8">
      <c r="A61" s="218"/>
      <c r="B61" s="218"/>
      <c r="C61" s="219"/>
      <c r="D61" s="220">
        <f>SUM(G2:G60)</f>
        <v>26794500</v>
      </c>
      <c r="E61" s="220"/>
      <c r="F61" s="220"/>
      <c r="G61" s="220"/>
      <c r="H61" s="240"/>
    </row>
  </sheetData>
  <mergeCells count="34">
    <mergeCell ref="D61:G61"/>
    <mergeCell ref="A2:A6"/>
    <mergeCell ref="A8:A9"/>
    <mergeCell ref="A10:A12"/>
    <mergeCell ref="A13:A17"/>
    <mergeCell ref="A18:A19"/>
    <mergeCell ref="A20:A25"/>
    <mergeCell ref="A26:A27"/>
    <mergeCell ref="A29:A31"/>
    <mergeCell ref="A32:A36"/>
    <mergeCell ref="A37:A40"/>
    <mergeCell ref="A42:A46"/>
    <mergeCell ref="A47:A51"/>
    <mergeCell ref="A52:A56"/>
    <mergeCell ref="E2:E6"/>
    <mergeCell ref="E8:E9"/>
    <mergeCell ref="E10:E12"/>
    <mergeCell ref="E13:E17"/>
    <mergeCell ref="E18:E19"/>
    <mergeCell ref="E20:E25"/>
    <mergeCell ref="E26:E27"/>
    <mergeCell ref="E29:E31"/>
    <mergeCell ref="E32:E36"/>
    <mergeCell ref="E37:E40"/>
    <mergeCell ref="G2:G6"/>
    <mergeCell ref="G8:G9"/>
    <mergeCell ref="G10:G12"/>
    <mergeCell ref="G13:G17"/>
    <mergeCell ref="G18:G19"/>
    <mergeCell ref="G20:G25"/>
    <mergeCell ref="G26:G27"/>
    <mergeCell ref="G29:G31"/>
    <mergeCell ref="G32:G36"/>
    <mergeCell ref="G37:G4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2" activePane="bottomLeft" state="frozen"/>
      <selection/>
      <selection pane="bottomLeft" activeCell="A2" sqref="A2"/>
    </sheetView>
  </sheetViews>
  <sheetFormatPr defaultColWidth="9.140625" defaultRowHeight="23.2" outlineLevelCol="7"/>
  <cols>
    <col min="1" max="1" width="19.140625" style="162" customWidth="1"/>
    <col min="2" max="2" width="26.7109375" style="161" customWidth="1"/>
    <col min="3" max="3" width="33.921875" style="163" customWidth="1"/>
    <col min="4" max="4" width="29.703125" style="163" customWidth="1"/>
    <col min="5" max="5" width="48.046875" style="161" customWidth="1"/>
    <col min="6" max="6" width="23.359375" style="161" customWidth="1"/>
    <col min="7" max="8" width="19.2890625" style="161" customWidth="1"/>
    <col min="9" max="9" width="12.859375" style="161"/>
    <col min="10" max="16384" width="9.140625" style="161"/>
  </cols>
  <sheetData>
    <row r="1" ht="35" customHeight="1" spans="1:8">
      <c r="A1" s="164" t="s">
        <v>0</v>
      </c>
      <c r="B1" s="165" t="s">
        <v>244</v>
      </c>
      <c r="C1" s="165" t="s">
        <v>245</v>
      </c>
      <c r="D1" s="165" t="s">
        <v>246</v>
      </c>
      <c r="E1" s="165" t="s">
        <v>247</v>
      </c>
      <c r="F1" s="165" t="s">
        <v>3</v>
      </c>
      <c r="G1" s="165" t="s">
        <v>4</v>
      </c>
      <c r="H1" s="185" t="s">
        <v>5</v>
      </c>
    </row>
    <row r="2" s="161" customFormat="1" ht="350" customHeight="1" spans="1:8">
      <c r="A2" s="166"/>
      <c r="B2" s="167"/>
      <c r="C2" s="168"/>
      <c r="D2" s="169"/>
      <c r="E2" s="186"/>
      <c r="F2" s="187"/>
      <c r="G2" s="188">
        <f>D2*F2</f>
        <v>0</v>
      </c>
      <c r="H2" s="187">
        <f>SUM(G2)</f>
        <v>0</v>
      </c>
    </row>
    <row r="3" s="161" customFormat="1" ht="175" customHeight="1" spans="1:8">
      <c r="A3" s="166"/>
      <c r="B3" s="167"/>
      <c r="C3" s="170"/>
      <c r="D3" s="169"/>
      <c r="E3" s="186"/>
      <c r="F3" s="187"/>
      <c r="G3" s="188">
        <f>SUM(D3*F3+D4*F4)</f>
        <v>0</v>
      </c>
      <c r="H3" s="189"/>
    </row>
    <row r="4" s="161" customFormat="1" ht="175" customHeight="1" spans="1:8">
      <c r="A4" s="171"/>
      <c r="B4" s="172"/>
      <c r="C4" s="170"/>
      <c r="D4" s="169"/>
      <c r="E4" s="190"/>
      <c r="F4" s="187"/>
      <c r="G4" s="191"/>
      <c r="H4" s="189"/>
    </row>
    <row r="5" s="161" customFormat="1" ht="117" customHeight="1" spans="1:8">
      <c r="A5" s="166"/>
      <c r="B5" s="167"/>
      <c r="C5" s="173"/>
      <c r="D5" s="174"/>
      <c r="E5" s="186"/>
      <c r="F5" s="187"/>
      <c r="G5" s="188">
        <f>SUM(D5*F5+D6*F6+D7*F7)</f>
        <v>0</v>
      </c>
      <c r="H5" s="189"/>
    </row>
    <row r="6" s="161" customFormat="1" ht="117" customHeight="1" spans="1:8">
      <c r="A6" s="171"/>
      <c r="B6" s="172"/>
      <c r="C6" s="173"/>
      <c r="D6" s="174"/>
      <c r="E6" s="190"/>
      <c r="F6" s="187"/>
      <c r="G6" s="191"/>
      <c r="H6" s="189"/>
    </row>
    <row r="7" s="161" customFormat="1" ht="117" customHeight="1" spans="1:8">
      <c r="A7" s="171"/>
      <c r="B7" s="172"/>
      <c r="C7" s="173"/>
      <c r="D7" s="174"/>
      <c r="E7" s="190"/>
      <c r="F7" s="187"/>
      <c r="G7" s="191"/>
      <c r="H7" s="189"/>
    </row>
    <row r="8" s="161" customFormat="1" ht="350" customHeight="1" spans="1:8">
      <c r="A8" s="175"/>
      <c r="B8" s="176"/>
      <c r="C8" s="173"/>
      <c r="D8" s="174"/>
      <c r="E8" s="192"/>
      <c r="F8" s="187"/>
      <c r="G8" s="193">
        <f>SUM(D8*F8)</f>
        <v>0</v>
      </c>
      <c r="H8" s="189"/>
    </row>
    <row r="9" s="161" customFormat="1" ht="175" customHeight="1" spans="1:8">
      <c r="A9" s="177"/>
      <c r="B9" s="178"/>
      <c r="C9" s="179"/>
      <c r="D9" s="180"/>
      <c r="E9" s="194"/>
      <c r="F9" s="195"/>
      <c r="G9" s="196"/>
      <c r="H9" s="189"/>
    </row>
    <row r="10" s="161" customFormat="1" ht="175" customHeight="1" spans="1:8">
      <c r="A10" s="166"/>
      <c r="B10" s="172"/>
      <c r="C10" s="173"/>
      <c r="D10" s="174"/>
      <c r="E10" s="190"/>
      <c r="F10" s="187"/>
      <c r="G10" s="191"/>
      <c r="H10" s="189"/>
    </row>
    <row r="11" s="161" customFormat="1" ht="175" customHeight="1" spans="1:8">
      <c r="A11" s="181"/>
      <c r="B11" s="182"/>
      <c r="C11" s="173"/>
      <c r="D11" s="174"/>
      <c r="E11" s="197"/>
      <c r="F11" s="187"/>
      <c r="G11" s="197"/>
      <c r="H11" s="189"/>
    </row>
    <row r="12" s="161" customFormat="1" ht="21" customHeight="1" spans="1:8">
      <c r="A12" s="183"/>
      <c r="B12" s="184"/>
      <c r="C12" s="184"/>
      <c r="D12" s="184"/>
      <c r="E12" s="183" t="s">
        <v>248</v>
      </c>
      <c r="F12" s="184"/>
      <c r="G12" s="184"/>
      <c r="H12" s="198">
        <f>SUM(H2:H11)</f>
        <v>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2" activePane="bottomLeft" state="frozen"/>
      <selection/>
      <selection pane="bottomLeft" activeCell="D16" sqref="D16:E18"/>
    </sheetView>
  </sheetViews>
  <sheetFormatPr defaultColWidth="9.140625" defaultRowHeight="16.8"/>
  <cols>
    <col min="1" max="1" width="8.8828125" customWidth="1"/>
    <col min="2" max="2" width="20.140625" customWidth="1"/>
    <col min="3" max="3" width="25.140625" style="7" customWidth="1"/>
    <col min="4" max="4" width="14.7265625" style="7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135" t="s">
        <v>0</v>
      </c>
      <c r="B1" s="135" t="s">
        <v>244</v>
      </c>
      <c r="C1" s="136" t="s">
        <v>245</v>
      </c>
      <c r="D1" s="136" t="s">
        <v>246</v>
      </c>
      <c r="E1" s="135" t="s">
        <v>228</v>
      </c>
      <c r="F1" s="135" t="s">
        <v>3</v>
      </c>
      <c r="G1" s="135" t="s">
        <v>249</v>
      </c>
      <c r="H1" s="135" t="s">
        <v>5</v>
      </c>
    </row>
    <row r="2" ht="37" customHeight="1" spans="1:12">
      <c r="A2" s="90">
        <v>45993</v>
      </c>
      <c r="B2" s="90" t="s">
        <v>250</v>
      </c>
      <c r="C2" s="137" t="s">
        <v>251</v>
      </c>
      <c r="D2" s="138">
        <v>5.4</v>
      </c>
      <c r="E2" s="146"/>
      <c r="F2" s="147">
        <v>52500</v>
      </c>
      <c r="G2" s="147">
        <f t="shared" ref="G2:G9" si="0">SUM(D2*F2)</f>
        <v>283500</v>
      </c>
      <c r="H2" s="147">
        <f>SUM(G2:G4)</f>
        <v>1018650</v>
      </c>
      <c r="L2" s="104"/>
    </row>
    <row r="3" ht="37" customHeight="1" spans="1:11">
      <c r="A3" s="90"/>
      <c r="B3" s="90"/>
      <c r="C3" s="139" t="s">
        <v>252</v>
      </c>
      <c r="D3" s="140">
        <v>10.8</v>
      </c>
      <c r="E3" s="148"/>
      <c r="F3" s="147">
        <v>50500</v>
      </c>
      <c r="G3" s="147">
        <f t="shared" si="0"/>
        <v>545400</v>
      </c>
      <c r="H3" s="147"/>
      <c r="K3" s="104"/>
    </row>
    <row r="4" ht="37" customHeight="1" spans="1:11">
      <c r="A4" s="90"/>
      <c r="B4" s="90"/>
      <c r="C4" s="141" t="s">
        <v>253</v>
      </c>
      <c r="D4" s="142">
        <v>5.5</v>
      </c>
      <c r="E4" s="148"/>
      <c r="F4" s="149">
        <v>34500</v>
      </c>
      <c r="G4" s="147">
        <f t="shared" si="0"/>
        <v>189750</v>
      </c>
      <c r="H4" s="147"/>
      <c r="K4" s="104"/>
    </row>
    <row r="5" ht="55" customHeight="1" spans="1:11">
      <c r="A5" s="143">
        <v>45996</v>
      </c>
      <c r="B5" s="143" t="s">
        <v>254</v>
      </c>
      <c r="C5" s="139" t="s">
        <v>251</v>
      </c>
      <c r="D5" s="140">
        <v>5.6</v>
      </c>
      <c r="E5" s="146"/>
      <c r="F5" s="150">
        <v>52500</v>
      </c>
      <c r="G5" s="147">
        <f t="shared" si="0"/>
        <v>294000</v>
      </c>
      <c r="H5" s="151">
        <f>SUM(G5:G6)</f>
        <v>1066650</v>
      </c>
      <c r="K5" s="104"/>
    </row>
    <row r="6" ht="55" customHeight="1" spans="1:8">
      <c r="A6" s="144"/>
      <c r="B6" s="144"/>
      <c r="C6" s="139" t="s">
        <v>252</v>
      </c>
      <c r="D6" s="140">
        <v>15.3</v>
      </c>
      <c r="E6" s="152"/>
      <c r="F6" s="153">
        <v>50500</v>
      </c>
      <c r="G6" s="147">
        <f t="shared" si="0"/>
        <v>772650</v>
      </c>
      <c r="H6" s="154"/>
    </row>
    <row r="7" ht="55" customHeight="1" spans="1:8">
      <c r="A7" s="143">
        <v>46003</v>
      </c>
      <c r="B7" s="143" t="s">
        <v>255</v>
      </c>
      <c r="C7" s="4" t="s">
        <v>251</v>
      </c>
      <c r="D7" s="140">
        <v>5.1</v>
      </c>
      <c r="E7" s="155"/>
      <c r="F7" s="156">
        <v>54000</v>
      </c>
      <c r="G7" s="147">
        <f t="shared" si="0"/>
        <v>275400</v>
      </c>
      <c r="H7" s="157">
        <f>SUM(G7:G8)</f>
        <v>1112600</v>
      </c>
    </row>
    <row r="8" ht="55" customHeight="1" spans="1:8">
      <c r="A8" s="145"/>
      <c r="B8" s="145"/>
      <c r="C8" s="4" t="s">
        <v>252</v>
      </c>
      <c r="D8" s="140">
        <v>16.1</v>
      </c>
      <c r="E8" s="156"/>
      <c r="F8" s="156">
        <v>52000</v>
      </c>
      <c r="G8" s="147">
        <f t="shared" si="0"/>
        <v>837200</v>
      </c>
      <c r="H8" s="158"/>
    </row>
    <row r="9" ht="55" customHeight="1" spans="1:11">
      <c r="A9" s="143"/>
      <c r="B9" s="143"/>
      <c r="C9" s="139"/>
      <c r="D9" s="140"/>
      <c r="E9" s="146"/>
      <c r="F9" s="153"/>
      <c r="G9" s="153">
        <f>D9*F9</f>
        <v>0</v>
      </c>
      <c r="H9" s="157">
        <f>SUM(G9:G10)</f>
        <v>0</v>
      </c>
      <c r="K9" s="104"/>
    </row>
    <row r="10" ht="55" customHeight="1" spans="1:11">
      <c r="A10" s="144"/>
      <c r="B10" s="145"/>
      <c r="C10" s="139"/>
      <c r="D10" s="140"/>
      <c r="E10" s="152"/>
      <c r="F10" s="153"/>
      <c r="G10" s="153">
        <f>D10*F10</f>
        <v>0</v>
      </c>
      <c r="H10" s="159"/>
      <c r="K10" s="104"/>
    </row>
    <row r="11" ht="55" customHeight="1" spans="1:11">
      <c r="A11" s="143"/>
      <c r="B11" s="143"/>
      <c r="C11" s="139"/>
      <c r="D11" s="140"/>
      <c r="E11" s="146"/>
      <c r="F11" s="153"/>
      <c r="G11" s="153">
        <f>D11*F11</f>
        <v>0</v>
      </c>
      <c r="H11" s="157">
        <f>SUM(G11:G12)</f>
        <v>0</v>
      </c>
      <c r="K11" s="104"/>
    </row>
    <row r="12" ht="55" customHeight="1" spans="1:11">
      <c r="A12" s="144"/>
      <c r="B12" s="144"/>
      <c r="C12" s="139"/>
      <c r="D12" s="140"/>
      <c r="E12" s="152"/>
      <c r="F12" s="153"/>
      <c r="G12" s="153">
        <f>D12*F12</f>
        <v>0</v>
      </c>
      <c r="H12" s="159"/>
      <c r="K12" s="104"/>
    </row>
    <row r="13" ht="15" customHeight="1" spans="1:8">
      <c r="A13" s="91"/>
      <c r="B13" s="91"/>
      <c r="C13" s="91"/>
      <c r="D13" s="91"/>
      <c r="E13" s="160"/>
      <c r="F13" s="160"/>
      <c r="G13" s="153"/>
      <c r="H13" s="160">
        <f>SUM(H2:H12)</f>
        <v>3197900</v>
      </c>
    </row>
  </sheetData>
  <mergeCells count="21">
    <mergeCell ref="A13:C13"/>
    <mergeCell ref="A2:A4"/>
    <mergeCell ref="A5:A6"/>
    <mergeCell ref="A7:A8"/>
    <mergeCell ref="A9:A10"/>
    <mergeCell ref="A11:A12"/>
    <mergeCell ref="B2:B4"/>
    <mergeCell ref="B5:B6"/>
    <mergeCell ref="B7:B8"/>
    <mergeCell ref="B9:B10"/>
    <mergeCell ref="B11:B12"/>
    <mergeCell ref="E2:E4"/>
    <mergeCell ref="E5:E6"/>
    <mergeCell ref="E7:E8"/>
    <mergeCell ref="E9:E10"/>
    <mergeCell ref="E11:E12"/>
    <mergeCell ref="H2:H4"/>
    <mergeCell ref="H5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abSelected="1" zoomScale="85" zoomScaleNormal="85" workbookViewId="0">
      <selection activeCell="A2" sqref="A2:A3"/>
    </sheetView>
  </sheetViews>
  <sheetFormatPr defaultColWidth="9.140625" defaultRowHeight="16.8"/>
  <cols>
    <col min="1" max="1" width="19" style="21" customWidth="1"/>
    <col min="2" max="2" width="13.7109375" style="104" customWidth="1"/>
    <col min="3" max="3" width="28.859375" customWidth="1"/>
    <col min="4" max="4" width="25.4296875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ht="16" customHeight="1" spans="1:9">
      <c r="A1" s="105" t="s">
        <v>0</v>
      </c>
      <c r="B1" s="106" t="s">
        <v>244</v>
      </c>
      <c r="C1" s="107" t="s">
        <v>245</v>
      </c>
      <c r="D1" s="107" t="s">
        <v>246</v>
      </c>
      <c r="E1" s="107" t="s">
        <v>228</v>
      </c>
      <c r="F1" s="107" t="s">
        <v>3</v>
      </c>
      <c r="G1" s="107" t="s">
        <v>4</v>
      </c>
      <c r="H1" s="107" t="s">
        <v>5</v>
      </c>
      <c r="I1" s="107" t="s">
        <v>256</v>
      </c>
    </row>
    <row r="2" ht="60" customHeight="1" spans="1:9">
      <c r="A2" s="108">
        <v>45995</v>
      </c>
      <c r="B2" s="109" t="s">
        <v>257</v>
      </c>
      <c r="C2" s="110" t="s">
        <v>258</v>
      </c>
      <c r="D2" s="111">
        <v>23.74</v>
      </c>
      <c r="E2" s="122"/>
      <c r="F2" s="123">
        <v>250000</v>
      </c>
      <c r="G2" s="124">
        <f>D2*F2</f>
        <v>5935000</v>
      </c>
      <c r="H2" s="124">
        <f>SUM(G2:G3)</f>
        <v>7717000</v>
      </c>
      <c r="I2" s="132" t="s">
        <v>259</v>
      </c>
    </row>
    <row r="3" ht="60" customHeight="1" spans="1:9">
      <c r="A3" s="112"/>
      <c r="B3" s="113"/>
      <c r="C3" s="110" t="s">
        <v>260</v>
      </c>
      <c r="D3" s="111">
        <v>9.9</v>
      </c>
      <c r="E3" s="125"/>
      <c r="F3" s="123">
        <v>180000</v>
      </c>
      <c r="G3" s="124">
        <f>D3*F3</f>
        <v>1782000</v>
      </c>
      <c r="H3" s="126"/>
      <c r="I3" s="133"/>
    </row>
    <row r="4" ht="80" customHeight="1" spans="1:9">
      <c r="A4" s="108">
        <v>46013</v>
      </c>
      <c r="B4" s="109" t="s">
        <v>261</v>
      </c>
      <c r="C4" s="110" t="s">
        <v>262</v>
      </c>
      <c r="D4" s="111">
        <v>9.16</v>
      </c>
      <c r="E4" s="127"/>
      <c r="F4" s="123">
        <v>250000</v>
      </c>
      <c r="G4" s="124">
        <f>D4*F4</f>
        <v>2290000</v>
      </c>
      <c r="H4" s="124">
        <f>SUM(G4:G5)</f>
        <v>4072000</v>
      </c>
      <c r="I4" s="132" t="s">
        <v>259</v>
      </c>
    </row>
    <row r="5" ht="80" customHeight="1" spans="1:9">
      <c r="A5" s="112"/>
      <c r="B5" s="113"/>
      <c r="C5" s="110" t="s">
        <v>260</v>
      </c>
      <c r="D5" s="111">
        <v>9.9</v>
      </c>
      <c r="E5" s="128"/>
      <c r="F5" s="123">
        <v>180000</v>
      </c>
      <c r="G5" s="124">
        <f>D5*F5</f>
        <v>1782000</v>
      </c>
      <c r="H5" s="126"/>
      <c r="I5" s="133"/>
    </row>
    <row r="6" ht="60" customHeight="1" spans="1:9">
      <c r="A6" s="114"/>
      <c r="B6" s="115"/>
      <c r="C6" s="116"/>
      <c r="D6" s="116"/>
      <c r="E6" s="115"/>
      <c r="F6" s="129"/>
      <c r="G6" s="124">
        <f>D6*F6</f>
        <v>0</v>
      </c>
      <c r="H6" s="129">
        <f>SUM(D6*F6)</f>
        <v>0</v>
      </c>
      <c r="I6" s="129"/>
    </row>
    <row r="7" ht="60" customHeight="1" spans="1:9">
      <c r="A7" s="117"/>
      <c r="B7" s="118"/>
      <c r="C7" s="116"/>
      <c r="D7" s="116"/>
      <c r="E7" s="118"/>
      <c r="F7" s="129"/>
      <c r="G7" s="124"/>
      <c r="H7" s="129"/>
      <c r="I7" s="129"/>
    </row>
    <row r="8" ht="180" customHeight="1" spans="1:9">
      <c r="A8" s="119"/>
      <c r="B8" s="116"/>
      <c r="C8" s="116"/>
      <c r="D8" s="116"/>
      <c r="E8" s="129"/>
      <c r="F8" s="129"/>
      <c r="G8" s="124">
        <f>D8*F8</f>
        <v>0</v>
      </c>
      <c r="H8" s="129">
        <f>SUM(D8*F8)</f>
        <v>0</v>
      </c>
      <c r="I8" s="129"/>
    </row>
    <row r="9" ht="26" spans="1:9">
      <c r="A9" s="120" t="s">
        <v>5</v>
      </c>
      <c r="B9" s="121"/>
      <c r="C9" s="121"/>
      <c r="D9" s="121"/>
      <c r="E9" s="121"/>
      <c r="F9" s="121"/>
      <c r="G9" s="130">
        <f>SUM(H6:H8)</f>
        <v>0</v>
      </c>
      <c r="H9" s="131"/>
      <c r="I9" s="134"/>
    </row>
  </sheetData>
  <mergeCells count="15">
    <mergeCell ref="A9:F9"/>
    <mergeCell ref="G9:I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82" zoomScaleNormal="82" workbookViewId="0">
      <selection activeCell="K2" sqref="K2"/>
    </sheetView>
  </sheetViews>
  <sheetFormatPr defaultColWidth="9.140625" defaultRowHeight="16.8" outlineLevelRow="3" outlineLevelCol="6"/>
  <cols>
    <col min="1" max="1" width="10.859375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96" customFormat="1" ht="22" customHeight="1" spans="1:7">
      <c r="A1" s="97" t="s">
        <v>0</v>
      </c>
      <c r="B1" s="97" t="s">
        <v>244</v>
      </c>
      <c r="C1" s="97" t="s">
        <v>245</v>
      </c>
      <c r="D1" s="97" t="s">
        <v>246</v>
      </c>
      <c r="E1" s="97" t="s">
        <v>228</v>
      </c>
      <c r="F1" s="97" t="s">
        <v>3</v>
      </c>
      <c r="G1" s="97" t="s">
        <v>5</v>
      </c>
    </row>
    <row r="2" ht="242.85" customHeight="1" spans="1:7">
      <c r="A2" s="47">
        <v>45996</v>
      </c>
      <c r="B2" s="27">
        <v>1240</v>
      </c>
      <c r="C2" s="98" t="s">
        <v>263</v>
      </c>
      <c r="D2" s="99">
        <v>4</v>
      </c>
      <c r="E2" s="98"/>
      <c r="F2" s="101">
        <v>975000</v>
      </c>
      <c r="G2" s="101">
        <f>SUM(D2*F2)</f>
        <v>3900000</v>
      </c>
    </row>
    <row r="3" ht="250" customHeight="1" spans="1:7">
      <c r="A3" s="47"/>
      <c r="B3" s="19"/>
      <c r="C3" s="98"/>
      <c r="D3" s="99"/>
      <c r="E3" s="102"/>
      <c r="F3" s="101"/>
      <c r="G3" s="101">
        <f>D3*F3</f>
        <v>0</v>
      </c>
    </row>
    <row r="4" ht="26" spans="1:7">
      <c r="A4" s="100" t="s">
        <v>5</v>
      </c>
      <c r="B4" s="100"/>
      <c r="C4" s="100"/>
      <c r="D4" s="100"/>
      <c r="E4" s="103">
        <f>SUM(G2:G3)</f>
        <v>3900000</v>
      </c>
      <c r="F4" s="103"/>
      <c r="G4" s="103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41" customFormat="1" ht="44" customHeight="1" spans="1:5">
      <c r="A1" s="87" t="s">
        <v>264</v>
      </c>
      <c r="B1" s="88" t="s">
        <v>0</v>
      </c>
      <c r="C1" s="88" t="s">
        <v>5</v>
      </c>
      <c r="D1" s="88" t="s">
        <v>265</v>
      </c>
      <c r="E1" s="88" t="s">
        <v>256</v>
      </c>
    </row>
    <row r="2" ht="246" customHeight="1" spans="1:5">
      <c r="A2" s="89"/>
      <c r="B2" s="90"/>
      <c r="C2" s="4"/>
      <c r="D2" s="91"/>
      <c r="E2" s="91"/>
    </row>
    <row r="3" spans="1:5">
      <c r="A3" s="92" t="s">
        <v>266</v>
      </c>
      <c r="B3" s="93"/>
      <c r="C3" s="94"/>
      <c r="D3" s="95">
        <f>SUM(C2:C2)</f>
        <v>0</v>
      </c>
      <c r="E3" s="94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0625" defaultRowHeight="16.8" outlineLevelRow="6" outlineLevelCol="6"/>
  <cols>
    <col min="1" max="1" width="11.0078125" customWidth="1"/>
    <col min="2" max="2" width="19.0390625" customWidth="1"/>
    <col min="3" max="4" width="30.75" customWidth="1"/>
    <col min="5" max="5" width="67.4453125" customWidth="1"/>
    <col min="6" max="7" width="32.3359375" customWidth="1"/>
  </cols>
  <sheetData>
    <row r="1" s="10" customFormat="1" ht="35" customHeight="1" spans="1:7">
      <c r="A1" s="11" t="s">
        <v>0</v>
      </c>
      <c r="B1" s="11" t="s">
        <v>267</v>
      </c>
      <c r="C1" s="11" t="s">
        <v>226</v>
      </c>
      <c r="D1" s="11" t="s">
        <v>246</v>
      </c>
      <c r="E1" s="11" t="s">
        <v>228</v>
      </c>
      <c r="F1" s="11" t="s">
        <v>3</v>
      </c>
      <c r="G1" s="11" t="s">
        <v>5</v>
      </c>
    </row>
    <row r="2" customFormat="1" ht="76" customHeight="1" spans="1:7">
      <c r="A2" s="47"/>
      <c r="B2" s="47"/>
      <c r="C2" s="13"/>
      <c r="D2" s="14"/>
      <c r="E2" s="37"/>
      <c r="F2" s="17"/>
      <c r="G2" s="82"/>
    </row>
    <row r="3" customFormat="1" ht="76" customHeight="1" spans="1:7">
      <c r="A3" s="47"/>
      <c r="B3" s="47"/>
      <c r="C3" s="13"/>
      <c r="D3" s="58"/>
      <c r="E3" s="83"/>
      <c r="F3" s="17"/>
      <c r="G3" s="84"/>
    </row>
    <row r="4" customFormat="1" ht="76" customHeight="1" spans="1:7">
      <c r="A4" s="47"/>
      <c r="B4" s="47"/>
      <c r="C4" s="13"/>
      <c r="D4" s="58"/>
      <c r="E4" s="85"/>
      <c r="F4" s="17"/>
      <c r="G4" s="86"/>
    </row>
    <row r="5" customFormat="1" ht="39" customHeight="1" spans="1:7">
      <c r="A5" s="59" t="s">
        <v>5</v>
      </c>
      <c r="B5" s="60"/>
      <c r="C5" s="61"/>
      <c r="D5" s="60"/>
      <c r="E5" s="64">
        <f>SUM(G2)</f>
        <v>0</v>
      </c>
      <c r="F5" s="65"/>
      <c r="G5" s="66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55" zoomScaleNormal="55" workbookViewId="0">
      <pane ySplit="1" topLeftCell="A2" activePane="bottomLeft" state="frozen"/>
      <selection/>
      <selection pane="bottomLeft" activeCell="E6" sqref="E6:E9"/>
    </sheetView>
  </sheetViews>
  <sheetFormatPr defaultColWidth="9.140625" defaultRowHeight="16.8" outlineLevelCol="7"/>
  <cols>
    <col min="1" max="1" width="19.578125" style="21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68" customWidth="1"/>
    <col min="10" max="10" width="12.859375"/>
  </cols>
  <sheetData>
    <row r="1" s="67" customFormat="1" ht="35" customHeight="1" spans="1:8">
      <c r="A1" s="69" t="s">
        <v>0</v>
      </c>
      <c r="B1" s="70" t="s">
        <v>267</v>
      </c>
      <c r="C1" s="70" t="s">
        <v>226</v>
      </c>
      <c r="D1" s="70" t="s">
        <v>246</v>
      </c>
      <c r="E1" s="70" t="s">
        <v>228</v>
      </c>
      <c r="F1" s="70" t="s">
        <v>3</v>
      </c>
      <c r="G1" s="70" t="s">
        <v>4</v>
      </c>
      <c r="H1" s="70" t="s">
        <v>5</v>
      </c>
    </row>
    <row r="2" customFormat="1" ht="80" customHeight="1" spans="1:8">
      <c r="A2" s="71">
        <v>45995</v>
      </c>
      <c r="B2" s="42">
        <v>115510</v>
      </c>
      <c r="C2" s="48" t="s">
        <v>268</v>
      </c>
      <c r="D2" s="14">
        <v>1</v>
      </c>
      <c r="E2" s="42"/>
      <c r="F2" s="17">
        <v>35000</v>
      </c>
      <c r="G2" s="19">
        <f t="shared" ref="G2:G9" si="0">D2*F2</f>
        <v>35000</v>
      </c>
      <c r="H2" s="51">
        <f>SUM(G2:G5)</f>
        <v>117000</v>
      </c>
    </row>
    <row r="3" customFormat="1" ht="80" customHeight="1" spans="1:8">
      <c r="A3" s="72"/>
      <c r="B3" s="44"/>
      <c r="C3" s="16" t="s">
        <v>269</v>
      </c>
      <c r="D3" s="16">
        <v>1</v>
      </c>
      <c r="E3" s="44"/>
      <c r="F3" s="77">
        <v>35000</v>
      </c>
      <c r="G3" s="19">
        <f t="shared" si="0"/>
        <v>35000</v>
      </c>
      <c r="H3" s="52"/>
    </row>
    <row r="4" customFormat="1" ht="80" customHeight="1" spans="1:8">
      <c r="A4" s="72"/>
      <c r="B4" s="44"/>
      <c r="C4" s="16" t="s">
        <v>176</v>
      </c>
      <c r="D4" s="16">
        <v>1</v>
      </c>
      <c r="E4" s="44"/>
      <c r="F4" s="77">
        <v>22000</v>
      </c>
      <c r="G4" s="19">
        <f t="shared" si="0"/>
        <v>22000</v>
      </c>
      <c r="H4" s="52"/>
    </row>
    <row r="5" customFormat="1" ht="80" customHeight="1" spans="1:8">
      <c r="A5" s="73"/>
      <c r="B5" s="46"/>
      <c r="C5" s="16" t="s">
        <v>270</v>
      </c>
      <c r="D5" s="16">
        <v>1</v>
      </c>
      <c r="E5" s="46"/>
      <c r="F5" s="77">
        <v>25000</v>
      </c>
      <c r="G5" s="19">
        <f t="shared" si="0"/>
        <v>25000</v>
      </c>
      <c r="H5" s="53"/>
    </row>
    <row r="6" customFormat="1" ht="110" customHeight="1" spans="1:8">
      <c r="A6" s="28">
        <v>46017</v>
      </c>
      <c r="B6" s="33">
        <v>118014</v>
      </c>
      <c r="C6" s="16" t="s">
        <v>269</v>
      </c>
      <c r="D6" s="16">
        <v>3</v>
      </c>
      <c r="E6" s="78"/>
      <c r="F6" s="77">
        <v>35000</v>
      </c>
      <c r="G6" s="19">
        <f t="shared" si="0"/>
        <v>105000</v>
      </c>
      <c r="H6" s="38">
        <f>SUM(G6:G9)</f>
        <v>212000</v>
      </c>
    </row>
    <row r="7" customFormat="1" ht="110" customHeight="1" spans="1:8">
      <c r="A7" s="31"/>
      <c r="B7" s="74"/>
      <c r="C7" s="16" t="s">
        <v>271</v>
      </c>
      <c r="D7" s="16">
        <v>1</v>
      </c>
      <c r="E7" s="79"/>
      <c r="F7" s="77">
        <v>35000</v>
      </c>
      <c r="G7" s="19">
        <f t="shared" si="0"/>
        <v>35000</v>
      </c>
      <c r="H7" s="39"/>
    </row>
    <row r="8" customFormat="1" ht="110" customHeight="1" spans="1:8">
      <c r="A8" s="31"/>
      <c r="B8" s="74"/>
      <c r="C8" s="16" t="s">
        <v>176</v>
      </c>
      <c r="D8" s="16">
        <v>1</v>
      </c>
      <c r="E8" s="79"/>
      <c r="F8" s="77">
        <v>22000</v>
      </c>
      <c r="G8" s="19">
        <f t="shared" si="0"/>
        <v>22000</v>
      </c>
      <c r="H8" s="39"/>
    </row>
    <row r="9" customFormat="1" ht="110" customHeight="1" spans="1:8">
      <c r="A9" s="32"/>
      <c r="B9" s="34"/>
      <c r="C9" s="16" t="s">
        <v>270</v>
      </c>
      <c r="D9" s="16">
        <v>2</v>
      </c>
      <c r="E9" s="80"/>
      <c r="F9" s="77">
        <v>25000</v>
      </c>
      <c r="G9" s="19">
        <f t="shared" si="0"/>
        <v>50000</v>
      </c>
      <c r="H9" s="40"/>
    </row>
    <row r="10" customFormat="1" ht="39" customHeight="1" spans="1:8">
      <c r="A10" s="75" t="s">
        <v>5</v>
      </c>
      <c r="B10" s="76"/>
      <c r="C10" s="76"/>
      <c r="D10" s="16"/>
      <c r="E10" s="3"/>
      <c r="F10" s="77"/>
      <c r="G10" s="19"/>
      <c r="H10" s="81">
        <f>SUM(H2:H9)</f>
        <v>329000</v>
      </c>
    </row>
  </sheetData>
  <mergeCells count="9">
    <mergeCell ref="A10:C10"/>
    <mergeCell ref="A2:A5"/>
    <mergeCell ref="A6:A9"/>
    <mergeCell ref="B2:B5"/>
    <mergeCell ref="B6:B9"/>
    <mergeCell ref="E2:E5"/>
    <mergeCell ref="E6:E9"/>
    <mergeCell ref="H2:H5"/>
    <mergeCell ref="H6:H9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H4" sqref="H4"/>
    </sheetView>
  </sheetViews>
  <sheetFormatPr defaultColWidth="9.140625" defaultRowHeight="16.8" outlineLevelRow="6"/>
  <cols>
    <col min="1" max="1" width="10.5703125" customWidth="1"/>
    <col min="2" max="2" width="19.0390625" style="41" customWidth="1"/>
    <col min="3" max="4" width="30.75" customWidth="1"/>
    <col min="5" max="5" width="37.1328125" customWidth="1"/>
    <col min="6" max="9" width="32.3359375" customWidth="1"/>
  </cols>
  <sheetData>
    <row r="1" s="10" customFormat="1" ht="35" customHeight="1" spans="1:9">
      <c r="A1" s="11" t="s">
        <v>0</v>
      </c>
      <c r="B1" s="11" t="s">
        <v>267</v>
      </c>
      <c r="C1" s="11" t="s">
        <v>226</v>
      </c>
      <c r="D1" s="11" t="s">
        <v>246</v>
      </c>
      <c r="E1" s="11" t="s">
        <v>228</v>
      </c>
      <c r="F1" s="11" t="s">
        <v>3</v>
      </c>
      <c r="G1" s="11" t="s">
        <v>4</v>
      </c>
      <c r="H1" s="11" t="s">
        <v>5</v>
      </c>
      <c r="I1" s="11" t="s">
        <v>272</v>
      </c>
    </row>
    <row r="2" customFormat="1" ht="308.7" spans="1:9">
      <c r="A2" s="57">
        <v>46015</v>
      </c>
      <c r="B2" s="27" t="s">
        <v>273</v>
      </c>
      <c r="C2" s="13" t="s">
        <v>274</v>
      </c>
      <c r="D2" s="14">
        <v>1</v>
      </c>
      <c r="E2" s="62" t="str">
        <f>_xlfn.DISPIMG("ID_228C04B49AFA424BAA8EA1B6BFF0CDE1",1)</f>
        <v>=DISPIMG("ID_228C04B49AFA424BAA8EA1B6BFF0CDE1",1)</v>
      </c>
      <c r="F2" s="17">
        <v>290000</v>
      </c>
      <c r="G2" s="18">
        <f>D2*F2</f>
        <v>290000</v>
      </c>
      <c r="H2" s="63">
        <f>SUM(G2:G4)</f>
        <v>290000</v>
      </c>
      <c r="I2" s="63">
        <f>(H2*10%)+H2</f>
        <v>319000</v>
      </c>
    </row>
    <row r="3" customFormat="1" ht="76" customHeight="1" spans="1:9">
      <c r="A3" s="57"/>
      <c r="B3" s="27"/>
      <c r="C3" s="13"/>
      <c r="D3" s="58"/>
      <c r="E3" s="62"/>
      <c r="F3" s="17"/>
      <c r="G3" s="18">
        <f>D3*F3</f>
        <v>0</v>
      </c>
      <c r="H3" s="63"/>
      <c r="I3" s="63"/>
    </row>
    <row r="4" customFormat="1" ht="76" customHeight="1" spans="1:9">
      <c r="A4" s="57"/>
      <c r="B4" s="27"/>
      <c r="C4" s="13"/>
      <c r="D4" s="58"/>
      <c r="E4" s="62"/>
      <c r="F4" s="17"/>
      <c r="G4" s="18">
        <f>D4*F4</f>
        <v>0</v>
      </c>
      <c r="H4" s="63"/>
      <c r="I4" s="63"/>
    </row>
    <row r="5" customFormat="1" ht="39" customHeight="1" spans="1:9">
      <c r="A5" s="59" t="s">
        <v>5</v>
      </c>
      <c r="B5" s="60"/>
      <c r="C5" s="61"/>
      <c r="D5" s="60"/>
      <c r="E5" s="64">
        <f>SUM(I2)</f>
        <v>319000</v>
      </c>
      <c r="F5" s="65"/>
      <c r="G5" s="65"/>
      <c r="H5" s="65"/>
      <c r="I5" s="66"/>
    </row>
    <row r="6" customFormat="1" ht="65" customHeight="1" spans="2:2">
      <c r="B6" s="41"/>
    </row>
    <row r="7" customFormat="1" ht="71" customHeight="1" spans="2:2">
      <c r="B7" s="41"/>
    </row>
  </sheetData>
  <mergeCells count="2">
    <mergeCell ref="A5:C5"/>
    <mergeCell ref="E5:I5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zoomScale="70" zoomScaleNormal="70" workbookViewId="0">
      <pane ySplit="1" topLeftCell="A2" activePane="bottomLeft" state="frozen"/>
      <selection/>
      <selection pane="bottomLeft" activeCell="H5" sqref="H5:H14"/>
    </sheetView>
  </sheetViews>
  <sheetFormatPr defaultColWidth="9.140625" defaultRowHeight="16.8" outlineLevelCol="7"/>
  <cols>
    <col min="1" max="1" width="10.5703125" customWidth="1"/>
    <col min="2" max="2" width="19.0390625" style="41" customWidth="1"/>
    <col min="3" max="3" width="34.4375" customWidth="1"/>
    <col min="4" max="4" width="30.75" customWidth="1"/>
    <col min="5" max="5" width="53.140625" customWidth="1"/>
    <col min="6" max="8" width="32.3359375" customWidth="1"/>
  </cols>
  <sheetData>
    <row r="1" s="10" customFormat="1" ht="35" customHeight="1" spans="1:8">
      <c r="A1" s="11" t="s">
        <v>0</v>
      </c>
      <c r="B1" s="11" t="s">
        <v>267</v>
      </c>
      <c r="C1" s="11" t="s">
        <v>226</v>
      </c>
      <c r="D1" s="11" t="s">
        <v>246</v>
      </c>
      <c r="E1" s="11" t="s">
        <v>228</v>
      </c>
      <c r="F1" s="11" t="s">
        <v>3</v>
      </c>
      <c r="G1" s="11" t="s">
        <v>4</v>
      </c>
      <c r="H1" s="11" t="s">
        <v>5</v>
      </c>
    </row>
    <row r="2" customFormat="1" ht="75" customHeight="1" spans="1:8">
      <c r="A2" s="12">
        <v>45996</v>
      </c>
      <c r="B2" s="42">
        <v>821</v>
      </c>
      <c r="C2" s="13" t="s">
        <v>275</v>
      </c>
      <c r="D2" s="14">
        <v>5</v>
      </c>
      <c r="E2" s="27"/>
      <c r="F2" s="17">
        <v>65000</v>
      </c>
      <c r="G2" s="18">
        <f t="shared" ref="G2:G7" si="0">D2*F2</f>
        <v>325000</v>
      </c>
      <c r="H2" s="51">
        <f>SUM(G2:G4)</f>
        <v>770000</v>
      </c>
    </row>
    <row r="3" customFormat="1" ht="75" customHeight="1" spans="1:8">
      <c r="A3" s="43"/>
      <c r="B3" s="44"/>
      <c r="C3" s="13" t="s">
        <v>276</v>
      </c>
      <c r="D3" s="14">
        <v>5</v>
      </c>
      <c r="E3" s="27"/>
      <c r="F3" s="17">
        <v>85000</v>
      </c>
      <c r="G3" s="18">
        <f t="shared" si="0"/>
        <v>425000</v>
      </c>
      <c r="H3" s="52"/>
    </row>
    <row r="4" customFormat="1" ht="75" customHeight="1" spans="1:8">
      <c r="A4" s="45"/>
      <c r="B4" s="46"/>
      <c r="C4" s="13" t="s">
        <v>277</v>
      </c>
      <c r="D4" s="14">
        <v>1</v>
      </c>
      <c r="E4" s="27"/>
      <c r="F4" s="17">
        <v>20000</v>
      </c>
      <c r="G4" s="18">
        <f t="shared" si="0"/>
        <v>20000</v>
      </c>
      <c r="H4" s="53"/>
    </row>
    <row r="5" customFormat="1" ht="23" customHeight="1" spans="1:8">
      <c r="A5" s="47">
        <v>46002</v>
      </c>
      <c r="B5" s="307" t="s">
        <v>278</v>
      </c>
      <c r="C5" s="48" t="s">
        <v>279</v>
      </c>
      <c r="D5" s="14">
        <v>3</v>
      </c>
      <c r="E5" s="42"/>
      <c r="F5" s="17">
        <v>760000</v>
      </c>
      <c r="G5" s="19">
        <f t="shared" si="0"/>
        <v>2280000</v>
      </c>
      <c r="H5" s="51">
        <f>SUM(G5:G14)</f>
        <v>10774000</v>
      </c>
    </row>
    <row r="6" customFormat="1" ht="23" customHeight="1" spans="1:8">
      <c r="A6" s="47"/>
      <c r="B6" s="44"/>
      <c r="C6" s="48" t="s">
        <v>280</v>
      </c>
      <c r="D6" s="14">
        <v>3</v>
      </c>
      <c r="E6" s="44"/>
      <c r="F6" s="17">
        <v>900000</v>
      </c>
      <c r="G6" s="19">
        <f t="shared" si="0"/>
        <v>2700000</v>
      </c>
      <c r="H6" s="52"/>
    </row>
    <row r="7" customFormat="1" ht="23" customHeight="1" spans="1:8">
      <c r="A7" s="47"/>
      <c r="B7" s="44"/>
      <c r="C7" s="48" t="s">
        <v>281</v>
      </c>
      <c r="D7" s="14">
        <v>2</v>
      </c>
      <c r="E7" s="44"/>
      <c r="F7" s="17">
        <v>500000</v>
      </c>
      <c r="G7" s="19">
        <f t="shared" si="0"/>
        <v>1000000</v>
      </c>
      <c r="H7" s="52"/>
    </row>
    <row r="8" customFormat="1" ht="23" customHeight="1" spans="1:8">
      <c r="A8" s="47"/>
      <c r="B8" s="44"/>
      <c r="C8" s="27" t="s">
        <v>282</v>
      </c>
      <c r="D8" s="14">
        <v>2</v>
      </c>
      <c r="E8" s="44"/>
      <c r="F8" s="17">
        <v>432000</v>
      </c>
      <c r="G8" s="19">
        <f t="shared" ref="G8:G17" si="1">D8*F8</f>
        <v>864000</v>
      </c>
      <c r="H8" s="52"/>
    </row>
    <row r="9" customFormat="1" ht="23" customHeight="1" spans="1:8">
      <c r="A9" s="47"/>
      <c r="B9" s="44"/>
      <c r="C9" s="27" t="s">
        <v>283</v>
      </c>
      <c r="D9" s="14">
        <v>5</v>
      </c>
      <c r="E9" s="44"/>
      <c r="F9" s="17">
        <v>55000</v>
      </c>
      <c r="G9" s="19">
        <f t="shared" si="1"/>
        <v>275000</v>
      </c>
      <c r="H9" s="52"/>
    </row>
    <row r="10" customFormat="1" ht="23" customHeight="1" spans="1:8">
      <c r="A10" s="47"/>
      <c r="B10" s="44"/>
      <c r="C10" s="27" t="s">
        <v>284</v>
      </c>
      <c r="D10" s="14">
        <v>4</v>
      </c>
      <c r="E10" s="44"/>
      <c r="F10" s="17">
        <v>165000</v>
      </c>
      <c r="G10" s="19">
        <f t="shared" si="1"/>
        <v>660000</v>
      </c>
      <c r="H10" s="52"/>
    </row>
    <row r="11" customFormat="1" ht="23" customHeight="1" spans="1:8">
      <c r="A11" s="47"/>
      <c r="B11" s="44"/>
      <c r="C11" s="27" t="s">
        <v>152</v>
      </c>
      <c r="D11" s="14">
        <v>3</v>
      </c>
      <c r="E11" s="44"/>
      <c r="F11" s="17">
        <v>220000</v>
      </c>
      <c r="G11" s="19">
        <f t="shared" si="1"/>
        <v>660000</v>
      </c>
      <c r="H11" s="52"/>
    </row>
    <row r="12" customFormat="1" ht="23" customHeight="1" spans="1:8">
      <c r="A12" s="47"/>
      <c r="B12" s="44"/>
      <c r="C12" s="27" t="s">
        <v>285</v>
      </c>
      <c r="D12" s="14">
        <v>4</v>
      </c>
      <c r="E12" s="44"/>
      <c r="F12" s="17">
        <v>85000</v>
      </c>
      <c r="G12" s="19">
        <f t="shared" si="1"/>
        <v>340000</v>
      </c>
      <c r="H12" s="52"/>
    </row>
    <row r="13" customFormat="1" ht="23" customHeight="1" spans="1:8">
      <c r="A13" s="47"/>
      <c r="B13" s="44"/>
      <c r="C13" s="27" t="s">
        <v>286</v>
      </c>
      <c r="D13" s="14">
        <v>3</v>
      </c>
      <c r="E13" s="44"/>
      <c r="F13" s="17">
        <v>65000</v>
      </c>
      <c r="G13" s="19">
        <f t="shared" si="1"/>
        <v>195000</v>
      </c>
      <c r="H13" s="52"/>
    </row>
    <row r="14" customFormat="1" ht="23" customHeight="1" spans="1:8">
      <c r="A14" s="47"/>
      <c r="B14" s="46"/>
      <c r="C14" s="27" t="s">
        <v>287</v>
      </c>
      <c r="D14" s="14">
        <v>6</v>
      </c>
      <c r="E14" s="46"/>
      <c r="F14" s="17">
        <v>300000</v>
      </c>
      <c r="G14" s="19">
        <f t="shared" si="1"/>
        <v>1800000</v>
      </c>
      <c r="H14" s="53"/>
    </row>
    <row r="15" customFormat="1" ht="90" customHeight="1" spans="1:8">
      <c r="A15" s="12">
        <v>46004</v>
      </c>
      <c r="B15" s="307" t="s">
        <v>288</v>
      </c>
      <c r="C15" s="27" t="s">
        <v>289</v>
      </c>
      <c r="D15" s="14">
        <v>20</v>
      </c>
      <c r="E15" s="42"/>
      <c r="F15" s="17">
        <v>15000</v>
      </c>
      <c r="G15" s="19">
        <f t="shared" si="1"/>
        <v>300000</v>
      </c>
      <c r="H15" s="51">
        <f>SUM(G15:G17)</f>
        <v>4800000</v>
      </c>
    </row>
    <row r="16" customFormat="1" ht="90" customHeight="1" spans="1:8">
      <c r="A16" s="44"/>
      <c r="B16" s="44"/>
      <c r="C16" s="27" t="s">
        <v>290</v>
      </c>
      <c r="D16" s="14">
        <v>30</v>
      </c>
      <c r="E16" s="44"/>
      <c r="F16" s="17">
        <v>65000</v>
      </c>
      <c r="G16" s="19">
        <f t="shared" si="1"/>
        <v>1950000</v>
      </c>
      <c r="H16" s="44"/>
    </row>
    <row r="17" customFormat="1" ht="90" customHeight="1" spans="1:8">
      <c r="A17" s="46"/>
      <c r="B17" s="46"/>
      <c r="C17" s="27" t="s">
        <v>291</v>
      </c>
      <c r="D17" s="14">
        <v>30</v>
      </c>
      <c r="E17" s="46"/>
      <c r="F17" s="17">
        <v>85000</v>
      </c>
      <c r="G17" s="19">
        <f t="shared" si="1"/>
        <v>2550000</v>
      </c>
      <c r="H17" s="46"/>
    </row>
    <row r="18" customFormat="1" ht="39" customHeight="1" spans="1:8">
      <c r="A18" s="49" t="s">
        <v>292</v>
      </c>
      <c r="B18" s="50"/>
      <c r="C18" s="50"/>
      <c r="D18" s="50"/>
      <c r="E18" s="50"/>
      <c r="F18" s="54">
        <f>SUM(H2:H17)</f>
        <v>16344000</v>
      </c>
      <c r="G18" s="55"/>
      <c r="H18" s="56"/>
    </row>
  </sheetData>
  <mergeCells count="14">
    <mergeCell ref="A18:E18"/>
    <mergeCell ref="F18:H18"/>
    <mergeCell ref="A2:A4"/>
    <mergeCell ref="A5:A14"/>
    <mergeCell ref="A15:A17"/>
    <mergeCell ref="B2:B4"/>
    <mergeCell ref="B5:B14"/>
    <mergeCell ref="B15:B17"/>
    <mergeCell ref="E2:E4"/>
    <mergeCell ref="E5:E14"/>
    <mergeCell ref="E15:E17"/>
    <mergeCell ref="H2:H4"/>
    <mergeCell ref="H5:H14"/>
    <mergeCell ref="H15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2" activePane="bottomLeft" state="frozen"/>
      <selection/>
      <selection pane="bottomLeft" activeCell="J10" sqref="J10"/>
    </sheetView>
  </sheetViews>
  <sheetFormatPr defaultColWidth="9.140625" defaultRowHeight="16.8" outlineLevelCol="6"/>
  <cols>
    <col min="1" max="1" width="23.7109375" style="21" customWidth="1"/>
    <col min="2" max="2" width="42.2890625" style="22" customWidth="1"/>
    <col min="3" max="3" width="15.8359375" customWidth="1"/>
    <col min="4" max="4" width="65.703125" customWidth="1"/>
    <col min="5" max="7" width="32.3359375" customWidth="1"/>
    <col min="10" max="10" width="12.859375"/>
  </cols>
  <sheetData>
    <row r="1" s="10" customFormat="1" ht="35" customHeight="1" spans="1:7">
      <c r="A1" s="23" t="s">
        <v>0</v>
      </c>
      <c r="B1" s="24" t="s">
        <v>226</v>
      </c>
      <c r="C1" s="11" t="s">
        <v>246</v>
      </c>
      <c r="D1" s="11" t="s">
        <v>228</v>
      </c>
      <c r="E1" s="11" t="s">
        <v>3</v>
      </c>
      <c r="F1" s="11" t="s">
        <v>4</v>
      </c>
      <c r="G1" s="11" t="s">
        <v>5</v>
      </c>
    </row>
    <row r="2" customFormat="1" ht="236.95" customHeight="1" spans="1:7">
      <c r="A2" s="25">
        <v>45992</v>
      </c>
      <c r="B2" s="26" t="s">
        <v>293</v>
      </c>
      <c r="C2" s="14">
        <v>5</v>
      </c>
      <c r="D2" s="27"/>
      <c r="E2" s="17">
        <v>55000</v>
      </c>
      <c r="F2" s="18">
        <f t="shared" ref="F2:F10" si="0">C2*E2</f>
        <v>275000</v>
      </c>
      <c r="G2" s="19">
        <f>SUM(F2:F2)</f>
        <v>275000</v>
      </c>
    </row>
    <row r="3" customFormat="1" ht="40" customHeight="1" spans="1:7">
      <c r="A3" s="28">
        <v>46003</v>
      </c>
      <c r="B3" s="29" t="s">
        <v>294</v>
      </c>
      <c r="C3" s="30">
        <v>5</v>
      </c>
      <c r="D3" s="16"/>
      <c r="E3" s="33">
        <v>55000</v>
      </c>
      <c r="F3" s="37">
        <f t="shared" si="0"/>
        <v>275000</v>
      </c>
      <c r="G3" s="38">
        <f>SUM(F3:F8)</f>
        <v>895000</v>
      </c>
    </row>
    <row r="4" customFormat="1" ht="40" customHeight="1" spans="1:7">
      <c r="A4" s="31"/>
      <c r="B4" s="29" t="s">
        <v>295</v>
      </c>
      <c r="C4" s="30">
        <v>1</v>
      </c>
      <c r="D4" s="16"/>
      <c r="E4" s="33">
        <v>55000</v>
      </c>
      <c r="F4" s="37">
        <f t="shared" si="0"/>
        <v>55000</v>
      </c>
      <c r="G4" s="39"/>
    </row>
    <row r="5" customFormat="1" ht="40" customHeight="1" spans="1:7">
      <c r="A5" s="31"/>
      <c r="B5" s="29" t="s">
        <v>296</v>
      </c>
      <c r="C5" s="30">
        <v>1</v>
      </c>
      <c r="D5" s="16"/>
      <c r="E5" s="33">
        <v>55000</v>
      </c>
      <c r="F5" s="37">
        <f t="shared" si="0"/>
        <v>55000</v>
      </c>
      <c r="G5" s="39"/>
    </row>
    <row r="6" customFormat="1" ht="40" customHeight="1" spans="1:7">
      <c r="A6" s="31"/>
      <c r="B6" s="29" t="s">
        <v>297</v>
      </c>
      <c r="C6" s="30">
        <v>3</v>
      </c>
      <c r="D6" s="16"/>
      <c r="E6" s="33">
        <v>50000</v>
      </c>
      <c r="F6" s="37">
        <f t="shared" si="0"/>
        <v>150000</v>
      </c>
      <c r="G6" s="39"/>
    </row>
    <row r="7" customFormat="1" ht="40" customHeight="1" spans="1:7">
      <c r="A7" s="31"/>
      <c r="B7" s="29" t="s">
        <v>298</v>
      </c>
      <c r="C7" s="30">
        <v>1</v>
      </c>
      <c r="D7" s="16"/>
      <c r="E7" s="33">
        <v>160000</v>
      </c>
      <c r="F7" s="37">
        <f t="shared" si="0"/>
        <v>160000</v>
      </c>
      <c r="G7" s="39"/>
    </row>
    <row r="8" customFormat="1" ht="40" customHeight="1" spans="1:7">
      <c r="A8" s="32"/>
      <c r="B8" s="29" t="s">
        <v>299</v>
      </c>
      <c r="C8" s="30">
        <v>1</v>
      </c>
      <c r="D8" s="16"/>
      <c r="E8" s="33">
        <v>200000</v>
      </c>
      <c r="F8" s="37">
        <f t="shared" si="0"/>
        <v>200000</v>
      </c>
      <c r="G8" s="40"/>
    </row>
    <row r="9" customFormat="1" ht="150" customHeight="1" spans="1:7">
      <c r="A9" s="31"/>
      <c r="B9" s="29" t="s">
        <v>293</v>
      </c>
      <c r="C9" s="30">
        <v>5</v>
      </c>
      <c r="D9" s="33"/>
      <c r="E9" s="33">
        <v>55000</v>
      </c>
      <c r="F9" s="37">
        <f t="shared" si="0"/>
        <v>275000</v>
      </c>
      <c r="G9" s="39">
        <f>SUM(F9:F10)</f>
        <v>385000</v>
      </c>
    </row>
    <row r="10" customFormat="1" ht="150" customHeight="1" spans="1:7">
      <c r="A10" s="32"/>
      <c r="B10" s="29" t="s">
        <v>295</v>
      </c>
      <c r="C10" s="30">
        <v>2</v>
      </c>
      <c r="D10" s="34"/>
      <c r="E10" s="33">
        <v>55000</v>
      </c>
      <c r="F10" s="37">
        <f t="shared" si="0"/>
        <v>110000</v>
      </c>
      <c r="G10" s="40"/>
    </row>
    <row r="11" customFormat="1" ht="39" customHeight="1" spans="1:7">
      <c r="A11" s="35" t="s">
        <v>292</v>
      </c>
      <c r="B11" s="36"/>
      <c r="C11" s="16"/>
      <c r="D11" s="16"/>
      <c r="E11" s="16"/>
      <c r="F11" s="37"/>
      <c r="G11" s="20">
        <f>SUM(G2:G8)</f>
        <v>1170000</v>
      </c>
    </row>
  </sheetData>
  <mergeCells count="6">
    <mergeCell ref="A3:A8"/>
    <mergeCell ref="A9:A10"/>
    <mergeCell ref="D3:D8"/>
    <mergeCell ref="D9:D10"/>
    <mergeCell ref="G3:G8"/>
    <mergeCell ref="G9:G10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F21" sqref="F21"/>
    </sheetView>
  </sheetViews>
  <sheetFormatPr defaultColWidth="9.140625" defaultRowHeight="16.8" outlineLevelRow="2" outlineLevelCol="6"/>
  <cols>
    <col min="1" max="1" width="10.5703125" customWidth="1"/>
    <col min="2" max="2" width="27.5703125" customWidth="1"/>
    <col min="3" max="3" width="30.75" customWidth="1"/>
    <col min="4" max="4" width="28.375" customWidth="1"/>
    <col min="5" max="7" width="32.3359375" customWidth="1"/>
  </cols>
  <sheetData>
    <row r="1" s="10" customFormat="1" ht="35" customHeight="1" spans="1:7">
      <c r="A1" s="11" t="s">
        <v>0</v>
      </c>
      <c r="B1" s="11" t="s">
        <v>226</v>
      </c>
      <c r="C1" s="11" t="s">
        <v>246</v>
      </c>
      <c r="D1" s="11" t="s">
        <v>228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7"/>
      <c r="F2" s="18"/>
      <c r="G2" s="19"/>
    </row>
    <row r="3" customFormat="1" ht="39" customHeight="1" spans="1:7">
      <c r="A3" s="16" t="s">
        <v>292</v>
      </c>
      <c r="B3" s="16"/>
      <c r="C3" s="16"/>
      <c r="D3" s="16"/>
      <c r="E3" s="16"/>
      <c r="F3" s="16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13" sqref="F13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300</v>
      </c>
      <c r="B1" s="2" t="s">
        <v>301</v>
      </c>
    </row>
    <row r="2" spans="1:2">
      <c r="A2" s="3" t="s">
        <v>302</v>
      </c>
      <c r="B2" s="4">
        <f>'BUK BUNGA (Groceries)'!F489</f>
        <v>49813000</v>
      </c>
    </row>
    <row r="3" spans="1:2">
      <c r="A3" s="3" t="s">
        <v>303</v>
      </c>
      <c r="B3" s="4">
        <f>'SEDANA JAYA (Groceries)'!F658</f>
        <v>35611020</v>
      </c>
    </row>
    <row r="4" spans="1:2">
      <c r="A4" s="3" t="s">
        <v>304</v>
      </c>
      <c r="B4" s="4">
        <f>'RAFI SEAFOOD (Seafood)'!D61</f>
        <v>26794500</v>
      </c>
    </row>
    <row r="5" spans="1:2">
      <c r="A5" s="3" t="s">
        <v>305</v>
      </c>
      <c r="B5" s="4">
        <f>'MAMA RADA PRODUCTION (Dumpling)'!H12</f>
        <v>0</v>
      </c>
    </row>
    <row r="6" spans="1:2">
      <c r="A6" s="3" t="s">
        <v>306</v>
      </c>
      <c r="B6" s="5">
        <f>'KSP (Chicken)'!H13</f>
        <v>3197900</v>
      </c>
    </row>
    <row r="7" spans="1:2">
      <c r="A7" s="3" t="s">
        <v>307</v>
      </c>
      <c r="B7" s="4">
        <f>'SURYA CIPTA NIAGA BALI (Beef)'!G9</f>
        <v>0</v>
      </c>
    </row>
    <row r="8" spans="1:2">
      <c r="A8" s="3" t="s">
        <v>308</v>
      </c>
      <c r="B8" s="4">
        <f>'BAYU AGNI MERTA (Gas)'!E4</f>
        <v>3900000</v>
      </c>
    </row>
    <row r="9" spans="1:2">
      <c r="A9" s="6" t="s">
        <v>309</v>
      </c>
      <c r="B9" s="5">
        <f>'Joy Green (Mix Berry)'!D3</f>
        <v>0</v>
      </c>
    </row>
    <row r="10" spans="1:3">
      <c r="A10" s="6" t="s">
        <v>310</v>
      </c>
      <c r="B10" s="5">
        <f>'CELEBRITY BAKERY (Bakery)'!E5</f>
        <v>0</v>
      </c>
      <c r="C10" s="7"/>
    </row>
    <row r="11" spans="1:2">
      <c r="A11" s="6" t="s">
        <v>311</v>
      </c>
      <c r="B11" s="5">
        <f>'Krop (Edible flower)'!H10</f>
        <v>329000</v>
      </c>
    </row>
    <row r="12" spans="1:3">
      <c r="A12" s="6" t="s">
        <v>312</v>
      </c>
      <c r="B12" s="5">
        <f>'Boiler (Dumplings&amp;Syrniki)'!E5</f>
        <v>319000</v>
      </c>
      <c r="C12" s="7"/>
    </row>
    <row r="13" spans="1:2">
      <c r="A13" s="6" t="s">
        <v>313</v>
      </c>
      <c r="B13" s="5">
        <f>'Abdi Jaya (TKW, Vacuum Bag)'!D18</f>
        <v>0</v>
      </c>
    </row>
    <row r="14" spans="1:2">
      <c r="A14" s="6" t="s">
        <v>314</v>
      </c>
      <c r="B14" s="5">
        <f>'Dishy Soap (Chemicals)'!G11</f>
        <v>1170000</v>
      </c>
    </row>
    <row r="15" spans="1:2">
      <c r="A15" s="6" t="s">
        <v>315</v>
      </c>
      <c r="B15" s="5">
        <f>'Abiseka (Fresh Milk)'!G3</f>
        <v>0</v>
      </c>
    </row>
    <row r="16" spans="1:2">
      <c r="A16" s="8" t="s">
        <v>5</v>
      </c>
      <c r="B16" s="9">
        <f>SUM(B2:B12)</f>
        <v>119964420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2025-01-22T16:20:00Z</dcterms:created>
  <dcterms:modified xsi:type="dcterms:W3CDTF">2025-12-29T11:57:41Z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1033-12.1.23152.23152</vt:lpwstr>
  </property>
</Properties>
</file>