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020" activeTab="1"/>
  </bookViews>
  <sheets>
    <sheet name="Daily Acitivies &amp; Checklists" sheetId="26" r:id="rId1"/>
    <sheet name="Gasoline&amp;Petroleum Costs" sheetId="27" r:id="rId2"/>
    <sheet name="Puchasing cash &amp; transfer costs" sheetId="28" r:id="rId3"/>
    <sheet name="Petty Cash Andika" sheetId="3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5" name="ID_A435215B813C404CA26F65668F85307D" descr="WhatsApp Image 2025-11-06 at 13.47.57_d4261872"/>
        <xdr:cNvPicPr>
          <a:picLocks noChangeAspect="1"/>
        </xdr:cNvPicPr>
      </xdr:nvPicPr>
      <xdr:blipFill>
        <a:blip r:embed="rId1"/>
        <a:srcRect l="8286" r="4073" b="4711"/>
        <a:stretch>
          <a:fillRect/>
        </a:stretch>
      </xdr:blipFill>
      <xdr:spPr>
        <a:xfrm>
          <a:off x="4479925" y="222250"/>
          <a:ext cx="2592705" cy="1593850"/>
        </a:xfrm>
        <a:prstGeom prst="rect">
          <a:avLst/>
        </a:prstGeom>
      </xdr:spPr>
    </xdr:pic>
  </etc:cellImage>
  <etc:cellImage>
    <xdr:pic>
      <xdr:nvPicPr>
        <xdr:cNvPr id="32" name="ID_CD352B7F8A154C609A22B2FD5AA6F11A" descr="PHOTO-2025-12-26-09-36-50"/>
        <xdr:cNvPicPr>
          <a:picLocks noChangeAspect="1"/>
        </xdr:cNvPicPr>
      </xdr:nvPicPr>
      <xdr:blipFill>
        <a:blip r:embed="rId2"/>
        <a:srcRect l="3345" t="13919" r="3536" b="27398"/>
        <a:stretch>
          <a:fillRect/>
        </a:stretch>
      </xdr:blipFill>
      <xdr:spPr>
        <a:xfrm>
          <a:off x="12407265" y="232824655"/>
          <a:ext cx="5267960" cy="6271260"/>
        </a:xfrm>
        <a:prstGeom prst="rect">
          <a:avLst/>
        </a:prstGeom>
      </xdr:spPr>
    </xdr:pic>
  </etc:cellImage>
  <etc:cellImage>
    <xdr:pic>
      <xdr:nvPicPr>
        <xdr:cNvPr id="84" name="ID_CABE3E22C08B47D2822D0EE5A82ACC58" descr="PHOTO-2025-12-26-09-58-10"/>
        <xdr:cNvPicPr>
          <a:picLocks noChangeAspect="1"/>
        </xdr:cNvPicPr>
      </xdr:nvPicPr>
      <xdr:blipFill>
        <a:blip r:embed="rId3"/>
        <a:srcRect l="5841" t="11933" r="4504" b="32875"/>
        <a:stretch>
          <a:fillRect/>
        </a:stretch>
      </xdr:blipFill>
      <xdr:spPr>
        <a:xfrm>
          <a:off x="12265660" y="235472605"/>
          <a:ext cx="5068570" cy="5908040"/>
        </a:xfrm>
        <a:prstGeom prst="rect">
          <a:avLst/>
        </a:prstGeom>
      </xdr:spPr>
    </xdr:pic>
  </etc:cellImage>
  <etc:cellImage>
    <xdr:pic>
      <xdr:nvPicPr>
        <xdr:cNvPr id="88" name="ID_BB466F75EAAE47DFA2911D854242D977" descr="PHOTO-2025-12-26-12-23-12"/>
        <xdr:cNvPicPr>
          <a:picLocks noChangeAspect="1"/>
        </xdr:cNvPicPr>
      </xdr:nvPicPr>
      <xdr:blipFill>
        <a:blip r:embed="rId4"/>
        <a:srcRect t="2576" b="24521"/>
        <a:stretch>
          <a:fillRect/>
        </a:stretch>
      </xdr:blipFill>
      <xdr:spPr>
        <a:xfrm>
          <a:off x="12324715" y="238126905"/>
          <a:ext cx="2160905" cy="7811770"/>
        </a:xfrm>
        <a:prstGeom prst="rect">
          <a:avLst/>
        </a:prstGeom>
      </xdr:spPr>
    </xdr:pic>
  </etc:cellImage>
  <etc:cellImage>
    <xdr:pic>
      <xdr:nvPicPr>
        <xdr:cNvPr id="89" name="ID_81B1B2574CA8459C8485E6866C37D989" descr="PHOTO-2025-12-26-13-56-26"/>
        <xdr:cNvPicPr>
          <a:picLocks noChangeAspect="1"/>
        </xdr:cNvPicPr>
      </xdr:nvPicPr>
      <xdr:blipFill>
        <a:blip r:embed="rId5"/>
        <a:srcRect t="6553" r="1515" b="20259"/>
        <a:stretch>
          <a:fillRect/>
        </a:stretch>
      </xdr:blipFill>
      <xdr:spPr>
        <a:xfrm>
          <a:off x="12407900" y="243198015"/>
          <a:ext cx="5576570" cy="7823835"/>
        </a:xfrm>
        <a:prstGeom prst="rect">
          <a:avLst/>
        </a:prstGeom>
      </xdr:spPr>
    </xdr:pic>
  </etc:cellImage>
  <etc:cellImage>
    <xdr:pic>
      <xdr:nvPicPr>
        <xdr:cNvPr id="91" name="ID_8850A8F2E341420C9271F6BB2C7357FF" descr="PHOTO-2025-12-26-18-30-19"/>
        <xdr:cNvPicPr>
          <a:picLocks noChangeAspect="1"/>
        </xdr:cNvPicPr>
      </xdr:nvPicPr>
      <xdr:blipFill>
        <a:blip r:embed="rId6"/>
        <a:srcRect l="7492" t="14976" r="16174" b="21537"/>
        <a:stretch>
          <a:fillRect/>
        </a:stretch>
      </xdr:blipFill>
      <xdr:spPr>
        <a:xfrm>
          <a:off x="12254230" y="246301895"/>
          <a:ext cx="4314190" cy="6788785"/>
        </a:xfrm>
        <a:prstGeom prst="rect">
          <a:avLst/>
        </a:prstGeom>
      </xdr:spPr>
    </xdr:pic>
  </etc:cellImage>
  <etc:cellImage>
    <xdr:pic>
      <xdr:nvPicPr>
        <xdr:cNvPr id="92" name="ID_8953E088FB4D41D6A3CB9B218DF72C41" descr="PHOTO-2025-12-27-10-55-15"/>
        <xdr:cNvPicPr>
          <a:picLocks noChangeAspect="1"/>
        </xdr:cNvPicPr>
      </xdr:nvPicPr>
      <xdr:blipFill>
        <a:blip r:embed="rId7"/>
        <a:srcRect t="3283" b="26921"/>
        <a:stretch>
          <a:fillRect/>
        </a:stretch>
      </xdr:blipFill>
      <xdr:spPr>
        <a:xfrm>
          <a:off x="12183110" y="249772170"/>
          <a:ext cx="2357755" cy="7471410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<sst xmlns="http://schemas.openxmlformats.org/spreadsheetml/2006/main" count="2701" uniqueCount="666">
  <si>
    <t>DATE</t>
  </si>
  <si>
    <t>DAILY CHECKLIST</t>
  </si>
  <si>
    <t>DETAILS</t>
  </si>
  <si>
    <t>CHECK</t>
  </si>
  <si>
    <t>Ambil Salami dari kemang food di soputan sdh dibayar via Qris oleh chef</t>
  </si>
  <si>
    <t>V</t>
  </si>
  <si>
    <t>Chef mengirim invoice Boiler 26 oct 2025 melalui WA</t>
  </si>
  <si>
    <t>Mulia Jaya datang menagih tagihan tgl 20 oct dan sudah dibayarkan cashier</t>
  </si>
  <si>
    <t>Terima barang dan invoice dari Nico berupa burger bun 12 pcs</t>
  </si>
  <si>
    <t>terima barang dari dishy soap (hand sanitizer 5L)</t>
  </si>
  <si>
    <t>furniture polish</t>
  </si>
  <si>
    <t>2 jrgn</t>
  </si>
  <si>
    <t>refill tinta spidol</t>
  </si>
  <si>
    <t>1 pack</t>
  </si>
  <si>
    <t>hansaplast BIG</t>
  </si>
  <si>
    <t>1 BOX</t>
  </si>
  <si>
    <t>obat merah</t>
  </si>
  <si>
    <t>obat magh</t>
  </si>
  <si>
    <t>antasidadoen 1</t>
  </si>
  <si>
    <t>obat demam</t>
  </si>
  <si>
    <t>panadol sakit kepala 1</t>
  </si>
  <si>
    <t>paracetamol 1</t>
  </si>
  <si>
    <t>ibuprofen 1</t>
  </si>
  <si>
    <t>print Art label</t>
  </si>
  <si>
    <t>1 lembar</t>
  </si>
  <si>
    <t>Beli pena &amp; tinta spidol, obat2an, print art label, sapu</t>
  </si>
  <si>
    <t>Pickup urgent order from buk bunga</t>
  </si>
  <si>
    <t>meeting with sales dineta jaya</t>
  </si>
  <si>
    <t>detergen</t>
  </si>
  <si>
    <t>sabun cuci piring</t>
  </si>
  <si>
    <t>Tiara gatzu beli alat pel, sikat, battery AAA, sprayer, labu kabocha</t>
  </si>
  <si>
    <t>engineering utk listrik</t>
  </si>
  <si>
    <t>hadir siang jam 1 tgl 30 082266242557 cek mcb ac dan exhaust</t>
  </si>
  <si>
    <t>pumpkin besar order 12 pcs</t>
  </si>
  <si>
    <t>12 pcs</t>
  </si>
  <si>
    <t>jasa bersihin kaca hotel bagian luar</t>
  </si>
  <si>
    <t>Price too expensive. Not approved</t>
  </si>
  <si>
    <t>X</t>
  </si>
  <si>
    <t>pumpkin kecil (kabocha)</t>
  </si>
  <si>
    <t>Beli 1 dus larutan apel</t>
  </si>
  <si>
    <t>1 dus</t>
  </si>
  <si>
    <t>beli sikat lantai</t>
  </si>
  <si>
    <t>Toko crystal beli larutan penyegar cap badak 1 dus, beli sikat lantai</t>
  </si>
  <si>
    <t>Beli sprayer, towel kitchen</t>
  </si>
  <si>
    <t>Ambil banner roll up pesanan 2x</t>
  </si>
  <si>
    <t>Rekap absen sistem</t>
  </si>
  <si>
    <t>1st</t>
  </si>
  <si>
    <t>&gt;</t>
  </si>
  <si>
    <t>Cari foto how to wash your hand (haccp)</t>
  </si>
  <si>
    <t>Temperature utk chiller (haccp)</t>
  </si>
  <si>
    <t>Strainer water purifier</t>
  </si>
  <si>
    <t>tunggu foto dari chef</t>
  </si>
  <si>
    <t>Nachos 1 kg</t>
  </si>
  <si>
    <t>tanya awa jenis nachosnya</t>
  </si>
  <si>
    <t>Cari supplier pastry and bakery</t>
  </si>
  <si>
    <t>minta price list dan apakah bisa diantar</t>
  </si>
  <si>
    <t>print par stock takeaway each dept.</t>
  </si>
  <si>
    <t>tambah 5 baris kolom kosong dibawahnya</t>
  </si>
  <si>
    <t>print absen manual floor</t>
  </si>
  <si>
    <t>20 lembar</t>
  </si>
  <si>
    <t>Belanjaan vadim</t>
  </si>
  <si>
    <t>hanger for 6 towel</t>
  </si>
  <si>
    <t>15 towel for kitchen</t>
  </si>
  <si>
    <t>5 done</t>
  </si>
  <si>
    <t>7 hand sanitizer dispenser</t>
  </si>
  <si>
    <t>7 soap dispenser</t>
  </si>
  <si>
    <t>4 spray for heavy spraying</t>
  </si>
  <si>
    <t>waiting for cash</t>
  </si>
  <si>
    <t>Making air conditioner treatment schedule</t>
  </si>
  <si>
    <t>Excel</t>
  </si>
  <si>
    <t>Buy crumbing down tools for floor</t>
  </si>
  <si>
    <t>Tokopedia</t>
  </si>
  <si>
    <t>UANG PRIBADI DI CASHIER 50.000</t>
  </si>
  <si>
    <t>Will follow up</t>
  </si>
  <si>
    <t>Internet down</t>
  </si>
  <si>
    <t>on progress</t>
  </si>
  <si>
    <t>nachos 1 kg</t>
  </si>
  <si>
    <t>cari supplier pastry and bakery</t>
  </si>
  <si>
    <t>excel</t>
  </si>
  <si>
    <t>Already received</t>
  </si>
  <si>
    <t>Print Art Information "NO POLITIC, NO HATE, NO WAR"</t>
  </si>
  <si>
    <t>Balistars</t>
  </si>
  <si>
    <t>Repair deep fat fryer kitchen</t>
  </si>
  <si>
    <t>Costs 425k for repair and 100k for check refrig</t>
  </si>
  <si>
    <t>Engineer checking bar chiller</t>
  </si>
  <si>
    <t>Checked, problem is clogging</t>
  </si>
  <si>
    <t>Salary paid</t>
  </si>
  <si>
    <t>Buy long tissue &amp; takeaway box L for kitchen from Abdi Jaya</t>
  </si>
  <si>
    <t>Abdi Jaya</t>
  </si>
  <si>
    <t>Buy nachos</t>
  </si>
  <si>
    <t>El tortilla</t>
  </si>
  <si>
    <t>Buy dumplings</t>
  </si>
  <si>
    <t>Mama rada</t>
  </si>
  <si>
    <t>Buy canvas 3 pcs size 100x100cm</t>
  </si>
  <si>
    <t>Waiting for approval to get funding from cashier</t>
  </si>
  <si>
    <t>Still looking</t>
  </si>
  <si>
    <t>Look for new Pastry &amp; Bakery suppliers(Brioche bun, Burger bun, Sourdough, Baquette, Croissant)</t>
  </si>
  <si>
    <t>On progress</t>
  </si>
  <si>
    <t>Buy canvas 80x100cm 3 pcs size @Rp. 282.000 (Vadim request)</t>
  </si>
  <si>
    <t>DONE</t>
  </si>
  <si>
    <t>Check for AC freon</t>
  </si>
  <si>
    <t>Need to communicate with chef</t>
  </si>
  <si>
    <t>Minta price list dan apakah bisa diantar</t>
  </si>
  <si>
    <t>Already checked by Vadim</t>
  </si>
  <si>
    <t>Contacting bar chiller warranty</t>
  </si>
  <si>
    <t>Already informing chef</t>
  </si>
  <si>
    <t>Still looking... Maybe buy from tokopedia</t>
  </si>
  <si>
    <t>Contacting bar chiller for warranty</t>
  </si>
  <si>
    <t>Make BCA Flazz Card</t>
  </si>
  <si>
    <t>Better change with Ovo but still stuck on process</t>
  </si>
  <si>
    <t>Purchase 2 MCB size 50 to fix the AC electrical problem</t>
  </si>
  <si>
    <t>Order by chef</t>
  </si>
  <si>
    <t>Purchase fujifilm instax mini and ant killer</t>
  </si>
  <si>
    <t>Purchase Canary Transparant tissue box</t>
  </si>
  <si>
    <t>Hotel technician already come and installed new MCB</t>
  </si>
  <si>
    <t>Make BCA Flazz Card (Changed to OVO instead)</t>
  </si>
  <si>
    <t>OVO done just waiting for funding to be approved</t>
  </si>
  <si>
    <t>Tokopedia status is still on process</t>
  </si>
  <si>
    <t>Buy Flowers for floor</t>
  </si>
  <si>
    <t>Cash from cashier</t>
  </si>
  <si>
    <t>Buy Cellphone card and internet quota for floor phone</t>
  </si>
  <si>
    <t>Telkomsel Cellphones chip already bought</t>
  </si>
  <si>
    <t>Collect transfer money from chef regarding MCB purchase</t>
  </si>
  <si>
    <t>Transfer money already received</t>
  </si>
  <si>
    <t>Buy 8 purple blanket from tokopedia (Vadim's request)</t>
  </si>
  <si>
    <t>Mission by Vadim</t>
  </si>
  <si>
    <t>Ask for edible paper printing costs  to shop (Angelica)</t>
  </si>
  <si>
    <t>Mission by Angelica</t>
  </si>
  <si>
    <t>Maintenance for Coffee machine (Steamer need to be fixed)</t>
  </si>
  <si>
    <t>Mission by Pak Bayu</t>
  </si>
  <si>
    <t>Sedana kitchen still not balance on 6 nov</t>
  </si>
  <si>
    <t>On progress... waiting for information tomorrow</t>
  </si>
  <si>
    <t>Return 1 oatmilk to Buk Bunga</t>
  </si>
  <si>
    <t>Mistake to take more quantity</t>
  </si>
  <si>
    <t>Tokopedia still not approved on lemesy group</t>
  </si>
  <si>
    <t>Already contacting the company to check</t>
  </si>
  <si>
    <t>Tokopedia status is still stuck on process</t>
  </si>
  <si>
    <t>Buy 8 purple blanket, Floor mop, magician tissue from tokopedia (Vadim's request)</t>
  </si>
  <si>
    <t>Already approved by Vadim</t>
  </si>
  <si>
    <t>Already make contact and ready to print tomorrow</t>
  </si>
  <si>
    <t>Technician come at night and we are stiill waiting for ther invoice</t>
  </si>
  <si>
    <t>Already solved they fixed their invoice</t>
  </si>
  <si>
    <t>Case solved</t>
  </si>
  <si>
    <t>Already making contact and request to meet up with their sales representatves</t>
  </si>
  <si>
    <t>Buy crumbing down tools for floor (Tokopedia)</t>
  </si>
  <si>
    <t>Aircond Bali solution might give a better price</t>
  </si>
  <si>
    <t>Already topped up</t>
  </si>
  <si>
    <t>Purchase Canary Transparant tissue box (Tokopedia)</t>
  </si>
  <si>
    <t>Approved. But expired will have to repurchase tomorrow after Rhoma informed</t>
  </si>
  <si>
    <t>Goods already on shipment</t>
  </si>
  <si>
    <t>already received funding for OVO will buy tomorrow</t>
  </si>
  <si>
    <t>Technician already come and still waiting for the invoice</t>
  </si>
  <si>
    <t>Printing collected shirts on Balistars cancelled and changed to Ciititex Jimbaran</t>
  </si>
  <si>
    <t>Ready to print all clothes tomorrow with PNC quality @95.000</t>
  </si>
  <si>
    <t>Maintenance AC Cassette cinema (E9 error problem)</t>
  </si>
  <si>
    <t>Aircond Technician will come tomorrow</t>
  </si>
  <si>
    <t>Aircon Bali solution give a better Price. And now still waiting for decision</t>
  </si>
  <si>
    <t>Purchase 2 Canary Transparant tissue box (Tokopedia)</t>
  </si>
  <si>
    <t>Already repurchase and waiting for the payment on Tokopedia</t>
  </si>
  <si>
    <t>Already printed edible paper</t>
  </si>
  <si>
    <t>Printing collected shirts on Cititex Jimbaran</t>
  </si>
  <si>
    <t>Waiting for lemesy payment on invoice</t>
  </si>
  <si>
    <t>Technician done cleaning, Changing drain censor of AC cassette</t>
  </si>
  <si>
    <t>Printing Form request for schedule</t>
  </si>
  <si>
    <t>Done printing</t>
  </si>
  <si>
    <t>Making contact with subtitute for main daily supplier for alternatve to buk bunga</t>
  </si>
  <si>
    <t>No Information yet..</t>
  </si>
  <si>
    <t>Floor Mop from Tokopedia</t>
  </si>
  <si>
    <t>Done. Product has arrived</t>
  </si>
  <si>
    <t>Payment already made and goods already on process</t>
  </si>
  <si>
    <t>Rekap dishy soap</t>
  </si>
  <si>
    <t>Done</t>
  </si>
  <si>
    <t>Arrange maintenance of cinema ceiling</t>
  </si>
  <si>
    <t>Buy urgent supplies for Bar and kitchen on Bumdes</t>
  </si>
  <si>
    <t>Buy Carton paper &amp; Screws to fix cinema ceiling using OVO</t>
  </si>
  <si>
    <t>Order white plastic bag for floor</t>
  </si>
  <si>
    <t>Done ordering 5 bags</t>
  </si>
  <si>
    <t>Goods already arrived</t>
  </si>
  <si>
    <t>Check suppliier status on galungan</t>
  </si>
  <si>
    <t>Order teh teh botol kotak 2 dos</t>
  </si>
  <si>
    <t>Ordered</t>
  </si>
  <si>
    <t>Go to Pertamina to get change for petty cash</t>
  </si>
  <si>
    <t>Make paid suppliier lists</t>
  </si>
  <si>
    <t>Done. need to filled up the data</t>
  </si>
  <si>
    <t>Sending service lists to Rhoma</t>
  </si>
  <si>
    <t>Request for surya cipta niaga photo's of white invoice at 15 november 2025 for excel database</t>
  </si>
  <si>
    <t>Pending</t>
  </si>
  <si>
    <t>Make lists of how to maintain the flower</t>
  </si>
  <si>
    <t>Done. Need to be printed</t>
  </si>
  <si>
    <t>Find a way how to make all the flower vase not leaking (Ask chatGPT)</t>
  </si>
  <si>
    <t>Print new balagan stickers (Ms. Angelica)</t>
  </si>
  <si>
    <t>AC Cinema got leaking again</t>
  </si>
  <si>
    <t>Already make report</t>
  </si>
  <si>
    <t>Already painted the leaking vase</t>
  </si>
  <si>
    <t>AC Cinema is leaking again</t>
  </si>
  <si>
    <t>Already make report to aircond solution</t>
  </si>
  <si>
    <t>Make and print "Please be careful" sign for the staircase</t>
  </si>
  <si>
    <t>Give cash of Rp. 4.200.000 from ms. Lina to Mr. Ruslan</t>
  </si>
  <si>
    <t>Money already received</t>
  </si>
  <si>
    <t>Pickup urgent order for kitchen (Chicken leg fillet 5 kg) from buk bunga</t>
  </si>
  <si>
    <t>Input shisha data On Google drive</t>
  </si>
  <si>
    <t>Already got information look for Pak Bayu</t>
  </si>
  <si>
    <t>Follow up with the Handyman. Ask the price include materials</t>
  </si>
  <si>
    <t>Money already given to Mr. Ruslan</t>
  </si>
  <si>
    <t>Bring Kamboja flower by Chef request</t>
  </si>
  <si>
    <t>Exchange the plastic bag to Abdi jaya because of wrong size</t>
  </si>
  <si>
    <t>Purchase orders from pastry: Puff Pastry, Royal NZ apple</t>
  </si>
  <si>
    <t>Look for HAM supplier Aroma</t>
  </si>
  <si>
    <t>Done get small changes from accounting Roma</t>
  </si>
  <si>
    <t>Purchase edible flower for photoshoot from KropNation</t>
  </si>
  <si>
    <t>Making special excel to records New Year Expenses: Mission issued by Vadim</t>
  </si>
  <si>
    <t>Arranged a meeting to meet up with Mr. Pavel at 2 PM Monday at Balagan restaurant</t>
  </si>
  <si>
    <t>Arranged a meeting to meet up with Braud Pastry &amp; Bakery supplier at Tuesday 25 at Balagan restaurant</t>
  </si>
  <si>
    <t>Stir up syrup asking for payment invoice</t>
  </si>
  <si>
    <t>Coordinate with Chef and Roma</t>
  </si>
  <si>
    <t>Looking for stuff for Photoshoot very busy for purchasing</t>
  </si>
  <si>
    <t>Already contacting the company</t>
  </si>
  <si>
    <t>Buy torch refill for Bar</t>
  </si>
  <si>
    <t>No petty cash yet</t>
  </si>
  <si>
    <t>Check invoice DDB dharma dewata bersinar payment status</t>
  </si>
  <si>
    <t>they sent outstanding already</t>
  </si>
  <si>
    <t>Boiler Invoice isn't proper</t>
  </si>
  <si>
    <t>Already contact lena godnik</t>
  </si>
  <si>
    <t>Taking balagan order from boiler directly</t>
  </si>
  <si>
    <t>Take fresh milk from abiseka</t>
  </si>
  <si>
    <t>Near home</t>
  </si>
  <si>
    <t>Bar chiller already been fixed and waiting for payment approval</t>
  </si>
  <si>
    <t>Payment already made and sent the slip to Pak Bayu</t>
  </si>
  <si>
    <t>Already paid and need to collect invoice. will be done at 27 November</t>
  </si>
  <si>
    <t>Cancelled because it's not cheaper</t>
  </si>
  <si>
    <t>Already requested</t>
  </si>
  <si>
    <t>It's already fixed and paid</t>
  </si>
  <si>
    <t>Done meeting with them with note already made</t>
  </si>
  <si>
    <t>Done. Paid</t>
  </si>
  <si>
    <t>Already take cash from cashier to buy tomorrow</t>
  </si>
  <si>
    <t>Payment slip alreay sent to them</t>
  </si>
  <si>
    <t>Done. It's was sent by Gosend and paid.</t>
  </si>
  <si>
    <t>Check sedana outstanding balance</t>
  </si>
  <si>
    <t>Pizza box cek supplier</t>
  </si>
  <si>
    <t>wait for more inforation from Chef</t>
  </si>
  <si>
    <t>Done. Cancelled because we still got HAM and the payment can't be credited</t>
  </si>
  <si>
    <t>Done today along with chef</t>
  </si>
  <si>
    <t>Petty cash received will buy tomorrow</t>
  </si>
  <si>
    <t>Buy Blact duck tape for floor</t>
  </si>
  <si>
    <t>Already contact lena godnik. Might get the official invoice when taking another order</t>
  </si>
  <si>
    <t>Already Reminding Angelica regarding new design</t>
  </si>
  <si>
    <t>Beli Nachos</t>
  </si>
  <si>
    <t>Gonna buy tomorrow</t>
  </si>
  <si>
    <t>Already paid and need to collect invoice. will be done at 27 November (tomorrow)</t>
  </si>
  <si>
    <t>Follow up with the Handyman. Ask the price include material. Handyman will survey tomorrow</t>
  </si>
  <si>
    <t>Done. torch refill bought and paid using OVO</t>
  </si>
  <si>
    <t>Already contact lena godnik. She said will sent the official invoice by tomorrow</t>
  </si>
  <si>
    <t>Angelica prefer to use previous design already informed to chef order already been made</t>
  </si>
  <si>
    <t>Buy Nachos</t>
  </si>
  <si>
    <t>Gonna buy tomorrow (Chef request)</t>
  </si>
  <si>
    <t>Print Art label</t>
  </si>
  <si>
    <t>Done paid using OVO</t>
  </si>
  <si>
    <t>Purchase torch refill</t>
  </si>
  <si>
    <t>Pay for Mulya jaya Bill for 21 November Invoice Rp. 300.000</t>
  </si>
  <si>
    <t>Looking for Cheesecake takeaway box</t>
  </si>
  <si>
    <t>Purchase double tape for floor</t>
  </si>
  <si>
    <t>Cashier gave cash to buy it</t>
  </si>
  <si>
    <t>Purchasing Takeaway box L for kitchen urgent order</t>
  </si>
  <si>
    <t>Bar chiller already been fixed by aircond and waiting for payment approval</t>
  </si>
  <si>
    <t>Not done yet. So will check tomorrow when going to work</t>
  </si>
  <si>
    <t>Already order 1000 pcs using previous 2 design</t>
  </si>
  <si>
    <t>Purchase plant fertilizers</t>
  </si>
  <si>
    <t>Purchase bar sticks 200 pcs on Bar Essentials</t>
  </si>
  <si>
    <t>Purchase Salami order by chef (for tomorrow)</t>
  </si>
  <si>
    <t>Initializing...</t>
  </si>
  <si>
    <t>Pick Up Nachos invoice tomorrow</t>
  </si>
  <si>
    <t>Input dineta Jaya to price comparison</t>
  </si>
  <si>
    <t>Complete Price comparison category with kitchen inventory as references</t>
  </si>
  <si>
    <t>Purchase 2 spidol (Marker) for kithcen and floor</t>
  </si>
  <si>
    <t>Done she sent the invoice already</t>
  </si>
  <si>
    <t>Need to coordinate to get exact packaging size for the price</t>
  </si>
  <si>
    <t>Purchase small stapless refill for floor</t>
  </si>
  <si>
    <t>Aready order 1000 pcs using previous 2 design</t>
  </si>
  <si>
    <t>Purchase Chamomile Tea from The Chai using petty cash</t>
  </si>
  <si>
    <t>Buy protein whey for BAR (Tokopedia)</t>
  </si>
  <si>
    <t>Found a handyman that agree to repair ceiling on cinema and floor area spot for Rp. 1.300.000</t>
  </si>
  <si>
    <t>Buy Baygon for Bar</t>
  </si>
  <si>
    <t>Buy Bar urgent order</t>
  </si>
  <si>
    <t>Making supplier spending recap</t>
  </si>
  <si>
    <t>Make sure long tissue and cocktail napkin arrived</t>
  </si>
  <si>
    <t>Propose 50% down payment for it. Accepted and invoice already received</t>
  </si>
  <si>
    <t>Already asked Vadim for approval on PM 1st attempt got no response regarding it.</t>
  </si>
  <si>
    <t>Purchase apron</t>
  </si>
  <si>
    <t>Remind that laundry ask for payments every 5 early of months like before</t>
  </si>
  <si>
    <t>50% down payment already done. Case closed.</t>
  </si>
  <si>
    <t>Done already posted on lemesy group today</t>
  </si>
  <si>
    <t>Arrived today</t>
  </si>
  <si>
    <t>Awaiting for further information from Chef</t>
  </si>
  <si>
    <t>Done Laundry already paid</t>
  </si>
  <si>
    <t>Make suppliers payments details format</t>
  </si>
  <si>
    <t>Picking up urgent Kitchen order 5 canned peeled tomatoes from Bu Bunga</t>
  </si>
  <si>
    <t>Bought paint for Art</t>
  </si>
  <si>
    <t>Find rental places for refrigerator</t>
  </si>
  <si>
    <t>Bar essential look for smaller cocktail</t>
  </si>
  <si>
    <t>Purchase dimmer with bigger capacity than 200w led on local shop</t>
  </si>
  <si>
    <t>Go to DIY look for 2 beautiful big glass and 1 Christmas tree lights</t>
  </si>
  <si>
    <t>Check for price change on supplier and ask them when it's rising</t>
  </si>
  <si>
    <t>Print 10 sticker on Balistars. Vinyl quality</t>
  </si>
  <si>
    <t>Find glass cleaner robot on Tokopedia</t>
  </si>
  <si>
    <t>Arrange to borrow 2 ice box from warung eka</t>
  </si>
  <si>
    <t>Didn't find the smaller one for love shape on bar essentials</t>
  </si>
  <si>
    <t>Done. Bought the same capacity since it's the maximum capacity available</t>
  </si>
  <si>
    <t>Already ordered the printing</t>
  </si>
  <si>
    <t>2 references already been sent to Vadim</t>
  </si>
  <si>
    <t>Buy plant fertilizer for floor</t>
  </si>
  <si>
    <t>Pickup fresh milk from Abiseka</t>
  </si>
  <si>
    <t>Look for another fresh milk supplier</t>
  </si>
  <si>
    <t>Buy paints for Cinema 1897, Main Area 1873/1872, Bar 2020 Blue (Nippon)</t>
  </si>
  <si>
    <t>Buy 4 polish napkin for bar</t>
  </si>
  <si>
    <t>Tomorrow</t>
  </si>
  <si>
    <t>Purchase Da hang pau 100gr from The Chai</t>
  </si>
  <si>
    <t>Done but the size is A3</t>
  </si>
  <si>
    <t>Already requested and confirmed yes by EKA</t>
  </si>
  <si>
    <t>Done found Dairy fresh milk as the cheaper supplier</t>
  </si>
  <si>
    <t>On looking</t>
  </si>
  <si>
    <t>Out of stock on bar essentials. They will inform us when the stock is available</t>
  </si>
  <si>
    <t>Purchase head charger for floor charged lamp</t>
  </si>
  <si>
    <t>Rafi seafood exchange wrong written invoice tomorrow</t>
  </si>
  <si>
    <t>Purchase Da hang pao 60 gr</t>
  </si>
  <si>
    <t>Purchase flower for floor</t>
  </si>
  <si>
    <t>Bar broken knife need to purchase at bar essentials</t>
  </si>
  <si>
    <t>Meeting with The chai</t>
  </si>
  <si>
    <t>Wednesday morning 10.30 AM</t>
  </si>
  <si>
    <t>Find one on 087864294441 2-4 degree Celcius temperature</t>
  </si>
  <si>
    <t>Wait until next order for invoice changes</t>
  </si>
  <si>
    <t>Buy trash box for Shisha</t>
  </si>
  <si>
    <t>Buy 3G Adapter swtich at Mr.D.I.Y</t>
  </si>
  <si>
    <t>Done Invoice already been exchanged with the correct one</t>
  </si>
  <si>
    <t>Done Aready bought by pak Bayu and reimbursed</t>
  </si>
  <si>
    <t>Dineta Jaya come meeting with us to promote their yoghurt</t>
  </si>
  <si>
    <t>Done. The yoghurt has better price</t>
  </si>
  <si>
    <t>Pick up urgent order for kitchen 1kg of tomatoes</t>
  </si>
  <si>
    <t>Done bought on ex hotel</t>
  </si>
  <si>
    <t>Buy 15L of fresh milk using OVO at dairy fresh milk</t>
  </si>
  <si>
    <t>Purchase broom for kitchen</t>
  </si>
  <si>
    <t>Done purchase at D.I.Y</t>
  </si>
  <si>
    <t>Purchase gypsum and holo</t>
  </si>
  <si>
    <t>Done with their payment</t>
  </si>
  <si>
    <t>Look to get custom size of table top for bar</t>
  </si>
  <si>
    <t>Waiting for broken table top measurement</t>
  </si>
  <si>
    <t>Buy popcorn jolly time big cheez</t>
  </si>
  <si>
    <t>Buy map 1 blue, 1 green, 1 black, 1 red</t>
  </si>
  <si>
    <t>Bought flowers for floor</t>
  </si>
  <si>
    <t>Purchase Tali rami (3pcs)</t>
  </si>
  <si>
    <t>Purchase Stapless 1 box</t>
  </si>
  <si>
    <t xml:space="preserve">Purchase toothpicks </t>
  </si>
  <si>
    <t>Already ordered from Abdi jaya</t>
  </si>
  <si>
    <t>D.I.Y and Arthayasa is out of stock. Pending for next day</t>
  </si>
  <si>
    <t>Purchase Porting Glue for Iron</t>
  </si>
  <si>
    <t>Done taken from kitchen</t>
  </si>
  <si>
    <t>Purchase fresh milk from abiseka w OVO</t>
  </si>
  <si>
    <t>buy green and red map for chef</t>
  </si>
  <si>
    <t>Purchase 4 napkin for floor</t>
  </si>
  <si>
    <t>Purchase porstex</t>
  </si>
  <si>
    <t>Ordered from dishy soap</t>
  </si>
  <si>
    <t>Purchase paint code 1873 for floor</t>
  </si>
  <si>
    <t>Purchse toilet brush</t>
  </si>
  <si>
    <t>Purchase spoon for kitchen</t>
  </si>
  <si>
    <t>Purchase strainer for kitchen</t>
  </si>
  <si>
    <t>Purchase milk from abiseka 15L</t>
  </si>
  <si>
    <t>Already measured myself. Will look for carpenter or shop to make the table top</t>
  </si>
  <si>
    <t>Done. Goods has arrived</t>
  </si>
  <si>
    <t>Purchase paint code 1873 for floor to fix the floor mismatch ceilling colour</t>
  </si>
  <si>
    <t>Purchase grater for kitchen</t>
  </si>
  <si>
    <t>Purchase hand sprayer</t>
  </si>
  <si>
    <t>Purchase dimmer for bar lamps</t>
  </si>
  <si>
    <t>buy green, red and yellow map for chef</t>
  </si>
  <si>
    <t>Purchase Kebab stick for kitchen</t>
  </si>
  <si>
    <t>Purchase tortilla wrap from urgent source using gosend</t>
  </si>
  <si>
    <t>Pick up urgent order for kitchen</t>
  </si>
  <si>
    <t>Print new menu for balagan on Balistars</t>
  </si>
  <si>
    <t>Awaiting for payments from lemesy</t>
  </si>
  <si>
    <t>Purchase urgent crytal ice on madura waroeng for bar</t>
  </si>
  <si>
    <t>Date</t>
  </si>
  <si>
    <t>Trip</t>
  </si>
  <si>
    <t>Description</t>
  </si>
  <si>
    <t>Km</t>
  </si>
  <si>
    <t>Petrol Cost</t>
  </si>
  <si>
    <t>Total Cost/ Day</t>
  </si>
  <si>
    <t>Paid cost</t>
  </si>
  <si>
    <t>Accumulated unpaid cost</t>
  </si>
  <si>
    <t>Bike Service (Km)</t>
  </si>
  <si>
    <t>Balagan &gt; Garuda mas</t>
  </si>
  <si>
    <t>Bought sticker for bar etc. Two way trip</t>
  </si>
  <si>
    <t>Balagan &gt; Boiler</t>
  </si>
  <si>
    <t>Pick up dumplings &amp; cottage cheese</t>
  </si>
  <si>
    <t>1 days (Km)</t>
  </si>
  <si>
    <t>Boiler &gt; Buk Bunga</t>
  </si>
  <si>
    <t>Pick up bertolli white grave vinegar 2 bottle</t>
  </si>
  <si>
    <t>Buk Bunga &gt; Balagan</t>
  </si>
  <si>
    <t>Going back</t>
  </si>
  <si>
    <t>Gasoliine cost / days</t>
  </si>
  <si>
    <t>Kemang food &gt; Balagan</t>
  </si>
  <si>
    <t>Pick up salami along the way to work</t>
  </si>
  <si>
    <t>Tiara soputan &gt; Balagan</t>
  </si>
  <si>
    <t>Beli sapu, obat2an, print art label, stationaries</t>
  </si>
  <si>
    <t>Service cost</t>
  </si>
  <si>
    <t>Balagan &gt; Buk Bunga</t>
  </si>
  <si>
    <t>Ambil edamame, telur puyuh, parsley, tomat (urgent)</t>
  </si>
  <si>
    <t>Tiara gatzu &gt; Balagan</t>
  </si>
  <si>
    <t>Beli alat pel, sikat, labu kabocha, battery AAA , sprayer</t>
  </si>
  <si>
    <t>Cost of replacing oil</t>
  </si>
  <si>
    <t>Toko crystal &gt; Balagan</t>
  </si>
  <si>
    <t>Beli larutan penyegar cap badak 1 dus, beli sikat lantai</t>
  </si>
  <si>
    <t>Balagan &gt; Bali stars</t>
  </si>
  <si>
    <t>Pergi print banner dan sticker dan movie posters</t>
  </si>
  <si>
    <t>Gasoline cost / km</t>
  </si>
  <si>
    <t>Bali stars &gt; Balagan</t>
  </si>
  <si>
    <t>Balik lagi ambil 2 stand banner lama</t>
  </si>
  <si>
    <t>Kembali ke printing bawa stand banner lama utk diganti dgn printout yg baru</t>
  </si>
  <si>
    <t>Service / km</t>
  </si>
  <si>
    <t>Balik ke balagan bawa printout sticker dan poster</t>
  </si>
  <si>
    <t>Balagan &gt; Nirmala</t>
  </si>
  <si>
    <t>Beli lilin halloween Two way trip</t>
  </si>
  <si>
    <t>Replacing Oil / km</t>
  </si>
  <si>
    <t>Home &gt; Abdi jaya</t>
  </si>
  <si>
    <t>beli hand soap dan kitchen towel two way</t>
  </si>
  <si>
    <t>Balagan &gt; Saraswati print</t>
  </si>
  <si>
    <t>print tkw lists &amp; bsen manual two way</t>
  </si>
  <si>
    <t>Total costs / km</t>
  </si>
  <si>
    <t>Balagan &gt; Bali art supplies</t>
  </si>
  <si>
    <t>Beli Art paint, beli bunga, ambil pesanan urgent di Bu Bunga. Two way trip</t>
  </si>
  <si>
    <t>Balagan &gt; DIY</t>
  </si>
  <si>
    <t>Beli gantungan towel,  pick up Kitchen urgent order parsley &amp; corriander</t>
  </si>
  <si>
    <t>El tortilla &gt; Mama Rada</t>
  </si>
  <si>
    <t>Taking long tissue and TKW box L, Purchasing Nachos</t>
  </si>
  <si>
    <t>Mama Rada &gt; Balagan</t>
  </si>
  <si>
    <t>Purchasing dumplings</t>
  </si>
  <si>
    <t>Balagan &gt; Bali Stars</t>
  </si>
  <si>
    <t>Printing Art info A4 "No Politics, No Hate, No War" Two way</t>
  </si>
  <si>
    <t>Purchasing 3 canvas for art. Two way</t>
  </si>
  <si>
    <t>Taking urgent order Bimoli oil &amp; Trash bag Two way</t>
  </si>
  <si>
    <t>Balagan &gt;  Toko Eka Listrik</t>
  </si>
  <si>
    <t>Purchasing 2MCB to fix AC electricl problem Two way</t>
  </si>
  <si>
    <t>Balagan &gt; Anna florist</t>
  </si>
  <si>
    <t>Purchasing flower and Cellphones card and It's internet quotas Two way</t>
  </si>
  <si>
    <t>Printing how to handwash, chiller temp, floor checklists, and Art label Two way</t>
  </si>
  <si>
    <t>Home &gt; Sinar Mulia &gt; Dewa ruci</t>
  </si>
  <si>
    <t>Printing floor sales report &gt; printing edible paper than back to go to work routes</t>
  </si>
  <si>
    <t>Balagan &gt; Cititex &gt; Saraswati net</t>
  </si>
  <si>
    <t>Print clothes logo @Cititex &gt; Priint schedule change request form (Chef)</t>
  </si>
  <si>
    <t>Balagan &gt; Bu Bunga</t>
  </si>
  <si>
    <t>Pickup urgent order for chicken from Bu Bunga Two Way</t>
  </si>
  <si>
    <t>Exchanging plastic bag with wrong size Two way</t>
  </si>
  <si>
    <t>Balagan &gt; Pepito &gt; Toko buah Puspita &gt; Balagan</t>
  </si>
  <si>
    <t>Purchasing trip to buy puff pastry and royal nz apple</t>
  </si>
  <si>
    <t>Home &gt; Tiara Gatzu</t>
  </si>
  <si>
    <t>Purchasing Jolly Time Popcorn Two way</t>
  </si>
  <si>
    <t>Balagan &gt; Bar Essentials &gt; Mr. DIY &gt; Pasar Ampera &gt; Balagan</t>
  </si>
  <si>
    <t>Purchasing bar stuff (Vadim's payment), torch refill, balinese cookies)</t>
  </si>
  <si>
    <t>Balagan &gt; Mr. DIY</t>
  </si>
  <si>
    <t>Purchasing wooden cutting board (cancelled), bought Balinese offeringgs Two way</t>
  </si>
  <si>
    <t>Taking urgent order for Bar Sunkist Two way</t>
  </si>
  <si>
    <t>Balaggan &gt; Bar Essentials</t>
  </si>
  <si>
    <t>Looking for edible glitter but they don't have it. Go to bu bunga to take sunkist for bar Two way</t>
  </si>
  <si>
    <t>Balagan &gt; Boiler &gt; Pasar Ampera &gt; Balagan resto</t>
  </si>
  <si>
    <t>Pick up Syrniki from Boiler and Pick up urgent order for kitchen from Bu Bunga</t>
  </si>
  <si>
    <t>Heritage jl. Gajah Mada &gt; TIara Dewata &gt; Patung Dewa Ruci</t>
  </si>
  <si>
    <t>Printing Art label and Purchasing Bar torch refill using OVO</t>
  </si>
  <si>
    <t>Balagan &gt; CM Uluwatu</t>
  </si>
  <si>
    <t>Picking up  1 bag of Takeaway Box L for kitchen from CM Uluwatu</t>
  </si>
  <si>
    <t>Heritage jl. Gajah Mada &gt; PT. Olmec &gt; Tria garden &gt; Patung Dewa Ruci</t>
  </si>
  <si>
    <t>Enroute to purchase nachos at pt. Olmec then purchase insecticide, and back to working route</t>
  </si>
  <si>
    <t>Balagan &gt; Arthayasa digital photo</t>
  </si>
  <si>
    <t>Purchasing 2 spidol (Marker) for kitchen and floor using OVO Two way</t>
  </si>
  <si>
    <t>Balagan &gt; The Chai Uluwatu</t>
  </si>
  <si>
    <t>Purchasing chamomile tea using Petty cash (Cash)</t>
  </si>
  <si>
    <t>Balagan &gt; Nirmala Balangan</t>
  </si>
  <si>
    <t>Purchasing Baygon for Bar Two way</t>
  </si>
  <si>
    <t>Balagan &gt; Dewata fresh &gt; Bumdes &gt; Toko buah Puspita &gt; Balagan</t>
  </si>
  <si>
    <t>Purchasing bar urgent order (Orange, lemon, cucumber, mustard, mango) using petty cash cash</t>
  </si>
  <si>
    <t>Balagan &gt; PT. Surya cipta niaga &gt; Kropnation &gt; Balagan resto</t>
  </si>
  <si>
    <t>Pick up edible flower and steak meat for kitchen</t>
  </si>
  <si>
    <t>Home &gt; Abiseka &gt; Tria garden &gt; Patung dewa ruci</t>
  </si>
  <si>
    <t>Pick up fresh milk, buy plant fertilizer, purchase dimmer</t>
  </si>
  <si>
    <t>Balagan &gt; Pasar Ampera</t>
  </si>
  <si>
    <t>Pick up tortilla.  and return again to pick up another urgent tortilla smaller size 8 inch 4 way trip</t>
  </si>
  <si>
    <t>Taking urgent order for kitchen basil, mint, avocado Two way</t>
  </si>
  <si>
    <t>Gerbang new kuta gold &gt; The chai &gt; Balagan</t>
  </si>
  <si>
    <t>Purchase Da hang pao tea for bar</t>
  </si>
  <si>
    <t>Purchasing tapes for christmas decoration req. by ms. Angelica Two way</t>
  </si>
  <si>
    <t>Home &gt; JNE Kanda Sanur &gt; Patung Dewa Ruci</t>
  </si>
  <si>
    <t>Chasing Vadim's JNE package</t>
  </si>
  <si>
    <t>Balagan &gt; Nippon pain karya nirmala</t>
  </si>
  <si>
    <t>Purchase Paints for Cinema and Floor ceilling Two way</t>
  </si>
  <si>
    <t>Purchase 3G Adapter switch two way</t>
  </si>
  <si>
    <t>Meeting with The Chai for B2B agreement at 10.30 AM Two Way</t>
  </si>
  <si>
    <t>Pick up urgent order for kitchen tomatoes 1kg Two way</t>
  </si>
  <si>
    <t>Home &gt; Abiseka &gt; Home</t>
  </si>
  <si>
    <t>Purchase fresh milk from abiseka for kitchen Two way</t>
  </si>
  <si>
    <t>Balagan &gt; Bunga &gt; Boiler &gt; Balagan</t>
  </si>
  <si>
    <t>Taking urgent order from bu bunga and taking cherry kiss dumpking from boiler</t>
  </si>
  <si>
    <t>Print sign for private event on main area on Bali stars</t>
  </si>
  <si>
    <t>INV NO.</t>
  </si>
  <si>
    <t>DESCRIPTIONS</t>
  </si>
  <si>
    <t>QTY</t>
  </si>
  <si>
    <t>UNIT</t>
  </si>
  <si>
    <t>BILLS</t>
  </si>
  <si>
    <t>PRICE</t>
  </si>
  <si>
    <t>SUB TOTAL</t>
  </si>
  <si>
    <t>TOTAL</t>
  </si>
  <si>
    <t>SOURCE OF FUND</t>
  </si>
  <si>
    <t>CS00425</t>
  </si>
  <si>
    <t>STRETCHED CANVAS STUDIO 100% COTTON SIZE 80X100</t>
  </si>
  <si>
    <t>PCS</t>
  </si>
  <si>
    <t>ACCOUNTING CASH</t>
  </si>
  <si>
    <t>Tanggal</t>
  </si>
  <si>
    <t xml:space="preserve">Rincian Transaksi </t>
  </si>
  <si>
    <t>Debit</t>
  </si>
  <si>
    <t>Kredit</t>
  </si>
  <si>
    <t>Saldo</t>
  </si>
  <si>
    <t>Deskripsi</t>
  </si>
  <si>
    <t>Invoice</t>
  </si>
  <si>
    <t>LEGEND :</t>
  </si>
  <si>
    <t>FLOOR</t>
  </si>
  <si>
    <t>BAR</t>
  </si>
  <si>
    <t>KITCHEN</t>
  </si>
  <si>
    <t>SHISHA</t>
  </si>
  <si>
    <t>FROM PETTY CASH BRI</t>
  </si>
  <si>
    <t>TOPPED UP RP. 1.000.000</t>
  </si>
  <si>
    <t>OVO ADMIN FEE</t>
  </si>
  <si>
    <t>ADMIN FEE RP. 1.200</t>
  </si>
  <si>
    <t>BSM PRINTING BALI</t>
  </si>
  <si>
    <t>PRINTIING SALES REPORT FOR FLOOR</t>
  </si>
  <si>
    <t>SINAR MULIA FOTOKOPI</t>
  </si>
  <si>
    <t>PRINT EDIBLE PAPER</t>
  </si>
  <si>
    <t>SARASWATI PRINTING FOTOKOPI</t>
  </si>
  <si>
    <t>PRINT &amp; FOTOCOPY OF SCHEDULE CHANGE REQUEST (CHEF)</t>
  </si>
  <si>
    <t>SAYUR, BUAH DAN SEMBAKO (BUK BUNGA)</t>
  </si>
  <si>
    <t>PURCHASE OF URGENT BAR SUPPLIES</t>
  </si>
  <si>
    <t>TOKO DEMAK BAUT MATERIIAL</t>
  </si>
  <si>
    <t>PURCHASE OF SCREWS TO REPAIR CEILING</t>
  </si>
  <si>
    <t>GRAMEDIA 003 B GALERIA</t>
  </si>
  <si>
    <t>PURCHASE OF WHITE CARTON PAPER</t>
  </si>
  <si>
    <t>BALI STARS PROMOSINDO (BCA)</t>
  </si>
  <si>
    <t>(PRINT NEW BALAGAN STICKER &amp; FLOWER MAINTENANCE INSTRUCTIONS) + ADMIN FEE RP. 2500</t>
  </si>
  <si>
    <t>(PRINT STICKER "PLEASE BE CAREFUL") + ADMIN FEE RP. 2500</t>
  </si>
  <si>
    <t>ANNA FLORIST</t>
  </si>
  <si>
    <t>PURCHASE FLOOR FLOWER</t>
  </si>
  <si>
    <t>PEPITO EXPRESS PECATU</t>
  </si>
  <si>
    <t>PURCHASE PUFF PASTRY</t>
  </si>
  <si>
    <t>TOKO BUAH PUSPITA</t>
  </si>
  <si>
    <t>PURCHASE ROYAL NZ APPLE</t>
  </si>
  <si>
    <t>&lt;&lt;&lt;&lt;&lt;&lt;&lt;</t>
  </si>
  <si>
    <t>BALANCE WHEN PROPOSING TOP UP</t>
  </si>
  <si>
    <t>XJAU - MR.D.I.Y RUKO JIMB</t>
  </si>
  <si>
    <t>PURCHASE TORCH REFILL</t>
  </si>
  <si>
    <t>KADEK ANDIKA PUTRA (BCA) + ADMIN FEE RP 2.500</t>
  </si>
  <si>
    <t>REIMBURSE PURCHASE OF JOLLY TIME POPCORN USING PERSONAL CASH MONEY Rp 17.200</t>
  </si>
  <si>
    <t>REIMBURSE BALINESE OFFERING PURCHASE USING MY PERSONAL CASH MONEY Rp. 10.000</t>
  </si>
  <si>
    <t>REIMBURSE BALINESE COOKIES PURCHASE USING MY PERSONAL CASH MONEY Rp. 31.000</t>
  </si>
  <si>
    <t>TOP UP BY LEMESY RP. 1.000.000</t>
  </si>
  <si>
    <t>PRINTING ART LABEL FOR PAINTING NOVEMBER 2025 - JANUARY 2026</t>
  </si>
  <si>
    <t>FRESHINDO TUKAD YEH AYA</t>
  </si>
  <si>
    <t>PURCHASING TORCH REFILL (GAS LIGHTER 84 G</t>
  </si>
  <si>
    <t>TRANSFER TO NI LUH MULIA DEWI (BCA). MULIA JAYA</t>
  </si>
  <si>
    <t>PAYING BILL OF MULIA JAYA (BAR)</t>
  </si>
  <si>
    <t>CM ULUWATU</t>
  </si>
  <si>
    <t>PURCHASE URGENT TKW BOX L FOR KITCHEN</t>
  </si>
  <si>
    <t>PT OLMEC INDUSTRIES INDONESIAN (BNI)</t>
  </si>
  <si>
    <t>PURCHASING NACHOS</t>
  </si>
  <si>
    <t>TRIA GARDEN HO</t>
  </si>
  <si>
    <t>PURCHASING INSECTICIDE</t>
  </si>
  <si>
    <t>BAR ESSENTIALS ULUWATU</t>
  </si>
  <si>
    <t>PURCHASING BAMBOO COCTAIL PICK (BAR)</t>
  </si>
  <si>
    <t>MR.D.I.Y RK JIMBARAN</t>
  </si>
  <si>
    <t>PURCHASING DOUBLE TAPE (FLOOR)</t>
  </si>
  <si>
    <t>ARTHAYASA PHOTO HO</t>
  </si>
  <si>
    <t>PURCHASING 2 SPIDOL (MARKER) FOR KITCHEN AND FLOOR</t>
  </si>
  <si>
    <t>FROM PETTY CASH BCA</t>
  </si>
  <si>
    <t>ADMIN FEE RP. 1.000</t>
  </si>
  <si>
    <t>KEMFOOD BALI</t>
  </si>
  <si>
    <t>PURCHASING SALAMI (KITCHEN)</t>
  </si>
  <si>
    <t>BUNGA OVO NABUNG (REWARDS)</t>
  </si>
  <si>
    <t>RECEIVED INTEREST FROM OVO SAVINGS</t>
  </si>
  <si>
    <t>THE CHAI</t>
  </si>
  <si>
    <t>PURCHASE CHAMOMILE TEA</t>
  </si>
  <si>
    <t>MAX STAPLES 10</t>
  </si>
  <si>
    <t>NIRMALA BALANGAN</t>
  </si>
  <si>
    <t>BAYGON FOR BAR TO KILL INSECTS</t>
  </si>
  <si>
    <t>BUMDES</t>
  </si>
  <si>
    <t>PUCHASE GREEN MUSTARD, CUCUMBER, ORANGE</t>
  </si>
  <si>
    <t>DEWATA FRESH FRUIT</t>
  </si>
  <si>
    <t>PURCHASE MANGO</t>
  </si>
  <si>
    <t>IMPORTED LEMONk FOR BAR</t>
  </si>
  <si>
    <t>BALIARTSUPPLIESJIMBARAN</t>
  </si>
  <si>
    <t>PURCHASE PAINTS FOR ART</t>
  </si>
  <si>
    <t>TOPPED UP RP. 3.000.000</t>
  </si>
  <si>
    <t>TRANSFER KE LUH DINA ANGGRA WAHY</t>
  </si>
  <si>
    <t>MANDIRI TRANSFER FOR FLOOR TO BUYBALINESE OFFERING UTILITIES ADMIN FEE RP. 2.500</t>
  </si>
  <si>
    <t>SARANA CIPTA AGRO 1</t>
  </si>
  <si>
    <t>PURCHASING PLANT FERTILIZER</t>
  </si>
  <si>
    <t>TRANSFER KE BALI STARS CV</t>
  </si>
  <si>
    <t>PRINTING 10 SHEET OF VINYL STICKER</t>
  </si>
  <si>
    <t>PURCHASE 12 PLASTIC MAP, 2 SHEET PROTECTOR</t>
  </si>
  <si>
    <t>PURCHASE 2 GLASS, LED STRIPE, BATTERY FOR CHRISTMAS</t>
  </si>
  <si>
    <t>THE CHAI ULUWATU</t>
  </si>
  <si>
    <t>PURCHASE DA HONG PAO "ROU GUI"</t>
  </si>
  <si>
    <t>TRANSFER KE NI KOMANG DIAH LESTA</t>
  </si>
  <si>
    <t>REIMBURSE CANANG (BALINESE OFFERING) FOR FLOOR + ADMIN FEE RP 2.500</t>
  </si>
  <si>
    <t>PURCHASE FLOWERS FOR FLOOR</t>
  </si>
  <si>
    <t>TRANSFER KE KADEK ANDIKA PUTRA</t>
  </si>
  <si>
    <t>REIMBURSEMENT OF PRINTING 23 SHEETS OF FRANCHISE AGREEMENT PAPER FOR QUIZ USING PERSONAL MONEY</t>
  </si>
  <si>
    <t>PURCHASE OF 2 DOUBLE TAPE, 1 BIG TRANSPARANT TAPE, 1 PACKAGE OF SMALL TAPE</t>
  </si>
  <si>
    <t>PURCHASE PHONE CHARGER FOR FLOOR</t>
  </si>
  <si>
    <t>TOKO KARYA NIRMALA</t>
  </si>
  <si>
    <t>PURCHASING PAINTS FOR CINEMA AND FLOOR CEILING</t>
  </si>
  <si>
    <t>PURCHASE 3G ADAPTER SWITCH</t>
  </si>
  <si>
    <t>DAPUR PRIMA</t>
  </si>
  <si>
    <t>PURCHASE OF TRASH CONTAINER</t>
  </si>
  <si>
    <t>TRANSFER KE BAYU RAHADIAN P</t>
  </si>
  <si>
    <t>REIMBURSE PURCHASE OF 2 BAR KNIFE TO PAK BAYU BAR MANAGER</t>
  </si>
  <si>
    <t>BANK BRI</t>
  </si>
  <si>
    <t>TOPPED UP RP. 1.500.000</t>
  </si>
  <si>
    <t>TRANSFER KE IRINA TERESHCHENKO</t>
  </si>
  <si>
    <t>PAYMENT TO IRINA BY OVO TRANSFER</t>
  </si>
  <si>
    <t>BANK BCA</t>
  </si>
  <si>
    <t>MOVING CASH RECEIVED FOR IRINA TO OVO ACCOUNT</t>
  </si>
  <si>
    <t>SHEENA CELL-HO</t>
  </si>
  <si>
    <t>PURCHASING 4 NAPKIN POLISH FOR BAR</t>
  </si>
  <si>
    <t>TRANSFER KE MUHAMMAD KOMARUDIN</t>
  </si>
  <si>
    <t>PURCHASING DAIRY FRESH MILK FOR KITCHEN</t>
  </si>
  <si>
    <t>TRANSFER KE GERALDO ANDERSON</t>
  </si>
  <si>
    <t>REIMBURSE SHISHA PURCHASE OF 5 BRUSH</t>
  </si>
  <si>
    <t>PURCHASING BROOM FOR KITCHEN</t>
  </si>
  <si>
    <t>REIMBURSING PURCHASE OF GYSUM (4), HOLO 0.25X2X4 (2), CORNICE (5KG), GYSUM TAPE (1). OVO GOT PROBLEM AT THE TIME SO I HAVE TO USE BCA FOR PAYMENT</t>
  </si>
  <si>
    <t>PURCHASE SHEET PROTECTOR AND BIG CLIP TILE MAP BLUE AND BLACK COLOR FOR CHEF</t>
  </si>
  <si>
    <t>TIARA DEWATA SOPUTAN</t>
  </si>
  <si>
    <t>PURCHASE  5 PACKS OF JOLLY TIME BIG CHEEZ POPCORN FOR KITCHEN</t>
  </si>
  <si>
    <t>PURCHASE 1 BOX OF STAPLES REFILL FOR FLOOR</t>
  </si>
  <si>
    <t>PURCHASING NAPKIN FOR FLOOR</t>
  </si>
  <si>
    <t>PENNA MART II MBL</t>
  </si>
  <si>
    <t>PURCHASING RAMI THREAD</t>
  </si>
  <si>
    <t>K</t>
  </si>
  <si>
    <t>VAEKA NUROHMI</t>
  </si>
  <si>
    <t>PURCHASING FRESH MILK FOR KITCHEN</t>
  </si>
  <si>
    <t>TRANSFER KE SDRI CINDY FITRIA CAHYANI</t>
  </si>
  <si>
    <t>REIMBURSING FLOOR PURCHASE OF NATURAL RAFFIA AT D.I.Y TO CINDY</t>
  </si>
  <si>
    <t>PURCHASING 2 KG OF PAINT 1872 AND 1 AC HOSE PLASTER</t>
  </si>
  <si>
    <t>PURCHASE EXTRA 3KG CORNISE FOR CEILLING REPARATION</t>
  </si>
  <si>
    <t>TRANSFER KE I PUTU PRAM ADHIPUTRA WA</t>
  </si>
  <si>
    <t>PURCHASE RAJAWALI GLUE FOR CEILLING AND 1 KG OF CEMENT + ADMIN FEE</t>
  </si>
  <si>
    <t>TRANSFER KE IKSAN SAFRUDI</t>
  </si>
  <si>
    <t>PAYMENT FOR HANDYMAN FOR REPAIRING THE CEILLING</t>
  </si>
  <si>
    <t>REIMBURSE CANANG (BALINESE OFFERING) FOR FLOOR (DINA) + ADMIN FEE RP 2.500</t>
  </si>
  <si>
    <t>REIMBURSE PURCHASE OF ABISEKA FRESH MILK TO ANDIKA PURCHASING</t>
  </si>
  <si>
    <t>REIMBURSE PURCHASE OF THE CHAI CHAMOMILE TEA 210 GRAMS TO ANDIKA PURCHASING</t>
  </si>
  <si>
    <t>PRINTING NEW YEAR BANNER ON BALISTARS</t>
  </si>
  <si>
    <t>DAPUR PRIMA GATSU</t>
  </si>
  <si>
    <t>Purchase balagan order stuff for kitchen w OVO</t>
  </si>
  <si>
    <t>PURCHASE PAINT 1873 FOR FLOOR CEILLING</t>
  </si>
  <si>
    <t>PRINTING SIGN FOR PRIVATE EVENT</t>
  </si>
  <si>
    <t>PURCHASE 2 PACKS OF KEBAB STICK FOR KITCHEN</t>
  </si>
  <si>
    <t>ULULANI DREAMLAND 1</t>
  </si>
  <si>
    <t>PAID 22 SHEET OF PRINT OUT FOR MS. ANGELICA AT LOBBY'S RECEPTIONIST</t>
  </si>
  <si>
    <t>TRANSFER KE AHMAD SYIHAN ASHIILAH MU</t>
  </si>
  <si>
    <t>PURCHASE 3 PACKS OF TORTILLA WRAP INCLUDING GOSEND FEE</t>
  </si>
  <si>
    <t>NIRMALA SUPERMARKET UGS</t>
  </si>
  <si>
    <t>PURCHASE CHAFFER CANDLE FOR DISH</t>
  </si>
  <si>
    <t>BERSAUDARA FAZZ FAZZ</t>
  </si>
  <si>
    <t>PURCHASE 1 PACK OF CRYSTAL ICE AT MADURA WAROENG FOR BAR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</si>
</sst>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3">
    <numFmt numFmtId="176" formatCode="_ * #,##0.00_ ;_ * \-#,##0.00_ ;_ * &quot;-&quot;??_ ;_ @_ "/>
    <numFmt numFmtId="177" formatCode="_(&quot;$&quot;* #,##0.00_);_(&quot;$&quot;* \(#,##0.00\);_(&quot;$&quot;* &quot;-&quot;??_);_(@_)"/>
    <numFmt numFmtId="178" formatCode="_ * #,##0_ ;_ * \-#,##0_ ;_ * &quot;-&quot;_ ;_ @_ "/>
    <numFmt numFmtId="179" formatCode="_(&quot;$&quot;* #,##0_);_(&quot;$&quot;* \(#,##0\);_(&quot;$&quot;* &quot;-&quot;_);_(@_)"/>
    <numFmt numFmtId="180" formatCode="_-* #,##0_-;\-* #,##0_-;_-* &quot;-&quot;_-;_-@"/>
    <numFmt numFmtId="181" formatCode="_(* #,##0.00_);_(* \(#,##0.00\);_(* &quot;-&quot;??_);_(@_)"/>
    <numFmt numFmtId="182" formatCode="dd\-mmm\-yy"/>
    <numFmt numFmtId="183" formatCode="[$-409]d\-mmm\-yyyy;@"/>
    <numFmt numFmtId="184" formatCode="_-&quot;Rp&quot;* #,##0_-;\-&quot;Rp&quot;* #,##0_-;_-&quot;Rp&quot;* &quot;-&quot;??_-;_-@_-"/>
    <numFmt numFmtId="185" formatCode="[$Rp-421]#,##0.00;[Red][$Rp-421]#,##0.00"/>
    <numFmt numFmtId="186" formatCode="dd\-mmm"/>
    <numFmt numFmtId="187" formatCode="[$Rp-421]#,##0;[Red]\-[$Rp-421]#,##0"/>
    <numFmt numFmtId="188" formatCode="[$Rp-421]#,##0;\-[$Rp-421]#,##0"/>
  </numFmts>
  <fonts count="33">
    <font>
      <sz val="11"/>
      <color theme="1"/>
      <name val="Calibri"/>
      <charset val="134"/>
      <scheme val="minor"/>
    </font>
    <font>
      <b/>
      <sz val="12"/>
      <color rgb="FF000000"/>
      <name val="Sansserif"/>
      <charset val="134"/>
    </font>
    <font>
      <sz val="10"/>
      <color rgb="FF000000"/>
      <name val="Sansserif"/>
      <charset val="134"/>
    </font>
    <font>
      <sz val="11"/>
      <color theme="1"/>
      <name val="Calibri"/>
      <charset val="134"/>
    </font>
    <font>
      <sz val="10"/>
      <color rgb="FF000000"/>
      <name val="Calibri"/>
      <charset val="134"/>
    </font>
    <font>
      <sz val="10"/>
      <color rgb="FF000000"/>
      <name val="Arial"/>
      <charset val="134"/>
    </font>
    <font>
      <b/>
      <sz val="10"/>
      <color rgb="FF000000"/>
      <name val="Calibri"/>
      <charset val="134"/>
    </font>
    <font>
      <sz val="10"/>
      <name val="Arial"/>
      <charset val="134"/>
    </font>
    <font>
      <sz val="14"/>
      <color theme="1"/>
      <name val="Calibri"/>
      <charset val="134"/>
    </font>
    <font>
      <sz val="14"/>
      <color theme="1"/>
      <name val="Calibri"/>
      <charset val="134"/>
      <scheme val="minor"/>
    </font>
    <font>
      <sz val="14"/>
      <color theme="1"/>
      <name val="Calibri Light"/>
      <charset val="134"/>
    </font>
    <font>
      <b/>
      <sz val="12"/>
      <color theme="1"/>
      <name val="Calibri"/>
      <charset val="134"/>
    </font>
    <font>
      <sz val="12"/>
      <color theme="1"/>
      <name val="Calibri"/>
      <charset val="134"/>
    </font>
    <font>
      <sz val="11"/>
      <color rgb="FFFF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99CCFF"/>
        <bgColor indexed="64"/>
      </patternFill>
    </fill>
    <fill>
      <patternFill patternType="solid">
        <fgColor rgb="FF99CCFF"/>
        <bgColor rgb="FF99CCFF"/>
      </patternFill>
    </fill>
    <fill>
      <patternFill patternType="solid">
        <fgColor rgb="FFFFFFFF"/>
        <bgColor rgb="FFFFFFFF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rgb="FF000000"/>
      </top>
      <bottom/>
      <diagonal/>
    </border>
    <border>
      <left style="thin">
        <color rgb="FF000000"/>
      </left>
      <right style="thin">
        <color auto="1"/>
      </right>
      <top/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0" fillId="14" borderId="17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18" applyNumberFormat="0" applyFill="0" applyAlignment="0" applyProtection="0">
      <alignment vertical="center"/>
    </xf>
    <xf numFmtId="0" fontId="20" fillId="0" borderId="18" applyNumberFormat="0" applyFill="0" applyAlignment="0" applyProtection="0">
      <alignment vertical="center"/>
    </xf>
    <xf numFmtId="0" fontId="21" fillId="0" borderId="19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15" borderId="20" applyNumberFormat="0" applyAlignment="0" applyProtection="0">
      <alignment vertical="center"/>
    </xf>
    <xf numFmtId="0" fontId="23" fillId="16" borderId="21" applyNumberFormat="0" applyAlignment="0" applyProtection="0">
      <alignment vertical="center"/>
    </xf>
    <xf numFmtId="0" fontId="24" fillId="16" borderId="20" applyNumberFormat="0" applyAlignment="0" applyProtection="0">
      <alignment vertical="center"/>
    </xf>
    <xf numFmtId="0" fontId="25" fillId="17" borderId="22" applyNumberFormat="0" applyAlignment="0" applyProtection="0">
      <alignment vertical="center"/>
    </xf>
    <xf numFmtId="0" fontId="26" fillId="0" borderId="23" applyNumberFormat="0" applyFill="0" applyAlignment="0" applyProtection="0">
      <alignment vertical="center"/>
    </xf>
    <xf numFmtId="0" fontId="27" fillId="0" borderId="24" applyNumberFormat="0" applyFill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1" fillId="7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2" fillId="1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2" fillId="36" borderId="0" applyNumberFormat="0" applyBorder="0" applyAlignment="0" applyProtection="0">
      <alignment vertical="center"/>
    </xf>
    <xf numFmtId="0" fontId="32" fillId="37" borderId="0" applyNumberFormat="0" applyBorder="0" applyAlignment="0" applyProtection="0">
      <alignment vertical="center"/>
    </xf>
    <xf numFmtId="0" fontId="31" fillId="38" borderId="0" applyNumberFormat="0" applyBorder="0" applyAlignment="0" applyProtection="0">
      <alignment vertical="center"/>
    </xf>
    <xf numFmtId="0" fontId="31" fillId="39" borderId="0" applyNumberFormat="0" applyBorder="0" applyAlignment="0" applyProtection="0">
      <alignment vertical="center"/>
    </xf>
    <xf numFmtId="0" fontId="32" fillId="40" borderId="0" applyNumberFormat="0" applyBorder="0" applyAlignment="0" applyProtection="0">
      <alignment vertical="center"/>
    </xf>
    <xf numFmtId="0" fontId="32" fillId="41" borderId="0" applyNumberFormat="0" applyBorder="0" applyAlignment="0" applyProtection="0">
      <alignment vertical="center"/>
    </xf>
    <xf numFmtId="0" fontId="31" fillId="42" borderId="0" applyNumberFormat="0" applyBorder="0" applyAlignment="0" applyProtection="0">
      <alignment vertical="center"/>
    </xf>
  </cellStyleXfs>
  <cellXfs count="190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/>
    </xf>
    <xf numFmtId="180" fontId="1" fillId="2" borderId="1" xfId="0" applyNumberFormat="1" applyFont="1" applyFill="1" applyBorder="1">
      <alignment vertical="center"/>
    </xf>
    <xf numFmtId="0" fontId="1" fillId="3" borderId="2" xfId="0" applyFont="1" applyFill="1" applyBorder="1" applyAlignment="1">
      <alignment horizontal="center" vertical="center" wrapText="1"/>
    </xf>
    <xf numFmtId="181" fontId="1" fillId="3" borderId="2" xfId="0" applyNumberFormat="1" applyFont="1" applyFill="1" applyBorder="1" applyAlignment="1">
      <alignment horizontal="center" vertical="center" wrapText="1"/>
    </xf>
    <xf numFmtId="182" fontId="2" fillId="0" borderId="3" xfId="0" applyNumberFormat="1" applyFont="1" applyBorder="1" applyAlignment="1">
      <alignment horizontal="center" vertical="center" wrapText="1"/>
    </xf>
    <xf numFmtId="0" fontId="2" fillId="0" borderId="2" xfId="0" applyFont="1" applyBorder="1" applyAlignment="1">
      <alignment horizontal="left" vertical="center" wrapText="1"/>
    </xf>
    <xf numFmtId="181" fontId="2" fillId="0" borderId="2" xfId="0" applyNumberFormat="1" applyFont="1" applyBorder="1" applyAlignment="1">
      <alignment horizontal="right" vertical="center" wrapText="1"/>
    </xf>
    <xf numFmtId="181" fontId="2" fillId="0" borderId="2" xfId="0" applyNumberFormat="1" applyFont="1" applyFill="1" applyBorder="1" applyAlignment="1">
      <alignment horizontal="right" vertical="center" wrapText="1"/>
    </xf>
    <xf numFmtId="0" fontId="2" fillId="0" borderId="4" xfId="0" applyFont="1" applyBorder="1" applyAlignment="1">
      <alignment horizontal="left" vertical="center" wrapText="1"/>
    </xf>
    <xf numFmtId="4" fontId="3" fillId="0" borderId="0" xfId="0" applyNumberFormat="1" applyFont="1">
      <alignment vertical="center"/>
    </xf>
    <xf numFmtId="182" fontId="2" fillId="0" borderId="4" xfId="0" applyNumberFormat="1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181" fontId="2" fillId="0" borderId="5" xfId="0" applyNumberFormat="1" applyFont="1" applyBorder="1" applyAlignment="1">
      <alignment horizontal="center" vertical="center" wrapText="1"/>
    </xf>
    <xf numFmtId="181" fontId="2" fillId="0" borderId="5" xfId="0" applyNumberFormat="1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181" fontId="2" fillId="0" borderId="4" xfId="0" applyNumberFormat="1" applyFont="1" applyBorder="1" applyAlignment="1">
      <alignment horizontal="center" vertical="center" wrapText="1"/>
    </xf>
    <xf numFmtId="181" fontId="2" fillId="0" borderId="4" xfId="0" applyNumberFormat="1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181" fontId="2" fillId="0" borderId="3" xfId="0" applyNumberFormat="1" applyFont="1" applyBorder="1" applyAlignment="1">
      <alignment horizontal="center" vertical="center" wrapText="1"/>
    </xf>
    <xf numFmtId="181" fontId="2" fillId="0" borderId="3" xfId="0" applyNumberFormat="1" applyFont="1" applyFill="1" applyBorder="1" applyAlignment="1">
      <alignment horizontal="center" vertical="center" wrapText="1"/>
    </xf>
    <xf numFmtId="182" fontId="2" fillId="0" borderId="2" xfId="0" applyNumberFormat="1" applyFont="1" applyBorder="1" applyAlignment="1">
      <alignment horizontal="center" vertical="center" wrapText="1"/>
    </xf>
    <xf numFmtId="0" fontId="2" fillId="0" borderId="5" xfId="0" applyFont="1" applyBorder="1" applyAlignment="1">
      <alignment horizontal="left" vertical="center" wrapText="1"/>
    </xf>
    <xf numFmtId="181" fontId="2" fillId="0" borderId="5" xfId="0" applyNumberFormat="1" applyFont="1" applyBorder="1" applyAlignment="1">
      <alignment horizontal="right" vertical="center" wrapText="1"/>
    </xf>
    <xf numFmtId="0" fontId="2" fillId="0" borderId="6" xfId="0" applyFont="1" applyBorder="1" applyAlignment="1">
      <alignment horizontal="left" vertical="center" wrapText="1"/>
    </xf>
    <xf numFmtId="181" fontId="2" fillId="0" borderId="7" xfId="0" applyNumberFormat="1" applyFont="1" applyBorder="1" applyAlignment="1">
      <alignment horizontal="right" vertical="center" wrapText="1"/>
    </xf>
    <xf numFmtId="181" fontId="1" fillId="3" borderId="2" xfId="0" applyNumberFormat="1" applyFont="1" applyFill="1" applyBorder="1" applyAlignment="1">
      <alignment vertical="center"/>
    </xf>
    <xf numFmtId="0" fontId="4" fillId="0" borderId="0" xfId="0" applyFont="1">
      <alignment vertical="center"/>
    </xf>
    <xf numFmtId="181" fontId="2" fillId="4" borderId="2" xfId="0" applyNumberFormat="1" applyFont="1" applyFill="1" applyBorder="1" applyAlignment="1">
      <alignment horizontal="right" vertical="center" wrapText="1"/>
    </xf>
    <xf numFmtId="181" fontId="2" fillId="0" borderId="8" xfId="0" applyNumberFormat="1" applyFont="1" applyBorder="1" applyAlignment="1">
      <alignment vertical="center" wrapText="1"/>
    </xf>
    <xf numFmtId="0" fontId="2" fillId="0" borderId="9" xfId="0" applyFont="1" applyBorder="1" applyAlignment="1">
      <alignment horizontal="center" vertical="center"/>
    </xf>
    <xf numFmtId="0" fontId="5" fillId="0" borderId="0" xfId="0" applyFont="1">
      <alignment vertical="center"/>
    </xf>
    <xf numFmtId="0" fontId="2" fillId="0" borderId="10" xfId="0" applyFont="1" applyBorder="1" applyAlignment="1">
      <alignment horizontal="center" vertical="center"/>
    </xf>
    <xf numFmtId="181" fontId="2" fillId="5" borderId="8" xfId="0" applyNumberFormat="1" applyFont="1" applyFill="1" applyBorder="1" applyAlignment="1">
      <alignment vertical="center" wrapText="1"/>
    </xf>
    <xf numFmtId="0" fontId="2" fillId="0" borderId="5" xfId="0" applyFont="1" applyBorder="1" applyAlignment="1">
      <alignment vertical="center"/>
    </xf>
    <xf numFmtId="181" fontId="2" fillId="6" borderId="8" xfId="0" applyNumberFormat="1" applyFont="1" applyFill="1" applyBorder="1" applyAlignment="1">
      <alignment vertical="center" wrapText="1"/>
    </xf>
    <xf numFmtId="181" fontId="2" fillId="0" borderId="3" xfId="0" applyNumberFormat="1" applyFont="1" applyBorder="1" applyAlignment="1">
      <alignment vertical="center"/>
    </xf>
    <xf numFmtId="0" fontId="2" fillId="0" borderId="11" xfId="0" applyFont="1" applyBorder="1" applyAlignment="1">
      <alignment vertical="center"/>
    </xf>
    <xf numFmtId="181" fontId="2" fillId="7" borderId="8" xfId="0" applyNumberFormat="1" applyFont="1" applyFill="1" applyBorder="1" applyAlignment="1">
      <alignment vertical="center" wrapText="1"/>
    </xf>
    <xf numFmtId="0" fontId="2" fillId="0" borderId="12" xfId="0" applyNumberFormat="1" applyFont="1" applyBorder="1" applyAlignment="1">
      <alignment vertical="center"/>
    </xf>
    <xf numFmtId="181" fontId="2" fillId="4" borderId="4" xfId="0" applyNumberFormat="1" applyFont="1" applyFill="1" applyBorder="1" applyAlignment="1">
      <alignment horizontal="center" vertical="center" wrapText="1"/>
    </xf>
    <xf numFmtId="0" fontId="2" fillId="0" borderId="3" xfId="0" applyNumberFormat="1" applyFont="1" applyBorder="1" applyAlignment="1">
      <alignment vertical="center"/>
    </xf>
    <xf numFmtId="181" fontId="2" fillId="4" borderId="3" xfId="0" applyNumberFormat="1" applyFont="1" applyFill="1" applyBorder="1" applyAlignment="1">
      <alignment horizontal="center" vertical="center" wrapText="1"/>
    </xf>
    <xf numFmtId="0" fontId="2" fillId="0" borderId="6" xfId="0" applyNumberFormat="1" applyFont="1" applyBorder="1" applyAlignment="1">
      <alignment horizontal="center" vertical="center"/>
    </xf>
    <xf numFmtId="181" fontId="2" fillId="0" borderId="6" xfId="0" applyNumberFormat="1" applyFont="1" applyBorder="1" applyAlignment="1">
      <alignment horizontal="center" vertical="center"/>
    </xf>
    <xf numFmtId="0" fontId="2" fillId="0" borderId="6" xfId="0" applyNumberFormat="1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5" fillId="0" borderId="11" xfId="0" applyFont="1" applyBorder="1" applyAlignment="1">
      <alignment vertical="center" wrapText="1"/>
    </xf>
    <xf numFmtId="0" fontId="5" fillId="0" borderId="0" xfId="0" applyNumberFormat="1" applyFont="1">
      <alignment vertical="center"/>
    </xf>
    <xf numFmtId="181" fontId="2" fillId="6" borderId="8" xfId="0" applyNumberFormat="1" applyFont="1" applyFill="1" applyBorder="1" applyAlignment="1">
      <alignment horizontal="left" vertical="center" wrapText="1"/>
    </xf>
    <xf numFmtId="0" fontId="5" fillId="5" borderId="7" xfId="0" applyFont="1" applyFill="1" applyBorder="1" applyAlignment="1">
      <alignment vertical="center" wrapText="1"/>
    </xf>
    <xf numFmtId="0" fontId="5" fillId="0" borderId="7" xfId="0" applyNumberFormat="1" applyFont="1" applyBorder="1">
      <alignment vertical="center"/>
    </xf>
    <xf numFmtId="181" fontId="5" fillId="0" borderId="0" xfId="0" applyNumberFormat="1" applyFont="1">
      <alignment vertical="center"/>
    </xf>
    <xf numFmtId="181" fontId="2" fillId="7" borderId="8" xfId="0" applyNumberFormat="1" applyFont="1" applyFill="1" applyBorder="1" applyAlignment="1">
      <alignment horizontal="left" vertical="center" wrapText="1"/>
    </xf>
    <xf numFmtId="0" fontId="5" fillId="0" borderId="13" xfId="0" applyNumberFormat="1" applyFont="1" applyBorder="1" applyAlignment="1">
      <alignment horizontal="center" vertical="center"/>
    </xf>
    <xf numFmtId="180" fontId="5" fillId="0" borderId="14" xfId="0" applyNumberFormat="1" applyFont="1" applyBorder="1" applyAlignment="1">
      <alignment horizontal="center" vertical="center"/>
    </xf>
    <xf numFmtId="0" fontId="5" fillId="7" borderId="7" xfId="0" applyFont="1" applyFill="1" applyBorder="1" applyAlignment="1">
      <alignment vertical="center" wrapText="1"/>
    </xf>
    <xf numFmtId="0" fontId="5" fillId="8" borderId="7" xfId="0" applyFont="1" applyFill="1" applyBorder="1" applyAlignment="1">
      <alignment vertical="center" wrapText="1"/>
    </xf>
    <xf numFmtId="0" fontId="5" fillId="9" borderId="7" xfId="0" applyFont="1" applyFill="1" applyBorder="1" applyAlignment="1">
      <alignment vertical="center" wrapText="1"/>
    </xf>
    <xf numFmtId="0" fontId="5" fillId="0" borderId="7" xfId="0" applyFont="1" applyFill="1" applyBorder="1" applyAlignment="1">
      <alignment vertical="center" wrapText="1"/>
    </xf>
    <xf numFmtId="0" fontId="6" fillId="0" borderId="7" xfId="0" applyFont="1" applyFill="1" applyBorder="1" applyAlignment="1">
      <alignment horizontal="center" vertical="center"/>
    </xf>
    <xf numFmtId="0" fontId="6" fillId="5" borderId="7" xfId="0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4" fillId="8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2" fillId="10" borderId="6" xfId="0" applyFont="1" applyFill="1" applyBorder="1" applyAlignment="1">
      <alignment horizontal="left" vertical="center" wrapText="1"/>
    </xf>
    <xf numFmtId="0" fontId="5" fillId="6" borderId="7" xfId="0" applyFont="1" applyFill="1" applyBorder="1" applyAlignment="1">
      <alignment vertical="center" wrapText="1"/>
    </xf>
    <xf numFmtId="0" fontId="5" fillId="0" borderId="14" xfId="0" applyNumberFormat="1" applyFont="1" applyBorder="1" applyAlignment="1">
      <alignment horizontal="center" vertical="center"/>
    </xf>
    <xf numFmtId="0" fontId="7" fillId="6" borderId="7" xfId="0" applyFont="1" applyFill="1" applyBorder="1" applyAlignment="1">
      <alignment vertical="center" wrapText="1"/>
    </xf>
    <xf numFmtId="180" fontId="5" fillId="0" borderId="7" xfId="0" applyNumberFormat="1" applyFont="1" applyBorder="1">
      <alignment vertical="center"/>
    </xf>
    <xf numFmtId="0" fontId="5" fillId="0" borderId="7" xfId="0" applyFont="1" applyBorder="1" applyAlignment="1">
      <alignment vertical="center" wrapText="1"/>
    </xf>
    <xf numFmtId="0" fontId="8" fillId="0" borderId="0" xfId="0" applyFont="1">
      <alignment vertical="center"/>
    </xf>
    <xf numFmtId="183" fontId="9" fillId="0" borderId="0" xfId="0" applyNumberFormat="1" applyFont="1">
      <alignment vertical="center"/>
    </xf>
    <xf numFmtId="0" fontId="9" fillId="0" borderId="0" xfId="0" applyFont="1">
      <alignment vertical="center"/>
    </xf>
    <xf numFmtId="184" fontId="9" fillId="0" borderId="0" xfId="0" applyNumberFormat="1" applyFont="1">
      <alignment vertical="center"/>
    </xf>
    <xf numFmtId="185" fontId="9" fillId="0" borderId="0" xfId="0" applyNumberFormat="1" applyFont="1">
      <alignment vertical="center"/>
    </xf>
    <xf numFmtId="0" fontId="9" fillId="0" borderId="0" xfId="0" applyFont="1" applyAlignment="1">
      <alignment horizontal="center" vertical="center"/>
    </xf>
    <xf numFmtId="183" fontId="8" fillId="8" borderId="7" xfId="0" applyNumberFormat="1" applyFont="1" applyFill="1" applyBorder="1" applyAlignment="1">
      <alignment horizontal="center" vertical="center"/>
    </xf>
    <xf numFmtId="0" fontId="8" fillId="8" borderId="7" xfId="0" applyFont="1" applyFill="1" applyBorder="1" applyAlignment="1">
      <alignment horizontal="center" vertical="center"/>
    </xf>
    <xf numFmtId="184" fontId="8" fillId="8" borderId="7" xfId="0" applyNumberFormat="1" applyFont="1" applyFill="1" applyBorder="1" applyAlignment="1">
      <alignment horizontal="center" vertical="center"/>
    </xf>
    <xf numFmtId="183" fontId="9" fillId="10" borderId="7" xfId="0" applyNumberFormat="1" applyFont="1" applyFill="1" applyBorder="1" applyAlignment="1">
      <alignment horizontal="center" vertical="center"/>
    </xf>
    <xf numFmtId="186" fontId="9" fillId="10" borderId="7" xfId="0" applyNumberFormat="1" applyFont="1" applyFill="1" applyBorder="1" applyAlignment="1">
      <alignment horizontal="center" vertical="center"/>
    </xf>
    <xf numFmtId="184" fontId="10" fillId="10" borderId="7" xfId="0" applyNumberFormat="1" applyFont="1" applyFill="1" applyBorder="1" applyAlignment="1">
      <alignment horizontal="center" vertical="center" wrapText="1"/>
    </xf>
    <xf numFmtId="0" fontId="10" fillId="10" borderId="7" xfId="0" applyFont="1" applyFill="1" applyBorder="1" applyAlignment="1">
      <alignment horizontal="center" vertical="center" wrapText="1"/>
    </xf>
    <xf numFmtId="184" fontId="9" fillId="10" borderId="7" xfId="0" applyNumberFormat="1" applyFont="1" applyFill="1" applyBorder="1" applyAlignment="1">
      <alignment horizontal="center" vertical="center" wrapText="1"/>
    </xf>
    <xf numFmtId="0" fontId="9" fillId="10" borderId="7" xfId="0" applyFont="1" applyFill="1" applyBorder="1" applyAlignment="1">
      <alignment horizontal="center" vertical="center" wrapText="1"/>
    </xf>
    <xf numFmtId="184" fontId="9" fillId="10" borderId="7" xfId="0" applyNumberFormat="1" applyFont="1" applyFill="1" applyBorder="1" applyAlignment="1">
      <alignment horizontal="center" vertical="center"/>
    </xf>
    <xf numFmtId="183" fontId="9" fillId="0" borderId="7" xfId="0" applyNumberFormat="1" applyFont="1" applyBorder="1">
      <alignment vertical="center"/>
    </xf>
    <xf numFmtId="0" fontId="9" fillId="0" borderId="7" xfId="0" applyFont="1" applyBorder="1">
      <alignment vertical="center"/>
    </xf>
    <xf numFmtId="185" fontId="8" fillId="8" borderId="7" xfId="0" applyNumberFormat="1" applyFont="1" applyFill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185" fontId="9" fillId="0" borderId="7" xfId="0" applyNumberFormat="1" applyFont="1" applyBorder="1" applyAlignment="1">
      <alignment horizontal="center" vertical="center"/>
    </xf>
    <xf numFmtId="185" fontId="9" fillId="0" borderId="7" xfId="0" applyNumberFormat="1" applyFont="1" applyBorder="1">
      <alignment vertical="center"/>
    </xf>
    <xf numFmtId="184" fontId="9" fillId="0" borderId="7" xfId="0" applyNumberFormat="1" applyFont="1" applyBorder="1" applyAlignment="1">
      <alignment horizontal="center" vertical="center"/>
    </xf>
    <xf numFmtId="184" fontId="9" fillId="0" borderId="7" xfId="0" applyNumberFormat="1" applyFont="1" applyBorder="1">
      <alignment vertical="center"/>
    </xf>
    <xf numFmtId="0" fontId="11" fillId="0" borderId="0" xfId="0" applyFont="1" applyAlignment="1">
      <alignment horizontal="center" vertical="center"/>
    </xf>
    <xf numFmtId="187" fontId="11" fillId="0" borderId="0" xfId="0" applyNumberFormat="1" applyFont="1" applyAlignment="1">
      <alignment horizontal="center" vertical="center"/>
    </xf>
    <xf numFmtId="183" fontId="12" fillId="0" borderId="0" xfId="0" applyNumberFormat="1" applyFont="1" applyAlignment="1">
      <alignment horizontal="center" vertical="center"/>
    </xf>
    <xf numFmtId="187" fontId="12" fillId="0" borderId="0" xfId="0" applyNumberFormat="1" applyFont="1" applyAlignment="1">
      <alignment horizontal="left" vertical="center"/>
    </xf>
    <xf numFmtId="187" fontId="12" fillId="0" borderId="0" xfId="0" applyNumberFormat="1" applyFont="1">
      <alignment vertical="center"/>
    </xf>
    <xf numFmtId="0" fontId="12" fillId="0" borderId="0" xfId="0" applyFont="1" applyAlignment="1">
      <alignment horizontal="center" vertical="center"/>
    </xf>
    <xf numFmtId="187" fontId="12" fillId="0" borderId="0" xfId="0" applyNumberFormat="1" applyFont="1" applyAlignment="1">
      <alignment vertical="center"/>
    </xf>
    <xf numFmtId="187" fontId="12" fillId="0" borderId="0" xfId="0" applyNumberFormat="1" applyFont="1" applyAlignment="1">
      <alignment horizontal="right" vertical="center"/>
    </xf>
    <xf numFmtId="187" fontId="11" fillId="8" borderId="7" xfId="0" applyNumberFormat="1" applyFont="1" applyFill="1" applyBorder="1" applyAlignment="1">
      <alignment horizontal="center" vertical="center"/>
    </xf>
    <xf numFmtId="183" fontId="12" fillId="0" borderId="7" xfId="0" applyNumberFormat="1" applyFont="1" applyBorder="1" applyAlignment="1">
      <alignment horizontal="center" vertical="center"/>
    </xf>
    <xf numFmtId="187" fontId="12" fillId="0" borderId="7" xfId="0" applyNumberFormat="1" applyFont="1" applyBorder="1" applyAlignment="1">
      <alignment horizontal="left" vertical="center"/>
    </xf>
    <xf numFmtId="187" fontId="12" fillId="0" borderId="7" xfId="0" applyNumberFormat="1" applyFont="1" applyBorder="1">
      <alignment vertical="center"/>
    </xf>
    <xf numFmtId="0" fontId="12" fillId="0" borderId="7" xfId="0" applyFont="1" applyBorder="1" applyAlignment="1">
      <alignment horizontal="center" vertical="center"/>
    </xf>
    <xf numFmtId="183" fontId="12" fillId="10" borderId="7" xfId="0" applyNumberFormat="1" applyFont="1" applyFill="1" applyBorder="1" applyAlignment="1">
      <alignment horizontal="center" vertical="center"/>
    </xf>
    <xf numFmtId="187" fontId="12" fillId="10" borderId="7" xfId="0" applyNumberFormat="1" applyFont="1" applyFill="1" applyBorder="1" applyAlignment="1">
      <alignment horizontal="left" vertical="center"/>
    </xf>
    <xf numFmtId="187" fontId="12" fillId="10" borderId="7" xfId="0" applyNumberFormat="1" applyFont="1" applyFill="1" applyBorder="1">
      <alignment vertical="center"/>
    </xf>
    <xf numFmtId="0" fontId="12" fillId="10" borderId="7" xfId="0" applyFont="1" applyFill="1" applyBorder="1" applyAlignment="1">
      <alignment horizontal="center" vertical="center"/>
    </xf>
    <xf numFmtId="183" fontId="12" fillId="0" borderId="7" xfId="0" applyNumberFormat="1" applyFont="1" applyFill="1" applyBorder="1" applyAlignment="1">
      <alignment horizontal="center" vertical="center"/>
    </xf>
    <xf numFmtId="187" fontId="12" fillId="0" borderId="7" xfId="0" applyNumberFormat="1" applyFont="1" applyFill="1" applyBorder="1" applyAlignment="1">
      <alignment horizontal="left" vertical="center"/>
    </xf>
    <xf numFmtId="187" fontId="12" fillId="0" borderId="7" xfId="0" applyNumberFormat="1" applyFont="1" applyFill="1" applyBorder="1">
      <alignment vertical="center"/>
    </xf>
    <xf numFmtId="0" fontId="12" fillId="0" borderId="7" xfId="0" applyFont="1" applyFill="1" applyBorder="1" applyAlignment="1">
      <alignment horizontal="center" vertical="center"/>
    </xf>
    <xf numFmtId="0" fontId="0" fillId="0" borderId="7" xfId="0" applyBorder="1">
      <alignment vertical="center"/>
    </xf>
    <xf numFmtId="183" fontId="12" fillId="0" borderId="13" xfId="0" applyNumberFormat="1" applyFont="1" applyBorder="1" applyAlignment="1">
      <alignment horizontal="center" vertical="center"/>
    </xf>
    <xf numFmtId="187" fontId="12" fillId="0" borderId="13" xfId="0" applyNumberFormat="1" applyFont="1" applyBorder="1" applyAlignment="1">
      <alignment horizontal="left" vertical="center"/>
    </xf>
    <xf numFmtId="187" fontId="12" fillId="0" borderId="13" xfId="0" applyNumberFormat="1" applyFont="1" applyBorder="1">
      <alignment vertical="center"/>
    </xf>
    <xf numFmtId="0" fontId="12" fillId="0" borderId="13" xfId="0" applyFont="1" applyBorder="1" applyAlignment="1">
      <alignment horizontal="center" vertical="center"/>
    </xf>
    <xf numFmtId="183" fontId="12" fillId="0" borderId="7" xfId="0" applyNumberFormat="1" applyFont="1" applyBorder="1" applyAlignment="1">
      <alignment horizontal="center" vertical="center"/>
    </xf>
    <xf numFmtId="187" fontId="12" fillId="0" borderId="7" xfId="0" applyNumberFormat="1" applyFont="1" applyBorder="1" applyAlignment="1">
      <alignment horizontal="left" vertical="center"/>
    </xf>
    <xf numFmtId="187" fontId="12" fillId="0" borderId="7" xfId="0" applyNumberFormat="1" applyFont="1" applyBorder="1">
      <alignment vertical="center"/>
    </xf>
    <xf numFmtId="0" fontId="12" fillId="0" borderId="7" xfId="0" applyFont="1" applyBorder="1" applyAlignment="1">
      <alignment horizontal="center" vertical="center"/>
    </xf>
    <xf numFmtId="187" fontId="11" fillId="8" borderId="7" xfId="0" applyNumberFormat="1" applyFont="1" applyFill="1" applyBorder="1" applyAlignment="1">
      <alignment vertical="center"/>
    </xf>
    <xf numFmtId="187" fontId="12" fillId="0" borderId="7" xfId="0" applyNumberFormat="1" applyFont="1" applyBorder="1" applyAlignment="1">
      <alignment vertical="center"/>
    </xf>
    <xf numFmtId="187" fontId="12" fillId="10" borderId="13" xfId="0" applyNumberFormat="1" applyFont="1" applyFill="1" applyBorder="1" applyAlignment="1">
      <alignment horizontal="center" vertical="center"/>
    </xf>
    <xf numFmtId="187" fontId="12" fillId="10" borderId="7" xfId="0" applyNumberFormat="1" applyFont="1" applyFill="1" applyBorder="1" applyAlignment="1">
      <alignment vertical="center"/>
    </xf>
    <xf numFmtId="187" fontId="12" fillId="10" borderId="15" xfId="0" applyNumberFormat="1" applyFont="1" applyFill="1" applyBorder="1" applyAlignment="1">
      <alignment horizontal="center" vertical="center"/>
    </xf>
    <xf numFmtId="187" fontId="12" fillId="0" borderId="7" xfId="0" applyNumberFormat="1" applyFont="1" applyFill="1" applyBorder="1" applyAlignment="1">
      <alignment vertical="center"/>
    </xf>
    <xf numFmtId="187" fontId="12" fillId="0" borderId="7" xfId="0" applyNumberFormat="1" applyFont="1" applyFill="1" applyBorder="1" applyAlignment="1">
      <alignment horizontal="right" vertical="center"/>
    </xf>
    <xf numFmtId="187" fontId="12" fillId="10" borderId="7" xfId="0" applyNumberFormat="1" applyFont="1" applyFill="1" applyBorder="1" applyAlignment="1">
      <alignment horizontal="right" vertical="center"/>
    </xf>
    <xf numFmtId="187" fontId="12" fillId="0" borderId="7" xfId="0" applyNumberFormat="1" applyFont="1" applyBorder="1" applyAlignment="1">
      <alignment horizontal="right" vertical="center"/>
    </xf>
    <xf numFmtId="187" fontId="12" fillId="10" borderId="13" xfId="0" applyNumberFormat="1" applyFont="1" applyFill="1" applyBorder="1">
      <alignment vertical="center"/>
    </xf>
    <xf numFmtId="187" fontId="12" fillId="0" borderId="13" xfId="0" applyNumberFormat="1" applyFont="1" applyBorder="1" applyAlignment="1">
      <alignment vertical="center"/>
    </xf>
    <xf numFmtId="187" fontId="12" fillId="0" borderId="13" xfId="0" applyNumberFormat="1" applyFont="1" applyBorder="1" applyAlignment="1">
      <alignment horizontal="right" vertical="center"/>
    </xf>
    <xf numFmtId="187" fontId="12" fillId="0" borderId="13" xfId="0" applyNumberFormat="1" applyFont="1" applyBorder="1" applyAlignment="1">
      <alignment vertical="center"/>
    </xf>
    <xf numFmtId="187" fontId="12" fillId="0" borderId="7" xfId="0" applyNumberFormat="1" applyFont="1" applyBorder="1" applyAlignment="1">
      <alignment horizontal="right" vertical="center"/>
    </xf>
    <xf numFmtId="187" fontId="12" fillId="0" borderId="14" xfId="0" applyNumberFormat="1" applyFont="1" applyBorder="1" applyAlignment="1">
      <alignment vertical="center"/>
    </xf>
    <xf numFmtId="187" fontId="12" fillId="10" borderId="14" xfId="0" applyNumberFormat="1" applyFont="1" applyFill="1" applyBorder="1" applyAlignment="1">
      <alignment horizontal="center" vertical="center"/>
    </xf>
    <xf numFmtId="0" fontId="11" fillId="0" borderId="0" xfId="0" applyFont="1" applyAlignment="1">
      <alignment horizontal="right" vertical="center"/>
    </xf>
    <xf numFmtId="0" fontId="11" fillId="8" borderId="7" xfId="0" applyFont="1" applyFill="1" applyBorder="1">
      <alignment vertical="center"/>
    </xf>
    <xf numFmtId="0" fontId="12" fillId="10" borderId="7" xfId="0" applyFont="1" applyFill="1" applyBorder="1">
      <alignment vertical="center"/>
    </xf>
    <xf numFmtId="0" fontId="12" fillId="0" borderId="0" xfId="0" applyFont="1" applyAlignment="1">
      <alignment horizontal="right" vertical="center"/>
    </xf>
    <xf numFmtId="0" fontId="11" fillId="5" borderId="7" xfId="0" applyFont="1" applyFill="1" applyBorder="1">
      <alignment vertical="center"/>
    </xf>
    <xf numFmtId="0" fontId="11" fillId="11" borderId="13" xfId="0" applyFont="1" applyFill="1" applyBorder="1" applyAlignment="1">
      <alignment horizontal="center" vertical="center"/>
    </xf>
    <xf numFmtId="183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188" fontId="0" fillId="0" borderId="0" xfId="0" applyNumberFormat="1">
      <alignment vertical="center"/>
    </xf>
    <xf numFmtId="183" fontId="0" fillId="8" borderId="0" xfId="0" applyNumberFormat="1" applyFill="1" applyAlignment="1">
      <alignment horizontal="center" vertical="center"/>
    </xf>
    <xf numFmtId="0" fontId="0" fillId="8" borderId="7" xfId="0" applyFill="1" applyBorder="1" applyAlignment="1">
      <alignment horizontal="center" vertical="center"/>
    </xf>
    <xf numFmtId="0" fontId="0" fillId="8" borderId="7" xfId="0" applyFill="1" applyBorder="1" applyAlignment="1">
      <alignment horizontal="left" vertical="center"/>
    </xf>
    <xf numFmtId="0" fontId="0" fillId="8" borderId="16" xfId="0" applyFill="1" applyBorder="1" applyAlignment="1">
      <alignment horizontal="center" vertical="center"/>
    </xf>
    <xf numFmtId="183" fontId="0" fillId="0" borderId="15" xfId="0" applyNumberFormat="1" applyBorder="1" applyAlignment="1">
      <alignment horizontal="center" vertical="center"/>
    </xf>
    <xf numFmtId="0" fontId="0" fillId="0" borderId="14" xfId="0" applyBorder="1">
      <alignment vertical="center"/>
    </xf>
    <xf numFmtId="0" fontId="0" fillId="12" borderId="14" xfId="0" applyFill="1" applyBorder="1" applyAlignment="1">
      <alignment horizontal="left" vertical="center"/>
    </xf>
    <xf numFmtId="0" fontId="0" fillId="10" borderId="16" xfId="0" applyFill="1" applyBorder="1" applyAlignment="1">
      <alignment horizontal="center" vertical="center"/>
    </xf>
    <xf numFmtId="0" fontId="0" fillId="12" borderId="7" xfId="0" applyFill="1" applyBorder="1" applyAlignment="1">
      <alignment horizontal="left" vertical="center"/>
    </xf>
    <xf numFmtId="183" fontId="0" fillId="0" borderId="14" xfId="0" applyNumberFormat="1" applyBorder="1" applyAlignment="1">
      <alignment horizontal="center" vertical="center"/>
    </xf>
    <xf numFmtId="183" fontId="0" fillId="0" borderId="13" xfId="0" applyNumberFormat="1" applyBorder="1" applyAlignment="1">
      <alignment horizontal="center" vertical="center"/>
    </xf>
    <xf numFmtId="0" fontId="0" fillId="10" borderId="7" xfId="0" applyFill="1" applyBorder="1" applyAlignment="1">
      <alignment horizontal="center" vertical="center"/>
    </xf>
    <xf numFmtId="183" fontId="0" fillId="0" borderId="7" xfId="0" applyNumberFormat="1" applyBorder="1" applyAlignment="1">
      <alignment horizontal="center" vertical="center"/>
    </xf>
    <xf numFmtId="0" fontId="0" fillId="0" borderId="16" xfId="0" applyBorder="1">
      <alignment vertical="center"/>
    </xf>
    <xf numFmtId="0" fontId="0" fillId="10" borderId="13" xfId="0" applyFill="1" applyBorder="1" applyAlignment="1">
      <alignment horizontal="center" vertical="center"/>
    </xf>
    <xf numFmtId="0" fontId="0" fillId="10" borderId="14" xfId="0" applyFill="1" applyBorder="1" applyAlignment="1">
      <alignment horizontal="center" vertical="center"/>
    </xf>
    <xf numFmtId="0" fontId="0" fillId="6" borderId="7" xfId="0" applyFill="1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183" fontId="0" fillId="0" borderId="0" xfId="0" applyNumberFormat="1">
      <alignment vertical="center"/>
    </xf>
    <xf numFmtId="0" fontId="13" fillId="0" borderId="7" xfId="0" applyFont="1" applyBorder="1">
      <alignment vertical="center"/>
    </xf>
    <xf numFmtId="188" fontId="0" fillId="0" borderId="0" xfId="0" applyNumberFormat="1" applyAlignment="1">
      <alignment horizontal="center" vertical="center"/>
    </xf>
    <xf numFmtId="0" fontId="0" fillId="12" borderId="7" xfId="0" applyFont="1" applyFill="1" applyBorder="1" applyAlignment="1">
      <alignment horizontal="left" vertical="center"/>
    </xf>
    <xf numFmtId="0" fontId="0" fillId="9" borderId="7" xfId="0" applyFill="1" applyBorder="1">
      <alignment vertical="center"/>
    </xf>
    <xf numFmtId="0" fontId="0" fillId="9" borderId="16" xfId="0" applyFill="1" applyBorder="1">
      <alignment vertical="center"/>
    </xf>
    <xf numFmtId="0" fontId="0" fillId="0" borderId="7" xfId="0" applyFont="1" applyBorder="1">
      <alignment vertical="center"/>
    </xf>
    <xf numFmtId="0" fontId="0" fillId="0" borderId="7" xfId="0" applyFont="1" applyBorder="1" applyAlignment="1">
      <alignment horizontal="left" vertical="center"/>
    </xf>
    <xf numFmtId="0" fontId="0" fillId="10" borderId="7" xfId="0" applyFont="1" applyFill="1" applyBorder="1" applyAlignment="1">
      <alignment horizontal="center" vertical="center"/>
    </xf>
    <xf numFmtId="0" fontId="0" fillId="12" borderId="7" xfId="0" applyFill="1" applyBorder="1">
      <alignment vertical="center"/>
    </xf>
    <xf numFmtId="0" fontId="0" fillId="0" borderId="7" xfId="0" applyBorder="1" applyAlignment="1">
      <alignment horizontal="center" vertical="center"/>
    </xf>
    <xf numFmtId="0" fontId="0" fillId="10" borderId="7" xfId="0" applyFill="1" applyBorder="1" applyAlignment="1">
      <alignment horizontal="left" vertical="center"/>
    </xf>
    <xf numFmtId="0" fontId="0" fillId="13" borderId="7" xfId="0" applyFill="1" applyBorder="1">
      <alignment vertical="center"/>
    </xf>
    <xf numFmtId="183" fontId="0" fillId="0" borderId="13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83" fontId="0" fillId="0" borderId="15" xfId="0" applyNumberFormat="1" applyBorder="1" applyAlignment="1">
      <alignment horizontal="center" vertical="center"/>
    </xf>
    <xf numFmtId="0" fontId="0" fillId="0" borderId="7" xfId="0" applyBorder="1">
      <alignment vertical="center"/>
    </xf>
    <xf numFmtId="0" fontId="0" fillId="12" borderId="7" xfId="0" applyFill="1" applyBorder="1" applyAlignment="1">
      <alignment horizontal="left" vertical="center"/>
    </xf>
    <xf numFmtId="183" fontId="0" fillId="0" borderId="14" xfId="0" applyNumberFormat="1" applyBorder="1" applyAlignment="1">
      <alignment horizontal="center" vertical="center"/>
    </xf>
    <xf numFmtId="0" fontId="0" fillId="0" borderId="7" xfId="0" applyBorder="1" applyAlignment="1">
      <alignment horizontal="left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F8E57F"/>
      <color rgb="0099CC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7" Type="http://schemas.openxmlformats.org/officeDocument/2006/relationships/image" Target="media/image89.jpeg"/><Relationship Id="rId6" Type="http://schemas.openxmlformats.org/officeDocument/2006/relationships/image" Target="media/image88.jpeg"/><Relationship Id="rId5" Type="http://schemas.openxmlformats.org/officeDocument/2006/relationships/image" Target="media/image87.jpeg"/><Relationship Id="rId4" Type="http://schemas.openxmlformats.org/officeDocument/2006/relationships/image" Target="media/image86.jpeg"/><Relationship Id="rId3" Type="http://schemas.openxmlformats.org/officeDocument/2006/relationships/image" Target="media/image85.jpeg"/><Relationship Id="rId2" Type="http://schemas.openxmlformats.org/officeDocument/2006/relationships/image" Target="media/image84.jpeg"/><Relationship Id="rId1" Type="http://schemas.openxmlformats.org/officeDocument/2006/relationships/image" Target="media/image83.jpeg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www.wps.cn/officeDocument/2020/cellImage" Target="cellimag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9" Type="http://schemas.openxmlformats.org/officeDocument/2006/relationships/image" Target="../media/image9.jpeg"/><Relationship Id="rId82" Type="http://schemas.openxmlformats.org/officeDocument/2006/relationships/image" Target="../media/image82.jpeg"/><Relationship Id="rId81" Type="http://schemas.openxmlformats.org/officeDocument/2006/relationships/image" Target="../media/image81.jpeg"/><Relationship Id="rId80" Type="http://schemas.openxmlformats.org/officeDocument/2006/relationships/image" Target="../media/image80.jpeg"/><Relationship Id="rId8" Type="http://schemas.openxmlformats.org/officeDocument/2006/relationships/image" Target="../media/image8.jpeg"/><Relationship Id="rId79" Type="http://schemas.openxmlformats.org/officeDocument/2006/relationships/image" Target="../media/image79.jpeg"/><Relationship Id="rId78" Type="http://schemas.openxmlformats.org/officeDocument/2006/relationships/image" Target="../media/image78.jpeg"/><Relationship Id="rId77" Type="http://schemas.openxmlformats.org/officeDocument/2006/relationships/image" Target="../media/image77.jpeg"/><Relationship Id="rId76" Type="http://schemas.openxmlformats.org/officeDocument/2006/relationships/image" Target="../media/image76.jpeg"/><Relationship Id="rId75" Type="http://schemas.openxmlformats.org/officeDocument/2006/relationships/image" Target="../media/image75.jpeg"/><Relationship Id="rId74" Type="http://schemas.openxmlformats.org/officeDocument/2006/relationships/image" Target="../media/image74.jpeg"/><Relationship Id="rId73" Type="http://schemas.openxmlformats.org/officeDocument/2006/relationships/image" Target="../media/image73.jpeg"/><Relationship Id="rId72" Type="http://schemas.openxmlformats.org/officeDocument/2006/relationships/image" Target="../media/image72.jpeg"/><Relationship Id="rId71" Type="http://schemas.openxmlformats.org/officeDocument/2006/relationships/image" Target="../media/image71.jpeg"/><Relationship Id="rId70" Type="http://schemas.openxmlformats.org/officeDocument/2006/relationships/image" Target="../media/image70.jpeg"/><Relationship Id="rId7" Type="http://schemas.openxmlformats.org/officeDocument/2006/relationships/image" Target="../media/image7.jpeg"/><Relationship Id="rId69" Type="http://schemas.openxmlformats.org/officeDocument/2006/relationships/image" Target="../media/image69.jpeg"/><Relationship Id="rId68" Type="http://schemas.openxmlformats.org/officeDocument/2006/relationships/image" Target="../media/image68.jpeg"/><Relationship Id="rId67" Type="http://schemas.openxmlformats.org/officeDocument/2006/relationships/image" Target="../media/image67.jpeg"/><Relationship Id="rId66" Type="http://schemas.openxmlformats.org/officeDocument/2006/relationships/image" Target="../media/image66.jpeg"/><Relationship Id="rId65" Type="http://schemas.openxmlformats.org/officeDocument/2006/relationships/image" Target="../media/image65.jpeg"/><Relationship Id="rId64" Type="http://schemas.openxmlformats.org/officeDocument/2006/relationships/image" Target="../media/image64.jpeg"/><Relationship Id="rId63" Type="http://schemas.openxmlformats.org/officeDocument/2006/relationships/image" Target="../media/image63.jpeg"/><Relationship Id="rId62" Type="http://schemas.openxmlformats.org/officeDocument/2006/relationships/image" Target="../media/image62.jpeg"/><Relationship Id="rId61" Type="http://schemas.openxmlformats.org/officeDocument/2006/relationships/image" Target="../media/image61.jpeg"/><Relationship Id="rId60" Type="http://schemas.openxmlformats.org/officeDocument/2006/relationships/image" Target="../media/image60.jpeg"/><Relationship Id="rId6" Type="http://schemas.openxmlformats.org/officeDocument/2006/relationships/image" Target="../media/image6.jpeg"/><Relationship Id="rId59" Type="http://schemas.openxmlformats.org/officeDocument/2006/relationships/image" Target="../media/image59.jpeg"/><Relationship Id="rId58" Type="http://schemas.openxmlformats.org/officeDocument/2006/relationships/image" Target="../media/image58.jpeg"/><Relationship Id="rId57" Type="http://schemas.openxmlformats.org/officeDocument/2006/relationships/image" Target="../media/image57.jpeg"/><Relationship Id="rId56" Type="http://schemas.openxmlformats.org/officeDocument/2006/relationships/image" Target="../media/image56.jpeg"/><Relationship Id="rId55" Type="http://schemas.openxmlformats.org/officeDocument/2006/relationships/image" Target="../media/image55.jpeg"/><Relationship Id="rId54" Type="http://schemas.openxmlformats.org/officeDocument/2006/relationships/image" Target="../media/image54.jpeg"/><Relationship Id="rId53" Type="http://schemas.openxmlformats.org/officeDocument/2006/relationships/image" Target="../media/image53.jpeg"/><Relationship Id="rId52" Type="http://schemas.openxmlformats.org/officeDocument/2006/relationships/image" Target="../media/image52.jpeg"/><Relationship Id="rId51" Type="http://schemas.openxmlformats.org/officeDocument/2006/relationships/image" Target="../media/image51.jpeg"/><Relationship Id="rId50" Type="http://schemas.openxmlformats.org/officeDocument/2006/relationships/image" Target="../media/image50.jpeg"/><Relationship Id="rId5" Type="http://schemas.openxmlformats.org/officeDocument/2006/relationships/image" Target="../media/image5.jpeg"/><Relationship Id="rId49" Type="http://schemas.openxmlformats.org/officeDocument/2006/relationships/image" Target="../media/image49.jpeg"/><Relationship Id="rId48" Type="http://schemas.openxmlformats.org/officeDocument/2006/relationships/image" Target="../media/image48.jpeg"/><Relationship Id="rId47" Type="http://schemas.openxmlformats.org/officeDocument/2006/relationships/image" Target="../media/image47.jpeg"/><Relationship Id="rId46" Type="http://schemas.openxmlformats.org/officeDocument/2006/relationships/image" Target="../media/image46.jpeg"/><Relationship Id="rId45" Type="http://schemas.openxmlformats.org/officeDocument/2006/relationships/image" Target="../media/image45.jpeg"/><Relationship Id="rId44" Type="http://schemas.openxmlformats.org/officeDocument/2006/relationships/image" Target="../media/image44.jpeg"/><Relationship Id="rId43" Type="http://schemas.openxmlformats.org/officeDocument/2006/relationships/image" Target="../media/image43.jpeg"/><Relationship Id="rId42" Type="http://schemas.openxmlformats.org/officeDocument/2006/relationships/image" Target="../media/image42.jpeg"/><Relationship Id="rId41" Type="http://schemas.openxmlformats.org/officeDocument/2006/relationships/image" Target="../media/image41.jpeg"/><Relationship Id="rId40" Type="http://schemas.openxmlformats.org/officeDocument/2006/relationships/image" Target="../media/image40.jpeg"/><Relationship Id="rId4" Type="http://schemas.openxmlformats.org/officeDocument/2006/relationships/image" Target="../media/image4.jpeg"/><Relationship Id="rId39" Type="http://schemas.openxmlformats.org/officeDocument/2006/relationships/image" Target="../media/image39.jpeg"/><Relationship Id="rId38" Type="http://schemas.openxmlformats.org/officeDocument/2006/relationships/image" Target="../media/image38.jpeg"/><Relationship Id="rId37" Type="http://schemas.openxmlformats.org/officeDocument/2006/relationships/image" Target="../media/image37.jpeg"/><Relationship Id="rId36" Type="http://schemas.openxmlformats.org/officeDocument/2006/relationships/image" Target="../media/image36.jpeg"/><Relationship Id="rId35" Type="http://schemas.openxmlformats.org/officeDocument/2006/relationships/image" Target="../media/image35.jpeg"/><Relationship Id="rId34" Type="http://schemas.openxmlformats.org/officeDocument/2006/relationships/image" Target="../media/image34.jpeg"/><Relationship Id="rId33" Type="http://schemas.openxmlformats.org/officeDocument/2006/relationships/image" Target="../media/image33.jpeg"/><Relationship Id="rId32" Type="http://schemas.openxmlformats.org/officeDocument/2006/relationships/image" Target="../media/image32.jpeg"/><Relationship Id="rId31" Type="http://schemas.openxmlformats.org/officeDocument/2006/relationships/image" Target="../media/image31.jpeg"/><Relationship Id="rId30" Type="http://schemas.openxmlformats.org/officeDocument/2006/relationships/image" Target="../media/image30.jpeg"/><Relationship Id="rId3" Type="http://schemas.openxmlformats.org/officeDocument/2006/relationships/image" Target="../media/image3.jpeg"/><Relationship Id="rId29" Type="http://schemas.openxmlformats.org/officeDocument/2006/relationships/image" Target="../media/image29.jpeg"/><Relationship Id="rId28" Type="http://schemas.openxmlformats.org/officeDocument/2006/relationships/image" Target="../media/image28.jpeg"/><Relationship Id="rId27" Type="http://schemas.openxmlformats.org/officeDocument/2006/relationships/image" Target="../media/image27.jpeg"/><Relationship Id="rId26" Type="http://schemas.openxmlformats.org/officeDocument/2006/relationships/image" Target="../media/image26.jpeg"/><Relationship Id="rId25" Type="http://schemas.openxmlformats.org/officeDocument/2006/relationships/image" Target="../media/image25.jpeg"/><Relationship Id="rId24" Type="http://schemas.openxmlformats.org/officeDocument/2006/relationships/image" Target="../media/image24.jpeg"/><Relationship Id="rId23" Type="http://schemas.openxmlformats.org/officeDocument/2006/relationships/image" Target="../media/image23.jpeg"/><Relationship Id="rId22" Type="http://schemas.openxmlformats.org/officeDocument/2006/relationships/image" Target="../media/image22.jpeg"/><Relationship Id="rId21" Type="http://schemas.openxmlformats.org/officeDocument/2006/relationships/image" Target="../media/image21.jpeg"/><Relationship Id="rId20" Type="http://schemas.openxmlformats.org/officeDocument/2006/relationships/image" Target="../media/image20.jpeg"/><Relationship Id="rId2" Type="http://schemas.openxmlformats.org/officeDocument/2006/relationships/image" Target="../media/image2.jpeg"/><Relationship Id="rId19" Type="http://schemas.openxmlformats.org/officeDocument/2006/relationships/image" Target="../media/image19.jpeg"/><Relationship Id="rId18" Type="http://schemas.openxmlformats.org/officeDocument/2006/relationships/image" Target="../media/image18.jpeg"/><Relationship Id="rId17" Type="http://schemas.openxmlformats.org/officeDocument/2006/relationships/image" Target="../media/image17.jpeg"/><Relationship Id="rId16" Type="http://schemas.openxmlformats.org/officeDocument/2006/relationships/image" Target="../media/image16.jpeg"/><Relationship Id="rId15" Type="http://schemas.openxmlformats.org/officeDocument/2006/relationships/image" Target="../media/image15.jpeg"/><Relationship Id="rId14" Type="http://schemas.openxmlformats.org/officeDocument/2006/relationships/image" Target="../media/image14.jpeg"/><Relationship Id="rId13" Type="http://schemas.openxmlformats.org/officeDocument/2006/relationships/image" Target="../media/image13.jpeg"/><Relationship Id="rId12" Type="http://schemas.openxmlformats.org/officeDocument/2006/relationships/image" Target="../media/image12.jpeg"/><Relationship Id="rId11" Type="http://schemas.openxmlformats.org/officeDocument/2006/relationships/image" Target="../media/image11.jpeg"/><Relationship Id="rId10" Type="http://schemas.openxmlformats.org/officeDocument/2006/relationships/image" Target="../media/image10.jpe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6</xdr:col>
      <xdr:colOff>19685</xdr:colOff>
      <xdr:row>26</xdr:row>
      <xdr:rowOff>19050</xdr:rowOff>
    </xdr:from>
    <xdr:to>
      <xdr:col>6</xdr:col>
      <xdr:colOff>1809115</xdr:colOff>
      <xdr:row>26</xdr:row>
      <xdr:rowOff>3124200</xdr:rowOff>
    </xdr:to>
    <xdr:pic>
      <xdr:nvPicPr>
        <xdr:cNvPr id="2" name="ID_8A0F5362F10D438F9D2CA4DF1FF50176" descr="WhatsApp Image 2025-11-27 at 13.33.38_f5216e16"/>
        <xdr:cNvPicPr>
          <a:picLocks noChangeAspect="1"/>
        </xdr:cNvPicPr>
      </xdr:nvPicPr>
      <xdr:blipFill>
        <a:blip r:embed="rId1"/>
        <a:srcRect l="2670" t="7177" r="7168" b="5036"/>
        <a:stretch>
          <a:fillRect/>
        </a:stretch>
      </xdr:blipFill>
      <xdr:spPr>
        <a:xfrm>
          <a:off x="11957050" y="60191650"/>
          <a:ext cx="1789430" cy="3105150"/>
        </a:xfrm>
        <a:prstGeom prst="rect">
          <a:avLst/>
        </a:prstGeom>
      </xdr:spPr>
    </xdr:pic>
    <xdr:clientData/>
  </xdr:twoCellAnchor>
  <xdr:twoCellAnchor editAs="oneCell">
    <xdr:from>
      <xdr:col>6</xdr:col>
      <xdr:colOff>20955</xdr:colOff>
      <xdr:row>27</xdr:row>
      <xdr:rowOff>19050</xdr:rowOff>
    </xdr:from>
    <xdr:to>
      <xdr:col>6</xdr:col>
      <xdr:colOff>1807845</xdr:colOff>
      <xdr:row>27</xdr:row>
      <xdr:rowOff>4000500</xdr:rowOff>
    </xdr:to>
    <xdr:pic>
      <xdr:nvPicPr>
        <xdr:cNvPr id="3" name="ID_82656C8A8F8E4549B21EFEBF9DB42128" descr="WhatsApp Image 2025-11-27 at 11.19.09_37793349"/>
        <xdr:cNvPicPr>
          <a:picLocks noChangeAspect="1"/>
        </xdr:cNvPicPr>
      </xdr:nvPicPr>
      <xdr:blipFill>
        <a:blip r:embed="rId2"/>
        <a:srcRect l="13236" r="7776" b="1212"/>
        <a:stretch>
          <a:fillRect/>
        </a:stretch>
      </xdr:blipFill>
      <xdr:spPr>
        <a:xfrm>
          <a:off x="11958320" y="63326645"/>
          <a:ext cx="1786890" cy="3981450"/>
        </a:xfrm>
        <a:prstGeom prst="rect">
          <a:avLst/>
        </a:prstGeom>
      </xdr:spPr>
    </xdr:pic>
    <xdr:clientData/>
  </xdr:twoCellAnchor>
  <xdr:twoCellAnchor editAs="oneCell">
    <xdr:from>
      <xdr:col>6</xdr:col>
      <xdr:colOff>21590</xdr:colOff>
      <xdr:row>28</xdr:row>
      <xdr:rowOff>19050</xdr:rowOff>
    </xdr:from>
    <xdr:to>
      <xdr:col>6</xdr:col>
      <xdr:colOff>1807210</xdr:colOff>
      <xdr:row>28</xdr:row>
      <xdr:rowOff>2647950</xdr:rowOff>
    </xdr:to>
    <xdr:pic>
      <xdr:nvPicPr>
        <xdr:cNvPr id="4" name="ID_3F219A19286D4A04895F424E4DCC5B7F" descr="WhatsApp Image 2025-11-27 at 18.29.03_bbe23a1d"/>
        <xdr:cNvPicPr>
          <a:picLocks noChangeAspect="1"/>
        </xdr:cNvPicPr>
      </xdr:nvPicPr>
      <xdr:blipFill>
        <a:blip r:embed="rId3"/>
        <a:srcRect l="5286" t="11651" r="7418" b="16140"/>
        <a:stretch>
          <a:fillRect/>
        </a:stretch>
      </xdr:blipFill>
      <xdr:spPr>
        <a:xfrm>
          <a:off x="11958955" y="67344290"/>
          <a:ext cx="1785620" cy="2628900"/>
        </a:xfrm>
        <a:prstGeom prst="rect">
          <a:avLst/>
        </a:prstGeom>
      </xdr:spPr>
    </xdr:pic>
    <xdr:clientData/>
  </xdr:twoCellAnchor>
  <xdr:twoCellAnchor editAs="oneCell">
    <xdr:from>
      <xdr:col>6</xdr:col>
      <xdr:colOff>23812</xdr:colOff>
      <xdr:row>31</xdr:row>
      <xdr:rowOff>18732</xdr:rowOff>
    </xdr:from>
    <xdr:to>
      <xdr:col>6</xdr:col>
      <xdr:colOff>1804352</xdr:colOff>
      <xdr:row>31</xdr:row>
      <xdr:rowOff>1180147</xdr:rowOff>
    </xdr:to>
    <xdr:pic>
      <xdr:nvPicPr>
        <xdr:cNvPr id="5" name="ID_27E6A828D741443A99BA488795C0DE3D" descr="WhatsApp Image 2025-11-28 at 10.02.23_ba49c9fb"/>
        <xdr:cNvPicPr>
          <a:picLocks noChangeAspect="1"/>
        </xdr:cNvPicPr>
      </xdr:nvPicPr>
      <xdr:blipFill>
        <a:blip r:embed="rId4"/>
        <a:srcRect l="3121" t="11383" b="5410"/>
        <a:stretch>
          <a:fillRect/>
        </a:stretch>
      </xdr:blipFill>
      <xdr:spPr>
        <a:xfrm rot="16200000">
          <a:off x="12270105" y="72091550"/>
          <a:ext cx="1161415" cy="1780540"/>
        </a:xfrm>
        <a:prstGeom prst="rect">
          <a:avLst/>
        </a:prstGeom>
      </xdr:spPr>
    </xdr:pic>
    <xdr:clientData/>
  </xdr:twoCellAnchor>
  <xdr:twoCellAnchor editAs="oneCell">
    <xdr:from>
      <xdr:col>6</xdr:col>
      <xdr:colOff>21590</xdr:colOff>
      <xdr:row>32</xdr:row>
      <xdr:rowOff>19050</xdr:rowOff>
    </xdr:from>
    <xdr:to>
      <xdr:col>6</xdr:col>
      <xdr:colOff>1807210</xdr:colOff>
      <xdr:row>32</xdr:row>
      <xdr:rowOff>1047750</xdr:rowOff>
    </xdr:to>
    <xdr:pic>
      <xdr:nvPicPr>
        <xdr:cNvPr id="6" name="ID_C5F2BE65E2634900A32E50B103AC5827" descr="WhatsApp Image 2025-11-29 at 12.43.40_cde50c0f"/>
        <xdr:cNvPicPr>
          <a:picLocks noChangeAspect="1"/>
        </xdr:cNvPicPr>
      </xdr:nvPicPr>
      <xdr:blipFill>
        <a:blip r:embed="rId5"/>
        <a:srcRect t="5157" b="68964"/>
        <a:stretch>
          <a:fillRect/>
        </a:stretch>
      </xdr:blipFill>
      <xdr:spPr>
        <a:xfrm>
          <a:off x="11958955" y="73599040"/>
          <a:ext cx="1785620" cy="1028700"/>
        </a:xfrm>
        <a:prstGeom prst="rect">
          <a:avLst/>
        </a:prstGeom>
      </xdr:spPr>
    </xdr:pic>
    <xdr:clientData/>
  </xdr:twoCellAnchor>
  <xdr:twoCellAnchor editAs="oneCell">
    <xdr:from>
      <xdr:col>6</xdr:col>
      <xdr:colOff>22225</xdr:colOff>
      <xdr:row>34</xdr:row>
      <xdr:rowOff>19050</xdr:rowOff>
    </xdr:from>
    <xdr:to>
      <xdr:col>6</xdr:col>
      <xdr:colOff>1805940</xdr:colOff>
      <xdr:row>34</xdr:row>
      <xdr:rowOff>1218565</xdr:rowOff>
    </xdr:to>
    <xdr:pic>
      <xdr:nvPicPr>
        <xdr:cNvPr id="7" name="ID_CE9556AAD6D344E58661E574A14E9F8A" descr="WhatsApp Image 2025-11-29 at 09.54.47_f65430d9"/>
        <xdr:cNvPicPr>
          <a:picLocks noChangeAspect="1"/>
        </xdr:cNvPicPr>
      </xdr:nvPicPr>
      <xdr:blipFill>
        <a:blip r:embed="rId6"/>
        <a:srcRect l="5401" t="14786" b="5978"/>
        <a:stretch>
          <a:fillRect/>
        </a:stretch>
      </xdr:blipFill>
      <xdr:spPr>
        <a:xfrm rot="16200000">
          <a:off x="12251690" y="76147930"/>
          <a:ext cx="1199515" cy="178371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25</xdr:row>
      <xdr:rowOff>22860</xdr:rowOff>
    </xdr:from>
    <xdr:to>
      <xdr:col>6</xdr:col>
      <xdr:colOff>1804670</xdr:colOff>
      <xdr:row>25</xdr:row>
      <xdr:rowOff>3248025</xdr:rowOff>
    </xdr:to>
    <xdr:pic>
      <xdr:nvPicPr>
        <xdr:cNvPr id="8" name="ID_39B84FB01F2141F99414B20093DBED1C" descr="WhatsApp Image 2025-11-27 at 13.32.59_5935a239"/>
        <xdr:cNvPicPr>
          <a:picLocks noChangeAspect="1"/>
        </xdr:cNvPicPr>
      </xdr:nvPicPr>
      <xdr:blipFill>
        <a:blip r:embed="rId7"/>
        <a:srcRect l="3603" t="2183" r="3053" b="3167"/>
        <a:stretch>
          <a:fillRect/>
        </a:stretch>
      </xdr:blipFill>
      <xdr:spPr>
        <a:xfrm>
          <a:off x="11960225" y="56926480"/>
          <a:ext cx="1781810" cy="3225165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24</xdr:row>
      <xdr:rowOff>22860</xdr:rowOff>
    </xdr:from>
    <xdr:to>
      <xdr:col>6</xdr:col>
      <xdr:colOff>1802130</xdr:colOff>
      <xdr:row>24</xdr:row>
      <xdr:rowOff>2336165</xdr:rowOff>
    </xdr:to>
    <xdr:pic>
      <xdr:nvPicPr>
        <xdr:cNvPr id="9" name="ID_59334C0B814F406AAE2D96A439698DCA" descr="WhatsApp Image 2025-11-27 at 09.15.52_f3737dc6"/>
        <xdr:cNvPicPr>
          <a:picLocks noChangeAspect="1"/>
        </xdr:cNvPicPr>
      </xdr:nvPicPr>
      <xdr:blipFill>
        <a:blip r:embed="rId8"/>
        <a:srcRect l="6018" t="7311" r="5435" b="27867"/>
        <a:stretch>
          <a:fillRect/>
        </a:stretch>
      </xdr:blipFill>
      <xdr:spPr>
        <a:xfrm>
          <a:off x="11963400" y="54566820"/>
          <a:ext cx="1776095" cy="2313305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23</xdr:row>
      <xdr:rowOff>22860</xdr:rowOff>
    </xdr:from>
    <xdr:to>
      <xdr:col>6</xdr:col>
      <xdr:colOff>1804035</xdr:colOff>
      <xdr:row>23</xdr:row>
      <xdr:rowOff>1832610</xdr:rowOff>
    </xdr:to>
    <xdr:pic>
      <xdr:nvPicPr>
        <xdr:cNvPr id="10" name="ID_625A8F2A22894984843638FB30D87209" descr="WhatsApp Image 2025-11-26 at 17.59.50_7895b4f2"/>
        <xdr:cNvPicPr>
          <a:picLocks noChangeAspect="1"/>
        </xdr:cNvPicPr>
      </xdr:nvPicPr>
      <xdr:blipFill>
        <a:blip r:embed="rId9"/>
        <a:srcRect l="2651" t="16779" r="4190" b="30050"/>
        <a:stretch>
          <a:fillRect/>
        </a:stretch>
      </xdr:blipFill>
      <xdr:spPr>
        <a:xfrm>
          <a:off x="11960860" y="52718970"/>
          <a:ext cx="1780540" cy="1809750"/>
        </a:xfrm>
        <a:prstGeom prst="rect">
          <a:avLst/>
        </a:prstGeom>
      </xdr:spPr>
    </xdr:pic>
    <xdr:clientData/>
  </xdr:twoCellAnchor>
  <xdr:twoCellAnchor editAs="oneCell">
    <xdr:from>
      <xdr:col>6</xdr:col>
      <xdr:colOff>27305</xdr:colOff>
      <xdr:row>22</xdr:row>
      <xdr:rowOff>22860</xdr:rowOff>
    </xdr:from>
    <xdr:to>
      <xdr:col>6</xdr:col>
      <xdr:colOff>1800225</xdr:colOff>
      <xdr:row>22</xdr:row>
      <xdr:rowOff>2390140</xdr:rowOff>
    </xdr:to>
    <xdr:pic>
      <xdr:nvPicPr>
        <xdr:cNvPr id="11" name="ID_42EE3FCC7141497A8EDC2A2DD5A6D525" descr="WhatsApp Image 2025-11-26 at 12.36.26_87b6f5cb"/>
        <xdr:cNvPicPr>
          <a:picLocks noChangeAspect="1"/>
        </xdr:cNvPicPr>
      </xdr:nvPicPr>
      <xdr:blipFill>
        <a:blip r:embed="rId10"/>
        <a:srcRect l="1683" t="13535" r="3086" b="15019"/>
        <a:stretch>
          <a:fillRect/>
        </a:stretch>
      </xdr:blipFill>
      <xdr:spPr>
        <a:xfrm>
          <a:off x="11964670" y="50300255"/>
          <a:ext cx="1772920" cy="2367280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21</xdr:row>
      <xdr:rowOff>22860</xdr:rowOff>
    </xdr:from>
    <xdr:to>
      <xdr:col>6</xdr:col>
      <xdr:colOff>1801495</xdr:colOff>
      <xdr:row>21</xdr:row>
      <xdr:rowOff>3356610</xdr:rowOff>
    </xdr:to>
    <xdr:pic>
      <xdr:nvPicPr>
        <xdr:cNvPr id="12" name="ID_8A5FE3359DE14E87A0B247982901E8F8" descr="WhatsApp Image 2025-11-26 at 09.17.14_f23a8c52"/>
        <xdr:cNvPicPr>
          <a:picLocks noChangeAspect="1"/>
        </xdr:cNvPicPr>
      </xdr:nvPicPr>
      <xdr:blipFill>
        <a:blip r:embed="rId11"/>
        <a:srcRect l="10829" t="10960" r="17753" b="13687"/>
        <a:stretch>
          <a:fillRect/>
        </a:stretch>
      </xdr:blipFill>
      <xdr:spPr>
        <a:xfrm>
          <a:off x="11963400" y="46910625"/>
          <a:ext cx="1775460" cy="333375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20</xdr:row>
      <xdr:rowOff>22860</xdr:rowOff>
    </xdr:from>
    <xdr:to>
      <xdr:col>6</xdr:col>
      <xdr:colOff>1804670</xdr:colOff>
      <xdr:row>20</xdr:row>
      <xdr:rowOff>3737610</xdr:rowOff>
    </xdr:to>
    <xdr:pic>
      <xdr:nvPicPr>
        <xdr:cNvPr id="13" name="ID_AAF99EF7699E49E792092130BCF973D1" descr="WhatsApp Image 2025-11-26 at 08.31.00_9e6197cf"/>
        <xdr:cNvPicPr>
          <a:picLocks noChangeAspect="1"/>
        </xdr:cNvPicPr>
      </xdr:nvPicPr>
      <xdr:blipFill>
        <a:blip r:embed="rId12"/>
        <a:srcRect l="3849" t="2298" r="12715"/>
        <a:stretch>
          <a:fillRect/>
        </a:stretch>
      </xdr:blipFill>
      <xdr:spPr>
        <a:xfrm>
          <a:off x="11960225" y="43150155"/>
          <a:ext cx="1781810" cy="371475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18</xdr:row>
      <xdr:rowOff>36195</xdr:rowOff>
    </xdr:from>
    <xdr:to>
      <xdr:col>6</xdr:col>
      <xdr:colOff>1805305</xdr:colOff>
      <xdr:row>19</xdr:row>
      <xdr:rowOff>1111250</xdr:rowOff>
    </xdr:to>
    <xdr:pic>
      <xdr:nvPicPr>
        <xdr:cNvPr id="14" name="ID_9157C58868F64E548F2E4C7315A21354" descr="WhatsApp Image 2025-11-26 at 14.35.10_21cdab3c"/>
        <xdr:cNvPicPr>
          <a:picLocks noChangeAspect="1"/>
        </xdr:cNvPicPr>
      </xdr:nvPicPr>
      <xdr:blipFill>
        <a:blip r:embed="rId13"/>
        <a:srcRect t="5297" b="38706"/>
        <a:stretch>
          <a:fillRect/>
        </a:stretch>
      </xdr:blipFill>
      <xdr:spPr>
        <a:xfrm>
          <a:off x="11960225" y="40877490"/>
          <a:ext cx="1782445" cy="221805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17</xdr:row>
      <xdr:rowOff>24130</xdr:rowOff>
    </xdr:from>
    <xdr:to>
      <xdr:col>6</xdr:col>
      <xdr:colOff>1805305</xdr:colOff>
      <xdr:row>17</xdr:row>
      <xdr:rowOff>2756535</xdr:rowOff>
    </xdr:to>
    <xdr:pic>
      <xdr:nvPicPr>
        <xdr:cNvPr id="15" name="ID_20C603EAC9104414A3D58752A819AC43" descr="WhatsApp Image 2025-11-21 at 13.07.07_c33f621f"/>
        <xdr:cNvPicPr>
          <a:picLocks noChangeAspect="1"/>
        </xdr:cNvPicPr>
      </xdr:nvPicPr>
      <xdr:blipFill>
        <a:blip r:embed="rId14"/>
        <a:srcRect l="1967" t="10278" r="4973" b="9315"/>
        <a:stretch>
          <a:fillRect/>
        </a:stretch>
      </xdr:blipFill>
      <xdr:spPr>
        <a:xfrm>
          <a:off x="11960225" y="38091745"/>
          <a:ext cx="1782445" cy="273240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16</xdr:row>
      <xdr:rowOff>22860</xdr:rowOff>
    </xdr:from>
    <xdr:to>
      <xdr:col>6</xdr:col>
      <xdr:colOff>1804035</xdr:colOff>
      <xdr:row>16</xdr:row>
      <xdr:rowOff>2295525</xdr:rowOff>
    </xdr:to>
    <xdr:pic>
      <xdr:nvPicPr>
        <xdr:cNvPr id="16" name="ID_A055755AA1CB4F1994EF9B18B2B34D52" descr="WhatsApp Image 2025-11-21 at 13.07.07_a3f32a90"/>
        <xdr:cNvPicPr>
          <a:picLocks noChangeAspect="1"/>
        </xdr:cNvPicPr>
      </xdr:nvPicPr>
      <xdr:blipFill>
        <a:blip r:embed="rId15"/>
        <a:srcRect l="3703" t="19602" r="1874" b="12500"/>
        <a:stretch>
          <a:fillRect/>
        </a:stretch>
      </xdr:blipFill>
      <xdr:spPr>
        <a:xfrm>
          <a:off x="11961495" y="35775900"/>
          <a:ext cx="1779905" cy="227266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15</xdr:row>
      <xdr:rowOff>22860</xdr:rowOff>
    </xdr:from>
    <xdr:to>
      <xdr:col>6</xdr:col>
      <xdr:colOff>1804035</xdr:colOff>
      <xdr:row>15</xdr:row>
      <xdr:rowOff>2853055</xdr:rowOff>
    </xdr:to>
    <xdr:pic>
      <xdr:nvPicPr>
        <xdr:cNvPr id="17" name="ID_743ED94C83C144FDB9A30A8B28F86BB2" descr="WhatsApp Image 2025-11-21 at 13.53.11_2d1554bf"/>
        <xdr:cNvPicPr>
          <a:picLocks noChangeAspect="1"/>
        </xdr:cNvPicPr>
      </xdr:nvPicPr>
      <xdr:blipFill>
        <a:blip r:embed="rId16"/>
        <a:srcRect l="6397" t="9375" r="6902" b="12973"/>
        <a:stretch>
          <a:fillRect/>
        </a:stretch>
      </xdr:blipFill>
      <xdr:spPr>
        <a:xfrm>
          <a:off x="11961495" y="32900620"/>
          <a:ext cx="1779905" cy="283019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14</xdr:row>
      <xdr:rowOff>22860</xdr:rowOff>
    </xdr:from>
    <xdr:to>
      <xdr:col>6</xdr:col>
      <xdr:colOff>1804670</xdr:colOff>
      <xdr:row>14</xdr:row>
      <xdr:rowOff>3451860</xdr:rowOff>
    </xdr:to>
    <xdr:pic>
      <xdr:nvPicPr>
        <xdr:cNvPr id="18" name="ID_FE863F5902C74DB48A1345A0C2D5D491" descr="WhatsApp Image 2025-11-21 at 11.53.30_3702301d"/>
        <xdr:cNvPicPr>
          <a:picLocks noChangeAspect="1"/>
        </xdr:cNvPicPr>
      </xdr:nvPicPr>
      <xdr:blipFill>
        <a:blip r:embed="rId17"/>
        <a:srcRect l="10811" t="7968" r="16673" b="12824"/>
        <a:stretch>
          <a:fillRect/>
        </a:stretch>
      </xdr:blipFill>
      <xdr:spPr>
        <a:xfrm>
          <a:off x="11960225" y="29427170"/>
          <a:ext cx="1781810" cy="342900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13</xdr:row>
      <xdr:rowOff>22860</xdr:rowOff>
    </xdr:from>
    <xdr:to>
      <xdr:col>6</xdr:col>
      <xdr:colOff>1802130</xdr:colOff>
      <xdr:row>13</xdr:row>
      <xdr:rowOff>2730500</xdr:rowOff>
    </xdr:to>
    <xdr:pic>
      <xdr:nvPicPr>
        <xdr:cNvPr id="19" name="ID_EC333B36C15C46F1AC4EA3C7D265EC05" descr="WhatsApp Image 2025-11-19 at 16.00.11_8a15c424"/>
        <xdr:cNvPicPr>
          <a:picLocks noChangeAspect="1"/>
        </xdr:cNvPicPr>
      </xdr:nvPicPr>
      <xdr:blipFill>
        <a:blip r:embed="rId18"/>
        <a:srcRect t="7483" r="4209" b="10394"/>
        <a:stretch>
          <a:fillRect/>
        </a:stretch>
      </xdr:blipFill>
      <xdr:spPr>
        <a:xfrm>
          <a:off x="11962765" y="26670635"/>
          <a:ext cx="1776730" cy="270764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12</xdr:row>
      <xdr:rowOff>22860</xdr:rowOff>
    </xdr:from>
    <xdr:to>
      <xdr:col>6</xdr:col>
      <xdr:colOff>1805305</xdr:colOff>
      <xdr:row>12</xdr:row>
      <xdr:rowOff>3409950</xdr:rowOff>
    </xdr:to>
    <xdr:pic>
      <xdr:nvPicPr>
        <xdr:cNvPr id="20" name="ID_7B638A0C7F304A12BD837087904FF349" descr="WhatsApp Image 2025-11-19 at 15.43.57_ab9d6017"/>
        <xdr:cNvPicPr>
          <a:picLocks noChangeAspect="1"/>
        </xdr:cNvPicPr>
      </xdr:nvPicPr>
      <xdr:blipFill>
        <a:blip r:embed="rId19"/>
        <a:srcRect l="7239" t="4735" r="11111" b="7860"/>
        <a:stretch>
          <a:fillRect/>
        </a:stretch>
      </xdr:blipFill>
      <xdr:spPr>
        <a:xfrm>
          <a:off x="11960225" y="23239095"/>
          <a:ext cx="1782445" cy="3387090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11</xdr:row>
      <xdr:rowOff>22225</xdr:rowOff>
    </xdr:from>
    <xdr:to>
      <xdr:col>6</xdr:col>
      <xdr:colOff>1802765</xdr:colOff>
      <xdr:row>11</xdr:row>
      <xdr:rowOff>2498725</xdr:rowOff>
    </xdr:to>
    <xdr:pic>
      <xdr:nvPicPr>
        <xdr:cNvPr id="21" name="ID_B60127B7755044CBABA7F34F97F6585D" descr="WhatsApp Image 2025-11-18 at 13.37.07_901859f8"/>
        <xdr:cNvPicPr>
          <a:picLocks noChangeAspect="1"/>
        </xdr:cNvPicPr>
      </xdr:nvPicPr>
      <xdr:blipFill>
        <a:blip r:embed="rId20"/>
        <a:srcRect l="1852" t="12879" r="6061" b="14962"/>
        <a:stretch>
          <a:fillRect/>
        </a:stretch>
      </xdr:blipFill>
      <xdr:spPr>
        <a:xfrm>
          <a:off x="11962130" y="20716875"/>
          <a:ext cx="1778000" cy="247650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10</xdr:row>
      <xdr:rowOff>22860</xdr:rowOff>
    </xdr:from>
    <xdr:to>
      <xdr:col>6</xdr:col>
      <xdr:colOff>1805305</xdr:colOff>
      <xdr:row>10</xdr:row>
      <xdr:rowOff>2131060</xdr:rowOff>
    </xdr:to>
    <xdr:pic>
      <xdr:nvPicPr>
        <xdr:cNvPr id="22" name="ID_BE9BD37938D849CEBB2069137832A932" descr="WhatsApp Image 2025-11-18 at 14.12.40_08353966"/>
        <xdr:cNvPicPr>
          <a:picLocks noChangeAspect="1"/>
        </xdr:cNvPicPr>
      </xdr:nvPicPr>
      <xdr:blipFill>
        <a:blip r:embed="rId21"/>
        <a:srcRect l="4040" t="14872" b="21282"/>
        <a:stretch>
          <a:fillRect/>
        </a:stretch>
      </xdr:blipFill>
      <xdr:spPr>
        <a:xfrm>
          <a:off x="11960225" y="18571210"/>
          <a:ext cx="1782445" cy="210820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9</xdr:row>
      <xdr:rowOff>22860</xdr:rowOff>
    </xdr:from>
    <xdr:to>
      <xdr:col>6</xdr:col>
      <xdr:colOff>1802765</xdr:colOff>
      <xdr:row>9</xdr:row>
      <xdr:rowOff>2172335</xdr:rowOff>
    </xdr:to>
    <xdr:pic>
      <xdr:nvPicPr>
        <xdr:cNvPr id="23" name="ID_1586D1D49EB443319BE53842ACC33797" descr="WhatsApp Image 2025-11-17 at 21.19.45_975791aa"/>
        <xdr:cNvPicPr>
          <a:picLocks noChangeAspect="1"/>
        </xdr:cNvPicPr>
      </xdr:nvPicPr>
      <xdr:blipFill>
        <a:blip r:embed="rId22"/>
        <a:srcRect l="1684" t="15625" b="17519"/>
        <a:stretch>
          <a:fillRect/>
        </a:stretch>
      </xdr:blipFill>
      <xdr:spPr>
        <a:xfrm>
          <a:off x="11962765" y="16377920"/>
          <a:ext cx="1777365" cy="2149475"/>
        </a:xfrm>
        <a:prstGeom prst="rect">
          <a:avLst/>
        </a:prstGeom>
      </xdr:spPr>
    </xdr:pic>
    <xdr:clientData/>
  </xdr:twoCellAnchor>
  <xdr:twoCellAnchor editAs="oneCell">
    <xdr:from>
      <xdr:col>6</xdr:col>
      <xdr:colOff>34290</xdr:colOff>
      <xdr:row>8</xdr:row>
      <xdr:rowOff>22860</xdr:rowOff>
    </xdr:from>
    <xdr:to>
      <xdr:col>6</xdr:col>
      <xdr:colOff>1792605</xdr:colOff>
      <xdr:row>8</xdr:row>
      <xdr:rowOff>1246505</xdr:rowOff>
    </xdr:to>
    <xdr:pic>
      <xdr:nvPicPr>
        <xdr:cNvPr id="24" name="ID_94CE67D117E24BC4856DDEF6FF011A7B" descr="WhatsApp Image 2025-11-14 at 10.39.44_89f2a6a8"/>
        <xdr:cNvPicPr>
          <a:picLocks noChangeAspect="1"/>
        </xdr:cNvPicPr>
      </xdr:nvPicPr>
      <xdr:blipFill>
        <a:blip r:embed="rId23"/>
        <a:srcRect t="10433" b="8806"/>
        <a:stretch>
          <a:fillRect/>
        </a:stretch>
      </xdr:blipFill>
      <xdr:spPr>
        <a:xfrm rot="16200000">
          <a:off x="12238990" y="14835505"/>
          <a:ext cx="1223645" cy="1758315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7</xdr:row>
      <xdr:rowOff>22860</xdr:rowOff>
    </xdr:from>
    <xdr:to>
      <xdr:col>6</xdr:col>
      <xdr:colOff>1804670</xdr:colOff>
      <xdr:row>7</xdr:row>
      <xdr:rowOff>2894330</xdr:rowOff>
    </xdr:to>
    <xdr:pic>
      <xdr:nvPicPr>
        <xdr:cNvPr id="25" name="ID_07F3A82E63C84F9385A92B06871CD739" descr="WhatsApp Image 2025-11-14 at 10.29.59_0615a45c"/>
        <xdr:cNvPicPr>
          <a:picLocks noChangeAspect="1"/>
        </xdr:cNvPicPr>
      </xdr:nvPicPr>
      <xdr:blipFill>
        <a:blip r:embed="rId24"/>
        <a:srcRect l="6229" t="8807" r="6566" b="12216"/>
        <a:stretch>
          <a:fillRect/>
        </a:stretch>
      </xdr:blipFill>
      <xdr:spPr>
        <a:xfrm>
          <a:off x="11960860" y="12188825"/>
          <a:ext cx="1781175" cy="2871470"/>
        </a:xfrm>
        <a:prstGeom prst="rect">
          <a:avLst/>
        </a:prstGeom>
      </xdr:spPr>
    </xdr:pic>
    <xdr:clientData/>
  </xdr:twoCellAnchor>
  <xdr:twoCellAnchor editAs="oneCell">
    <xdr:from>
      <xdr:col>6</xdr:col>
      <xdr:colOff>27940</xdr:colOff>
      <xdr:row>6</xdr:row>
      <xdr:rowOff>22860</xdr:rowOff>
    </xdr:from>
    <xdr:to>
      <xdr:col>6</xdr:col>
      <xdr:colOff>1800225</xdr:colOff>
      <xdr:row>6</xdr:row>
      <xdr:rowOff>2540000</xdr:rowOff>
    </xdr:to>
    <xdr:pic>
      <xdr:nvPicPr>
        <xdr:cNvPr id="26" name="ID_0A956BE1438E41B69C190696196303E1" descr="WhatsApp Image 2025-11-13 at 20.22.54_37d563c5"/>
        <xdr:cNvPicPr>
          <a:picLocks noChangeAspect="1"/>
        </xdr:cNvPicPr>
      </xdr:nvPicPr>
      <xdr:blipFill>
        <a:blip r:embed="rId25"/>
        <a:srcRect l="8145" t="14494" r="10941" b="20896"/>
        <a:stretch>
          <a:fillRect/>
        </a:stretch>
      </xdr:blipFill>
      <xdr:spPr>
        <a:xfrm>
          <a:off x="11965305" y="9617710"/>
          <a:ext cx="1772285" cy="2517140"/>
        </a:xfrm>
        <a:prstGeom prst="rect">
          <a:avLst/>
        </a:prstGeom>
      </xdr:spPr>
    </xdr:pic>
    <xdr:clientData/>
  </xdr:twoCellAnchor>
  <xdr:twoCellAnchor editAs="oneCell">
    <xdr:from>
      <xdr:col>6</xdr:col>
      <xdr:colOff>27622</xdr:colOff>
      <xdr:row>5</xdr:row>
      <xdr:rowOff>22542</xdr:rowOff>
    </xdr:from>
    <xdr:to>
      <xdr:col>6</xdr:col>
      <xdr:colOff>1799907</xdr:colOff>
      <xdr:row>5</xdr:row>
      <xdr:rowOff>1232852</xdr:rowOff>
    </xdr:to>
    <xdr:pic>
      <xdr:nvPicPr>
        <xdr:cNvPr id="27" name="ID_78BBA2D7BAB14DEB93596E0834F3EC9F" descr="WhatsApp Image 2025-11-14 at 16.04.12_50aab3a8"/>
        <xdr:cNvPicPr>
          <a:picLocks noChangeAspect="1"/>
        </xdr:cNvPicPr>
      </xdr:nvPicPr>
      <xdr:blipFill>
        <a:blip r:embed="rId26"/>
        <a:srcRect l="4883" t="15201" r="2525" b="8557"/>
        <a:stretch>
          <a:fillRect/>
        </a:stretch>
      </xdr:blipFill>
      <xdr:spPr>
        <a:xfrm rot="16200000">
          <a:off x="12245340" y="8084185"/>
          <a:ext cx="1210310" cy="1772285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4</xdr:row>
      <xdr:rowOff>22860</xdr:rowOff>
    </xdr:from>
    <xdr:to>
      <xdr:col>6</xdr:col>
      <xdr:colOff>1804670</xdr:colOff>
      <xdr:row>4</xdr:row>
      <xdr:rowOff>2308860</xdr:rowOff>
    </xdr:to>
    <xdr:pic>
      <xdr:nvPicPr>
        <xdr:cNvPr id="28" name="ID_B793726908DD4B3B9BADF1FE26DC0927" descr="WhatsApp Image 2025-11-13 at 20.23.10_81696b6f"/>
        <xdr:cNvPicPr>
          <a:picLocks noChangeAspect="1"/>
        </xdr:cNvPicPr>
      </xdr:nvPicPr>
      <xdr:blipFill>
        <a:blip r:embed="rId27"/>
        <a:srcRect l="8081" t="18182" r="13131" b="25000"/>
        <a:stretch>
          <a:fillRect/>
        </a:stretch>
      </xdr:blipFill>
      <xdr:spPr>
        <a:xfrm>
          <a:off x="11960860" y="6040120"/>
          <a:ext cx="1781175" cy="228600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3</xdr:row>
      <xdr:rowOff>25400</xdr:rowOff>
    </xdr:from>
    <xdr:to>
      <xdr:col>6</xdr:col>
      <xdr:colOff>1805305</xdr:colOff>
      <xdr:row>3</xdr:row>
      <xdr:rowOff>3966845</xdr:rowOff>
    </xdr:to>
    <xdr:pic>
      <xdr:nvPicPr>
        <xdr:cNvPr id="29" name="ID_1635F4017F2949E097AC01610113A384" descr="WhatsApp Image 2025-11-13 at 20.23.22_d732675a"/>
        <xdr:cNvPicPr>
          <a:picLocks noChangeAspect="1"/>
        </xdr:cNvPicPr>
      </xdr:nvPicPr>
      <xdr:blipFill>
        <a:blip r:embed="rId28"/>
        <a:srcRect l="12963" t="2178" r="16330" b="9943"/>
        <a:stretch>
          <a:fillRect/>
        </a:stretch>
      </xdr:blipFill>
      <xdr:spPr>
        <a:xfrm>
          <a:off x="11960225" y="2054225"/>
          <a:ext cx="1782445" cy="3941445"/>
        </a:xfrm>
        <a:prstGeom prst="rect">
          <a:avLst/>
        </a:prstGeom>
      </xdr:spPr>
    </xdr:pic>
    <xdr:clientData/>
  </xdr:twoCellAnchor>
  <xdr:twoCellAnchor editAs="oneCell">
    <xdr:from>
      <xdr:col>6</xdr:col>
      <xdr:colOff>45085</xdr:colOff>
      <xdr:row>1</xdr:row>
      <xdr:rowOff>22860</xdr:rowOff>
    </xdr:from>
    <xdr:to>
      <xdr:col>6</xdr:col>
      <xdr:colOff>1782445</xdr:colOff>
      <xdr:row>2</xdr:row>
      <xdr:rowOff>744220</xdr:rowOff>
    </xdr:to>
    <xdr:pic>
      <xdr:nvPicPr>
        <xdr:cNvPr id="30" name="ID_FB2B4E78CDE640C7B889C532C0253C77" descr="WhatsApp Image 2025-11-14 at 16.25.56_a8b3c3a0"/>
        <xdr:cNvPicPr>
          <a:picLocks noChangeAspect="1"/>
        </xdr:cNvPicPr>
      </xdr:nvPicPr>
      <xdr:blipFill>
        <a:blip r:embed="rId29"/>
        <a:srcRect t="38452" b="23191"/>
        <a:stretch>
          <a:fillRect/>
        </a:stretch>
      </xdr:blipFill>
      <xdr:spPr>
        <a:xfrm>
          <a:off x="11982450" y="527685"/>
          <a:ext cx="1737360" cy="148336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35</xdr:row>
      <xdr:rowOff>24765</xdr:rowOff>
    </xdr:from>
    <xdr:to>
      <xdr:col>6</xdr:col>
      <xdr:colOff>1805305</xdr:colOff>
      <xdr:row>35</xdr:row>
      <xdr:rowOff>2157730</xdr:rowOff>
    </xdr:to>
    <xdr:pic>
      <xdr:nvPicPr>
        <xdr:cNvPr id="31" name="ID_A815B042B0804792ACA787C5266BF1E3" descr="WhatsApp Image 2025-12-01 at 15.31.00_075488bc"/>
        <xdr:cNvPicPr>
          <a:picLocks noChangeAspect="1"/>
        </xdr:cNvPicPr>
      </xdr:nvPicPr>
      <xdr:blipFill>
        <a:blip r:embed="rId30"/>
        <a:srcRect l="2160" t="14747" r="6726" b="23257"/>
        <a:stretch>
          <a:fillRect/>
        </a:stretch>
      </xdr:blipFill>
      <xdr:spPr>
        <a:xfrm>
          <a:off x="11960225" y="77678915"/>
          <a:ext cx="1782445" cy="2132965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33</xdr:row>
      <xdr:rowOff>22860</xdr:rowOff>
    </xdr:from>
    <xdr:to>
      <xdr:col>6</xdr:col>
      <xdr:colOff>1803400</xdr:colOff>
      <xdr:row>33</xdr:row>
      <xdr:rowOff>1764665</xdr:rowOff>
    </xdr:to>
    <xdr:pic>
      <xdr:nvPicPr>
        <xdr:cNvPr id="33" name="ID_D52166E56282491F9C79EAE15E29E096" descr="WhatsApp Image 2025-11-29 at 13.54.02_6bd4dd17"/>
        <xdr:cNvPicPr>
          <a:picLocks noChangeAspect="1"/>
        </xdr:cNvPicPr>
      </xdr:nvPicPr>
      <xdr:blipFill>
        <a:blip r:embed="rId31"/>
        <a:srcRect l="1181" t="30303" r="8528" b="20170"/>
        <a:stretch>
          <a:fillRect/>
        </a:stretch>
      </xdr:blipFill>
      <xdr:spPr>
        <a:xfrm>
          <a:off x="11962130" y="74662665"/>
          <a:ext cx="1778635" cy="1741805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36</xdr:row>
      <xdr:rowOff>0</xdr:rowOff>
    </xdr:from>
    <xdr:to>
      <xdr:col>6</xdr:col>
      <xdr:colOff>1803400</xdr:colOff>
      <xdr:row>36</xdr:row>
      <xdr:rowOff>1741805</xdr:rowOff>
    </xdr:to>
    <xdr:pic>
      <xdr:nvPicPr>
        <xdr:cNvPr id="35" name="ID_8C275E7E254B4513B8C7554DEB158BDC" descr="WhatsApp Image 2025-11-29 at 13.54.02_6bd4dd17"/>
        <xdr:cNvPicPr>
          <a:picLocks noChangeAspect="1"/>
        </xdr:cNvPicPr>
      </xdr:nvPicPr>
      <xdr:blipFill>
        <a:blip r:embed="rId31"/>
        <a:srcRect l="1181" t="30303" r="8528" b="20170"/>
        <a:stretch>
          <a:fillRect/>
        </a:stretch>
      </xdr:blipFill>
      <xdr:spPr>
        <a:xfrm>
          <a:off x="11962130" y="79825850"/>
          <a:ext cx="1778635" cy="174180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36</xdr:row>
      <xdr:rowOff>22860</xdr:rowOff>
    </xdr:from>
    <xdr:to>
      <xdr:col>6</xdr:col>
      <xdr:colOff>1803400</xdr:colOff>
      <xdr:row>36</xdr:row>
      <xdr:rowOff>2743835</xdr:rowOff>
    </xdr:to>
    <xdr:pic>
      <xdr:nvPicPr>
        <xdr:cNvPr id="36" name="ID_4B56C1B3709443E18954B225A60BB0E3" descr="WhatsApp Image 2025-12-01 at 18.55.20_6f00bd5f"/>
        <xdr:cNvPicPr>
          <a:picLocks noChangeAspect="1"/>
        </xdr:cNvPicPr>
      </xdr:nvPicPr>
      <xdr:blipFill>
        <a:blip r:embed="rId32"/>
        <a:srcRect l="5571" t="11648" r="7485" b="13920"/>
        <a:stretch>
          <a:fillRect/>
        </a:stretch>
      </xdr:blipFill>
      <xdr:spPr>
        <a:xfrm>
          <a:off x="11961495" y="79848710"/>
          <a:ext cx="1779270" cy="2720975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37</xdr:row>
      <xdr:rowOff>22860</xdr:rowOff>
    </xdr:from>
    <xdr:to>
      <xdr:col>6</xdr:col>
      <xdr:colOff>1802130</xdr:colOff>
      <xdr:row>37</xdr:row>
      <xdr:rowOff>2743835</xdr:rowOff>
    </xdr:to>
    <xdr:pic>
      <xdr:nvPicPr>
        <xdr:cNvPr id="37" name="ID_9DF94591650A49878900CCC6C42362C0" descr="WhatsApp Image 2025-12-01 at 17.16.50_19287482"/>
        <xdr:cNvPicPr>
          <a:picLocks noChangeAspect="1"/>
        </xdr:cNvPicPr>
      </xdr:nvPicPr>
      <xdr:blipFill>
        <a:blip r:embed="rId33"/>
        <a:srcRect l="4383" t="3031" r="5765" b="19677"/>
        <a:stretch>
          <a:fillRect/>
        </a:stretch>
      </xdr:blipFill>
      <xdr:spPr>
        <a:xfrm>
          <a:off x="11962765" y="82614770"/>
          <a:ext cx="1776730" cy="272097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38</xdr:row>
      <xdr:rowOff>23495</xdr:rowOff>
    </xdr:from>
    <xdr:to>
      <xdr:col>6</xdr:col>
      <xdr:colOff>1805305</xdr:colOff>
      <xdr:row>38</xdr:row>
      <xdr:rowOff>2729230</xdr:rowOff>
    </xdr:to>
    <xdr:pic>
      <xdr:nvPicPr>
        <xdr:cNvPr id="38" name="ID_1A766C42F8D94A04912C728A6D0FB252" descr="WhatsApp Image 2025-12-01 at 17.27.56_99fbdd2c"/>
        <xdr:cNvPicPr>
          <a:picLocks noChangeAspect="1"/>
        </xdr:cNvPicPr>
      </xdr:nvPicPr>
      <xdr:blipFill>
        <a:blip r:embed="rId34"/>
        <a:srcRect l="4554" t="9192" r="4363" b="13197"/>
        <a:stretch>
          <a:fillRect/>
        </a:stretch>
      </xdr:blipFill>
      <xdr:spPr>
        <a:xfrm>
          <a:off x="11960225" y="85385275"/>
          <a:ext cx="1782445" cy="2705735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39</xdr:row>
      <xdr:rowOff>22860</xdr:rowOff>
    </xdr:from>
    <xdr:to>
      <xdr:col>6</xdr:col>
      <xdr:colOff>1803400</xdr:colOff>
      <xdr:row>39</xdr:row>
      <xdr:rowOff>2023110</xdr:rowOff>
    </xdr:to>
    <xdr:pic>
      <xdr:nvPicPr>
        <xdr:cNvPr id="40" name="ID_F4AF917B384445689828086432001AA0" descr="WhatsApp Image 2025-12-02 at 10.22.59_8d59f283"/>
        <xdr:cNvPicPr>
          <a:picLocks noChangeAspect="1"/>
        </xdr:cNvPicPr>
      </xdr:nvPicPr>
      <xdr:blipFill>
        <a:blip r:embed="rId35"/>
        <a:srcRect l="3583" t="11496" r="2427" b="8846"/>
        <a:stretch>
          <a:fillRect/>
        </a:stretch>
      </xdr:blipFill>
      <xdr:spPr>
        <a:xfrm>
          <a:off x="11962130" y="88131650"/>
          <a:ext cx="1778635" cy="2000250"/>
        </a:xfrm>
        <a:prstGeom prst="rect">
          <a:avLst/>
        </a:prstGeom>
      </xdr:spPr>
    </xdr:pic>
    <xdr:clientData/>
  </xdr:twoCellAnchor>
  <xdr:twoCellAnchor editAs="oneCell">
    <xdr:from>
      <xdr:col>6</xdr:col>
      <xdr:colOff>29527</xdr:colOff>
      <xdr:row>40</xdr:row>
      <xdr:rowOff>22542</xdr:rowOff>
    </xdr:from>
    <xdr:to>
      <xdr:col>6</xdr:col>
      <xdr:colOff>1798002</xdr:colOff>
      <xdr:row>40</xdr:row>
      <xdr:rowOff>1001712</xdr:rowOff>
    </xdr:to>
    <xdr:pic>
      <xdr:nvPicPr>
        <xdr:cNvPr id="34" name="ID_EE93CFA980E24161AFC71DD09E41ABD8" descr="WhatsApp Image 2025-12-04 at 09.16.49_c5861baf"/>
        <xdr:cNvPicPr>
          <a:picLocks noChangeAspect="1"/>
        </xdr:cNvPicPr>
      </xdr:nvPicPr>
      <xdr:blipFill>
        <a:blip r:embed="rId36"/>
        <a:srcRect l="7217" t="1357" r="2828" b="7607"/>
        <a:stretch>
          <a:fillRect/>
        </a:stretch>
      </xdr:blipFill>
      <xdr:spPr>
        <a:xfrm rot="16200000">
          <a:off x="12360910" y="89777570"/>
          <a:ext cx="979170" cy="1768475"/>
        </a:xfrm>
        <a:prstGeom prst="rect">
          <a:avLst/>
        </a:prstGeom>
      </xdr:spPr>
    </xdr:pic>
    <xdr:clientData/>
  </xdr:twoCellAnchor>
  <xdr:twoCellAnchor editAs="oneCell">
    <xdr:from>
      <xdr:col>6</xdr:col>
      <xdr:colOff>57150</xdr:colOff>
      <xdr:row>41</xdr:row>
      <xdr:rowOff>22225</xdr:rowOff>
    </xdr:from>
    <xdr:to>
      <xdr:col>6</xdr:col>
      <xdr:colOff>1771015</xdr:colOff>
      <xdr:row>42</xdr:row>
      <xdr:rowOff>1124585</xdr:rowOff>
    </xdr:to>
    <xdr:pic>
      <xdr:nvPicPr>
        <xdr:cNvPr id="42" name="ID_53FE05949C2042CDBACC189F3B896AF8" descr="WhatsApp Image 2025-12-05 at 23.25.18_86acf115"/>
        <xdr:cNvPicPr>
          <a:picLocks noChangeAspect="1"/>
        </xdr:cNvPicPr>
      </xdr:nvPicPr>
      <xdr:blipFill>
        <a:blip r:embed="rId37"/>
        <a:srcRect b="40876"/>
        <a:stretch>
          <a:fillRect/>
        </a:stretch>
      </xdr:blipFill>
      <xdr:spPr>
        <a:xfrm>
          <a:off x="11994515" y="91192985"/>
          <a:ext cx="1713865" cy="2245360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43</xdr:row>
      <xdr:rowOff>22225</xdr:rowOff>
    </xdr:from>
    <xdr:to>
      <xdr:col>6</xdr:col>
      <xdr:colOff>1801495</xdr:colOff>
      <xdr:row>43</xdr:row>
      <xdr:rowOff>2757805</xdr:rowOff>
    </xdr:to>
    <xdr:pic>
      <xdr:nvPicPr>
        <xdr:cNvPr id="43" name="ID_9A3BFD484D8D4F9590A8E2B7FC04842F" descr="WhatsApp Image 2025-12-04 at 21.43.13_05b48f86"/>
        <xdr:cNvPicPr>
          <a:picLocks noChangeAspect="1"/>
        </xdr:cNvPicPr>
      </xdr:nvPicPr>
      <xdr:blipFill>
        <a:blip r:embed="rId38"/>
        <a:srcRect l="4811" t="7717" r="2916" b="11968"/>
        <a:stretch>
          <a:fillRect/>
        </a:stretch>
      </xdr:blipFill>
      <xdr:spPr>
        <a:xfrm>
          <a:off x="11963400" y="93478985"/>
          <a:ext cx="1775460" cy="273558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44</xdr:row>
      <xdr:rowOff>23495</xdr:rowOff>
    </xdr:from>
    <xdr:to>
      <xdr:col>6</xdr:col>
      <xdr:colOff>1805305</xdr:colOff>
      <xdr:row>44</xdr:row>
      <xdr:rowOff>3232785</xdr:rowOff>
    </xdr:to>
    <xdr:pic>
      <xdr:nvPicPr>
        <xdr:cNvPr id="45" name="ID_9F4271962D9B4BD48FC654AB63C1D420" descr="WhatsApp Image 2025-12-05 at 10.13.30_a8effc7e"/>
        <xdr:cNvPicPr>
          <a:picLocks noChangeAspect="1"/>
        </xdr:cNvPicPr>
      </xdr:nvPicPr>
      <xdr:blipFill>
        <a:blip r:embed="rId39"/>
        <a:srcRect l="1437" t="3532" r="7387" b="3721"/>
        <a:stretch>
          <a:fillRect/>
        </a:stretch>
      </xdr:blipFill>
      <xdr:spPr>
        <a:xfrm>
          <a:off x="11960225" y="96267270"/>
          <a:ext cx="1782445" cy="320929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45</xdr:row>
      <xdr:rowOff>0</xdr:rowOff>
    </xdr:from>
    <xdr:to>
      <xdr:col>6</xdr:col>
      <xdr:colOff>1802130</xdr:colOff>
      <xdr:row>46</xdr:row>
      <xdr:rowOff>449580</xdr:rowOff>
    </xdr:to>
    <xdr:pic>
      <xdr:nvPicPr>
        <xdr:cNvPr id="46" name="ID_3D058C66E869423E899E3A348CB9FAE1" descr="WhatsApp Image 2025-12-05 at 11.25.07_fd38138a"/>
        <xdr:cNvPicPr>
          <a:picLocks noChangeAspect="1"/>
        </xdr:cNvPicPr>
      </xdr:nvPicPr>
      <xdr:blipFill>
        <a:blip r:embed="rId40"/>
        <a:srcRect l="1437" t="7314" r="2604" b="15449"/>
        <a:stretch>
          <a:fillRect/>
        </a:stretch>
      </xdr:blipFill>
      <xdr:spPr>
        <a:xfrm>
          <a:off x="11962765" y="99496245"/>
          <a:ext cx="1776730" cy="2531110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45</xdr:row>
      <xdr:rowOff>22860</xdr:rowOff>
    </xdr:from>
    <xdr:to>
      <xdr:col>6</xdr:col>
      <xdr:colOff>1804035</xdr:colOff>
      <xdr:row>45</xdr:row>
      <xdr:rowOff>2064385</xdr:rowOff>
    </xdr:to>
    <xdr:pic>
      <xdr:nvPicPr>
        <xdr:cNvPr id="47" name="ID_31F9BF3F54F441C7A5ED321B91667A1A" descr="WhatsApp Image 2025-12-05 at 17.32.26_fb86e8a0"/>
        <xdr:cNvPicPr>
          <a:picLocks noChangeAspect="1"/>
        </xdr:cNvPicPr>
      </xdr:nvPicPr>
      <xdr:blipFill>
        <a:blip r:embed="rId41"/>
        <a:srcRect t="14080" b="21084"/>
        <a:stretch>
          <a:fillRect/>
        </a:stretch>
      </xdr:blipFill>
      <xdr:spPr>
        <a:xfrm>
          <a:off x="11960860" y="99519105"/>
          <a:ext cx="1780540" cy="204152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46</xdr:row>
      <xdr:rowOff>24765</xdr:rowOff>
    </xdr:from>
    <xdr:to>
      <xdr:col>6</xdr:col>
      <xdr:colOff>1805305</xdr:colOff>
      <xdr:row>46</xdr:row>
      <xdr:rowOff>2606040</xdr:rowOff>
    </xdr:to>
    <xdr:pic>
      <xdr:nvPicPr>
        <xdr:cNvPr id="48" name="ID_29DBF58E25324083A2CE95F7535F3186" descr="WhatsApp Image 2025-12-05 at 17.58.29_360473e9"/>
        <xdr:cNvPicPr>
          <a:picLocks noChangeAspect="1"/>
        </xdr:cNvPicPr>
      </xdr:nvPicPr>
      <xdr:blipFill>
        <a:blip r:embed="rId42"/>
        <a:srcRect l="3852" t="11636" r="1325" b="10863"/>
        <a:stretch>
          <a:fillRect/>
        </a:stretch>
      </xdr:blipFill>
      <xdr:spPr>
        <a:xfrm>
          <a:off x="11960225" y="101602540"/>
          <a:ext cx="1782445" cy="2581275"/>
        </a:xfrm>
        <a:prstGeom prst="rect">
          <a:avLst/>
        </a:prstGeom>
      </xdr:spPr>
    </xdr:pic>
    <xdr:clientData/>
  </xdr:twoCellAnchor>
  <xdr:twoCellAnchor editAs="oneCell">
    <xdr:from>
      <xdr:col>6</xdr:col>
      <xdr:colOff>30480</xdr:colOff>
      <xdr:row>47</xdr:row>
      <xdr:rowOff>22860</xdr:rowOff>
    </xdr:from>
    <xdr:to>
      <xdr:col>6</xdr:col>
      <xdr:colOff>1797050</xdr:colOff>
      <xdr:row>47</xdr:row>
      <xdr:rowOff>5179695</xdr:rowOff>
    </xdr:to>
    <xdr:pic>
      <xdr:nvPicPr>
        <xdr:cNvPr id="39" name="ID_5DD4E1F826E045F5ADF53FF0EB60C9CE" descr="WhatsApp Image 2025-12-05 at 18.17.54_7376acac"/>
        <xdr:cNvPicPr>
          <a:picLocks noChangeAspect="1"/>
        </xdr:cNvPicPr>
      </xdr:nvPicPr>
      <xdr:blipFill>
        <a:blip r:embed="rId43"/>
        <a:srcRect l="15875" r="24947" b="2280"/>
        <a:stretch>
          <a:fillRect/>
        </a:stretch>
      </xdr:blipFill>
      <xdr:spPr>
        <a:xfrm>
          <a:off x="11967845" y="104222550"/>
          <a:ext cx="1766570" cy="5156835"/>
        </a:xfrm>
        <a:prstGeom prst="rect">
          <a:avLst/>
        </a:prstGeom>
      </xdr:spPr>
    </xdr:pic>
    <xdr:clientData/>
  </xdr:twoCellAnchor>
  <xdr:twoCellAnchor editAs="oneCell">
    <xdr:from>
      <xdr:col>6</xdr:col>
      <xdr:colOff>28575</xdr:colOff>
      <xdr:row>48</xdr:row>
      <xdr:rowOff>22860</xdr:rowOff>
    </xdr:from>
    <xdr:to>
      <xdr:col>6</xdr:col>
      <xdr:colOff>1799590</xdr:colOff>
      <xdr:row>48</xdr:row>
      <xdr:rowOff>1819275</xdr:rowOff>
    </xdr:to>
    <xdr:pic>
      <xdr:nvPicPr>
        <xdr:cNvPr id="41" name="ID_4157A45557E24C07A5A8850F63FC8EE9" descr="WhatsApp Image 2025-12-06 at 10.49.24_be0a77e1"/>
        <xdr:cNvPicPr>
          <a:picLocks noChangeAspect="1"/>
        </xdr:cNvPicPr>
      </xdr:nvPicPr>
      <xdr:blipFill>
        <a:blip r:embed="rId44"/>
        <a:srcRect l="5292" t="24353" r="9438" b="26941"/>
        <a:stretch>
          <a:fillRect/>
        </a:stretch>
      </xdr:blipFill>
      <xdr:spPr>
        <a:xfrm>
          <a:off x="11965940" y="109423200"/>
          <a:ext cx="1771015" cy="179641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49</xdr:row>
      <xdr:rowOff>24765</xdr:rowOff>
    </xdr:from>
    <xdr:to>
      <xdr:col>6</xdr:col>
      <xdr:colOff>1805305</xdr:colOff>
      <xdr:row>49</xdr:row>
      <xdr:rowOff>3898900</xdr:rowOff>
    </xdr:to>
    <xdr:pic>
      <xdr:nvPicPr>
        <xdr:cNvPr id="44" name="ID_4CC71F9E16794E019033861D74E88EF4" descr="WhatsApp Image 2025-12-06 at 11.46.30_b3d4c41d"/>
        <xdr:cNvPicPr>
          <a:picLocks noChangeAspect="1"/>
        </xdr:cNvPicPr>
      </xdr:nvPicPr>
      <xdr:blipFill>
        <a:blip r:embed="rId45"/>
        <a:srcRect t="3106" b="33712"/>
        <a:stretch>
          <a:fillRect/>
        </a:stretch>
      </xdr:blipFill>
      <xdr:spPr>
        <a:xfrm>
          <a:off x="11960225" y="111269145"/>
          <a:ext cx="1782445" cy="3874135"/>
        </a:xfrm>
        <a:prstGeom prst="rect">
          <a:avLst/>
        </a:prstGeom>
      </xdr:spPr>
    </xdr:pic>
    <xdr:clientData/>
  </xdr:twoCellAnchor>
  <xdr:twoCellAnchor editAs="oneCell">
    <xdr:from>
      <xdr:col>6</xdr:col>
      <xdr:colOff>27305</xdr:colOff>
      <xdr:row>50</xdr:row>
      <xdr:rowOff>22860</xdr:rowOff>
    </xdr:from>
    <xdr:to>
      <xdr:col>6</xdr:col>
      <xdr:colOff>1800225</xdr:colOff>
      <xdr:row>50</xdr:row>
      <xdr:rowOff>2049780</xdr:rowOff>
    </xdr:to>
    <xdr:pic>
      <xdr:nvPicPr>
        <xdr:cNvPr id="49" name="ID_79D5C458CC6342D69B73BC4FB1B73033" descr="WhatsApp Image 2025-12-08 at 09.51.07_8999af8c"/>
        <xdr:cNvPicPr>
          <a:picLocks noChangeAspect="1"/>
        </xdr:cNvPicPr>
      </xdr:nvPicPr>
      <xdr:blipFill>
        <a:blip r:embed="rId46"/>
        <a:srcRect l="4809" t="10424" r="6091" b="32195"/>
        <a:stretch>
          <a:fillRect/>
        </a:stretch>
      </xdr:blipFill>
      <xdr:spPr>
        <a:xfrm>
          <a:off x="11964670" y="115187730"/>
          <a:ext cx="1772920" cy="2026920"/>
        </a:xfrm>
        <a:prstGeom prst="rect">
          <a:avLst/>
        </a:prstGeom>
      </xdr:spPr>
    </xdr:pic>
    <xdr:clientData/>
  </xdr:twoCellAnchor>
  <xdr:twoCellAnchor editAs="oneCell">
    <xdr:from>
      <xdr:col>6</xdr:col>
      <xdr:colOff>30480</xdr:colOff>
      <xdr:row>51</xdr:row>
      <xdr:rowOff>22860</xdr:rowOff>
    </xdr:from>
    <xdr:to>
      <xdr:col>6</xdr:col>
      <xdr:colOff>1797050</xdr:colOff>
      <xdr:row>51</xdr:row>
      <xdr:rowOff>1478915</xdr:rowOff>
    </xdr:to>
    <xdr:pic>
      <xdr:nvPicPr>
        <xdr:cNvPr id="51" name="ID_6C7B612CC2B246028D8BEE0720499729" descr="WhatsApp Image 2025-12-08 at 10.19.25_f3fa809e"/>
        <xdr:cNvPicPr>
          <a:picLocks noChangeAspect="1"/>
        </xdr:cNvPicPr>
      </xdr:nvPicPr>
      <xdr:blipFill>
        <a:blip r:embed="rId47"/>
        <a:srcRect l="2882" t="23986" r="2423" b="32061"/>
        <a:stretch>
          <a:fillRect/>
        </a:stretch>
      </xdr:blipFill>
      <xdr:spPr>
        <a:xfrm>
          <a:off x="11967845" y="117262910"/>
          <a:ext cx="1766570" cy="1456055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52</xdr:row>
      <xdr:rowOff>22860</xdr:rowOff>
    </xdr:from>
    <xdr:to>
      <xdr:col>6</xdr:col>
      <xdr:colOff>1802765</xdr:colOff>
      <xdr:row>52</xdr:row>
      <xdr:rowOff>2553970</xdr:rowOff>
    </xdr:to>
    <xdr:pic>
      <xdr:nvPicPr>
        <xdr:cNvPr id="53" name="ID_3147B6AAC4E640BA99680C383F8CD42A" descr="WhatsApp Image 2025-12-08 at 18.38.27_26005281"/>
        <xdr:cNvPicPr>
          <a:picLocks noChangeAspect="1"/>
        </xdr:cNvPicPr>
      </xdr:nvPicPr>
      <xdr:blipFill>
        <a:blip r:embed="rId48"/>
        <a:srcRect t="5015" b="14717"/>
        <a:stretch>
          <a:fillRect/>
        </a:stretch>
      </xdr:blipFill>
      <xdr:spPr>
        <a:xfrm>
          <a:off x="11962765" y="118766590"/>
          <a:ext cx="1777365" cy="253111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53</xdr:row>
      <xdr:rowOff>22860</xdr:rowOff>
    </xdr:from>
    <xdr:to>
      <xdr:col>6</xdr:col>
      <xdr:colOff>1804670</xdr:colOff>
      <xdr:row>53</xdr:row>
      <xdr:rowOff>3818890</xdr:rowOff>
    </xdr:to>
    <xdr:pic>
      <xdr:nvPicPr>
        <xdr:cNvPr id="55" name="ID_F7B0F1C21F5F4A7FB7461CF6EB9332BA" descr="WhatsApp Image 2025-12-08 at 19.51.43_1b522df7"/>
        <xdr:cNvPicPr>
          <a:picLocks noChangeAspect="1"/>
        </xdr:cNvPicPr>
      </xdr:nvPicPr>
      <xdr:blipFill>
        <a:blip r:embed="rId49"/>
        <a:srcRect l="8178" r="25851" b="21120"/>
        <a:stretch>
          <a:fillRect/>
        </a:stretch>
      </xdr:blipFill>
      <xdr:spPr>
        <a:xfrm>
          <a:off x="11960225" y="121344055"/>
          <a:ext cx="1781810" cy="379603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54</xdr:row>
      <xdr:rowOff>24765</xdr:rowOff>
    </xdr:from>
    <xdr:to>
      <xdr:col>6</xdr:col>
      <xdr:colOff>1805305</xdr:colOff>
      <xdr:row>54</xdr:row>
      <xdr:rowOff>3775710</xdr:rowOff>
    </xdr:to>
    <xdr:pic>
      <xdr:nvPicPr>
        <xdr:cNvPr id="54" name="ID_5A94959CEA1846D48DA8CF0B100C9CF6" descr="WhatsApp Image 2025-12-09 at 10.55.09_f17bb38f"/>
        <xdr:cNvPicPr>
          <a:picLocks noChangeAspect="1"/>
        </xdr:cNvPicPr>
      </xdr:nvPicPr>
      <xdr:blipFill>
        <a:blip r:embed="rId50"/>
        <a:srcRect l="17061" t="13261" r="19079" b="10843"/>
        <a:stretch>
          <a:fillRect/>
        </a:stretch>
      </xdr:blipFill>
      <xdr:spPr>
        <a:xfrm>
          <a:off x="11960225" y="125188980"/>
          <a:ext cx="1782445" cy="375094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55</xdr:row>
      <xdr:rowOff>22860</xdr:rowOff>
    </xdr:from>
    <xdr:to>
      <xdr:col>6</xdr:col>
      <xdr:colOff>1804035</xdr:colOff>
      <xdr:row>55</xdr:row>
      <xdr:rowOff>2744470</xdr:rowOff>
    </xdr:to>
    <xdr:pic>
      <xdr:nvPicPr>
        <xdr:cNvPr id="56" name="ID_182D855683EC45398E758374E9497D4F" descr="WhatsApp Image 2025-12-09 at 14.12.46_401a4828"/>
        <xdr:cNvPicPr>
          <a:picLocks noChangeAspect="1"/>
        </xdr:cNvPicPr>
      </xdr:nvPicPr>
      <xdr:blipFill>
        <a:blip r:embed="rId51"/>
        <a:srcRect l="6717" t="11634" r="8598" b="15353"/>
        <a:stretch>
          <a:fillRect/>
        </a:stretch>
      </xdr:blipFill>
      <xdr:spPr>
        <a:xfrm>
          <a:off x="11961495" y="128984375"/>
          <a:ext cx="1779905" cy="272161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56</xdr:row>
      <xdr:rowOff>27940</xdr:rowOff>
    </xdr:from>
    <xdr:to>
      <xdr:col>6</xdr:col>
      <xdr:colOff>1805305</xdr:colOff>
      <xdr:row>56</xdr:row>
      <xdr:rowOff>3773170</xdr:rowOff>
    </xdr:to>
    <xdr:pic>
      <xdr:nvPicPr>
        <xdr:cNvPr id="50" name="ID_8A4F0DD858B6436FA7E2F399D343D2FF" descr="WhatsApp Image 2025-12-09 at 17.03.21_f07be305"/>
        <xdr:cNvPicPr>
          <a:picLocks noChangeAspect="1"/>
        </xdr:cNvPicPr>
      </xdr:nvPicPr>
      <xdr:blipFill>
        <a:blip r:embed="rId52"/>
        <a:srcRect l="6961" r="8978" b="599"/>
        <a:stretch>
          <a:fillRect/>
        </a:stretch>
      </xdr:blipFill>
      <xdr:spPr>
        <a:xfrm>
          <a:off x="11960225" y="131755515"/>
          <a:ext cx="1782445" cy="374523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57</xdr:row>
      <xdr:rowOff>25400</xdr:rowOff>
    </xdr:from>
    <xdr:to>
      <xdr:col>6</xdr:col>
      <xdr:colOff>1805305</xdr:colOff>
      <xdr:row>57</xdr:row>
      <xdr:rowOff>4877435</xdr:rowOff>
    </xdr:to>
    <xdr:pic>
      <xdr:nvPicPr>
        <xdr:cNvPr id="52" name="ID_EDEEF060BB214062A64FC33EA19219F3" descr="WhatsApp Image 2025-12-10 at 08.55.22_d4b14074"/>
        <xdr:cNvPicPr>
          <a:picLocks noChangeAspect="1"/>
        </xdr:cNvPicPr>
      </xdr:nvPicPr>
      <xdr:blipFill>
        <a:blip r:embed="rId53"/>
        <a:srcRect l="14194" t="2985" r="23945" b="2228"/>
        <a:stretch>
          <a:fillRect/>
        </a:stretch>
      </xdr:blipFill>
      <xdr:spPr>
        <a:xfrm>
          <a:off x="11960225" y="135543925"/>
          <a:ext cx="1782445" cy="485203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58</xdr:row>
      <xdr:rowOff>28575</xdr:rowOff>
    </xdr:from>
    <xdr:to>
      <xdr:col>6</xdr:col>
      <xdr:colOff>1805305</xdr:colOff>
      <xdr:row>58</xdr:row>
      <xdr:rowOff>4983480</xdr:rowOff>
    </xdr:to>
    <xdr:pic>
      <xdr:nvPicPr>
        <xdr:cNvPr id="57" name="ID_854F877470EA498888E74F187DE3A817" descr="WhatsApp Image 2025-12-10 at 19.07.58_389e24c9"/>
        <xdr:cNvPicPr>
          <a:picLocks noChangeAspect="1"/>
        </xdr:cNvPicPr>
      </xdr:nvPicPr>
      <xdr:blipFill>
        <a:blip r:embed="rId54"/>
        <a:srcRect l="20209" t="1370" r="20122" b="4994"/>
        <a:stretch>
          <a:fillRect/>
        </a:stretch>
      </xdr:blipFill>
      <xdr:spPr>
        <a:xfrm>
          <a:off x="11960225" y="140449935"/>
          <a:ext cx="1782445" cy="4954905"/>
        </a:xfrm>
        <a:prstGeom prst="rect">
          <a:avLst/>
        </a:prstGeom>
      </xdr:spPr>
    </xdr:pic>
    <xdr:clientData/>
  </xdr:twoCellAnchor>
  <xdr:twoCellAnchor editAs="oneCell">
    <xdr:from>
      <xdr:col>6</xdr:col>
      <xdr:colOff>53340</xdr:colOff>
      <xdr:row>59</xdr:row>
      <xdr:rowOff>22860</xdr:rowOff>
    </xdr:from>
    <xdr:to>
      <xdr:col>6</xdr:col>
      <xdr:colOff>1774825</xdr:colOff>
      <xdr:row>60</xdr:row>
      <xdr:rowOff>716915</xdr:rowOff>
    </xdr:to>
    <xdr:pic>
      <xdr:nvPicPr>
        <xdr:cNvPr id="58" name="ID_F07E1800010F4C73AEA7BA418C1E43F4" descr="WhatsApp Image 2025-12-11 at 18.24.37_19d4cf22"/>
        <xdr:cNvPicPr>
          <a:picLocks noChangeAspect="1"/>
        </xdr:cNvPicPr>
      </xdr:nvPicPr>
      <xdr:blipFill>
        <a:blip r:embed="rId55"/>
        <a:srcRect t="5686" b="56854"/>
        <a:stretch>
          <a:fillRect/>
        </a:stretch>
      </xdr:blipFill>
      <xdr:spPr>
        <a:xfrm>
          <a:off x="11990705" y="145451195"/>
          <a:ext cx="1721485" cy="143065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61</xdr:row>
      <xdr:rowOff>24765</xdr:rowOff>
    </xdr:from>
    <xdr:to>
      <xdr:col>6</xdr:col>
      <xdr:colOff>1805305</xdr:colOff>
      <xdr:row>61</xdr:row>
      <xdr:rowOff>4088765</xdr:rowOff>
    </xdr:to>
    <xdr:pic>
      <xdr:nvPicPr>
        <xdr:cNvPr id="59" name="ID_8FFD94D3738F4A4590F284FED2B65147" descr="WhatsApp Image 2025-12-11 at 13.08.13_18005b18"/>
        <xdr:cNvPicPr>
          <a:picLocks noChangeAspect="1"/>
        </xdr:cNvPicPr>
      </xdr:nvPicPr>
      <xdr:blipFill>
        <a:blip r:embed="rId56"/>
        <a:srcRect b="33712"/>
        <a:stretch>
          <a:fillRect/>
        </a:stretch>
      </xdr:blipFill>
      <xdr:spPr>
        <a:xfrm>
          <a:off x="11960225" y="146926300"/>
          <a:ext cx="1782445" cy="4064000"/>
        </a:xfrm>
        <a:prstGeom prst="rect">
          <a:avLst/>
        </a:prstGeom>
      </xdr:spPr>
    </xdr:pic>
    <xdr:clientData/>
  </xdr:twoCellAnchor>
  <xdr:twoCellAnchor editAs="oneCell">
    <xdr:from>
      <xdr:col>6</xdr:col>
      <xdr:colOff>34925</xdr:colOff>
      <xdr:row>62</xdr:row>
      <xdr:rowOff>22860</xdr:rowOff>
    </xdr:from>
    <xdr:to>
      <xdr:col>6</xdr:col>
      <xdr:colOff>1792605</xdr:colOff>
      <xdr:row>63</xdr:row>
      <xdr:rowOff>716915</xdr:rowOff>
    </xdr:to>
    <xdr:pic>
      <xdr:nvPicPr>
        <xdr:cNvPr id="60" name="ID_EF913D774083490CB26ECB2F6D70BF50" descr="WhatsApp Image 2025-12-11 at 18.33.49_15735005"/>
        <xdr:cNvPicPr>
          <a:picLocks noChangeAspect="1"/>
        </xdr:cNvPicPr>
      </xdr:nvPicPr>
      <xdr:blipFill>
        <a:blip r:embed="rId57"/>
        <a:srcRect t="6497" b="56836"/>
        <a:stretch>
          <a:fillRect/>
        </a:stretch>
      </xdr:blipFill>
      <xdr:spPr>
        <a:xfrm>
          <a:off x="11972290" y="151036020"/>
          <a:ext cx="1757680" cy="143065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64</xdr:row>
      <xdr:rowOff>22860</xdr:rowOff>
    </xdr:from>
    <xdr:to>
      <xdr:col>6</xdr:col>
      <xdr:colOff>1803400</xdr:colOff>
      <xdr:row>64</xdr:row>
      <xdr:rowOff>2444750</xdr:rowOff>
    </xdr:to>
    <xdr:pic>
      <xdr:nvPicPr>
        <xdr:cNvPr id="61" name="ID_38DECD9E5D83453D8823494099B63907" descr="WhatsApp Image 2025-12-12 at 11.31.59_cd9f46c1"/>
        <xdr:cNvPicPr>
          <a:picLocks noChangeAspect="1"/>
        </xdr:cNvPicPr>
      </xdr:nvPicPr>
      <xdr:blipFill>
        <a:blip r:embed="rId58"/>
        <a:srcRect l="4321" t="10701" r="2346" b="17721"/>
        <a:stretch>
          <a:fillRect/>
        </a:stretch>
      </xdr:blipFill>
      <xdr:spPr>
        <a:xfrm>
          <a:off x="11961495" y="152509220"/>
          <a:ext cx="1779270" cy="2421890"/>
        </a:xfrm>
        <a:prstGeom prst="rect">
          <a:avLst/>
        </a:prstGeom>
      </xdr:spPr>
    </xdr:pic>
    <xdr:clientData/>
  </xdr:twoCellAnchor>
  <xdr:twoCellAnchor editAs="oneCell">
    <xdr:from>
      <xdr:col>6</xdr:col>
      <xdr:colOff>26670</xdr:colOff>
      <xdr:row>65</xdr:row>
      <xdr:rowOff>22225</xdr:rowOff>
    </xdr:from>
    <xdr:to>
      <xdr:col>6</xdr:col>
      <xdr:colOff>1801495</xdr:colOff>
      <xdr:row>65</xdr:row>
      <xdr:rowOff>2267585</xdr:rowOff>
    </xdr:to>
    <xdr:pic>
      <xdr:nvPicPr>
        <xdr:cNvPr id="63" name="ID_72A027A79901446CA38BFED6C097BCD3" descr="WhatsApp Image 2025-12-12 at 11.30.43_9c7e2904"/>
        <xdr:cNvPicPr>
          <a:picLocks noChangeAspect="1"/>
        </xdr:cNvPicPr>
      </xdr:nvPicPr>
      <xdr:blipFill>
        <a:blip r:embed="rId59"/>
        <a:srcRect t="15697" r="3463" b="15461"/>
        <a:stretch>
          <a:fillRect/>
        </a:stretch>
      </xdr:blipFill>
      <xdr:spPr>
        <a:xfrm>
          <a:off x="11964035" y="154973655"/>
          <a:ext cx="1774825" cy="2245360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66</xdr:row>
      <xdr:rowOff>29845</xdr:rowOff>
    </xdr:from>
    <xdr:to>
      <xdr:col>6</xdr:col>
      <xdr:colOff>2211070</xdr:colOff>
      <xdr:row>66</xdr:row>
      <xdr:rowOff>4993005</xdr:rowOff>
    </xdr:to>
    <xdr:pic>
      <xdr:nvPicPr>
        <xdr:cNvPr id="64" name="ID_C4F57455940549F2A12E0D5EF13078B6" descr="WhatsApp Image 2025-12-12 at 13.26.00_7d1dc53a"/>
        <xdr:cNvPicPr>
          <a:picLocks noChangeAspect="1"/>
        </xdr:cNvPicPr>
      </xdr:nvPicPr>
      <xdr:blipFill>
        <a:blip r:embed="rId60"/>
        <a:srcRect l="18287" t="6390" r="10251" b="2153"/>
        <a:stretch>
          <a:fillRect/>
        </a:stretch>
      </xdr:blipFill>
      <xdr:spPr>
        <a:xfrm>
          <a:off x="11961495" y="157274895"/>
          <a:ext cx="2186940" cy="4963160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67</xdr:row>
      <xdr:rowOff>31750</xdr:rowOff>
    </xdr:from>
    <xdr:to>
      <xdr:col>6</xdr:col>
      <xdr:colOff>2211070</xdr:colOff>
      <xdr:row>67</xdr:row>
      <xdr:rowOff>4379595</xdr:rowOff>
    </xdr:to>
    <xdr:pic>
      <xdr:nvPicPr>
        <xdr:cNvPr id="62" name="ID_F56A2B2CBCAB45D0B1FAD2427C3B705C" descr="PHOTO-2025-12-14-13-10-04"/>
        <xdr:cNvPicPr>
          <a:picLocks noChangeAspect="1"/>
        </xdr:cNvPicPr>
      </xdr:nvPicPr>
      <xdr:blipFill>
        <a:blip r:embed="rId61"/>
        <a:srcRect l="2734" r="6600" b="958"/>
        <a:stretch>
          <a:fillRect/>
        </a:stretch>
      </xdr:blipFill>
      <xdr:spPr>
        <a:xfrm>
          <a:off x="11961495" y="162290760"/>
          <a:ext cx="2186940" cy="4347845"/>
        </a:xfrm>
        <a:prstGeom prst="rect">
          <a:avLst/>
        </a:prstGeom>
      </xdr:spPr>
    </xdr:pic>
    <xdr:clientData/>
  </xdr:twoCellAnchor>
  <xdr:twoCellAnchor editAs="oneCell">
    <xdr:from>
      <xdr:col>6</xdr:col>
      <xdr:colOff>29210</xdr:colOff>
      <xdr:row>68</xdr:row>
      <xdr:rowOff>24130</xdr:rowOff>
    </xdr:from>
    <xdr:to>
      <xdr:col>6</xdr:col>
      <xdr:colOff>2205990</xdr:colOff>
      <xdr:row>68</xdr:row>
      <xdr:rowOff>2152650</xdr:rowOff>
    </xdr:to>
    <xdr:pic>
      <xdr:nvPicPr>
        <xdr:cNvPr id="66" name="ID_7E53B6538C52408E93DFA0822FB1FA92" descr="PHOTO-2025-12-14-21-56-12"/>
        <xdr:cNvPicPr>
          <a:picLocks noChangeAspect="1"/>
        </xdr:cNvPicPr>
      </xdr:nvPicPr>
      <xdr:blipFill>
        <a:blip r:embed="rId62"/>
        <a:srcRect l="1044" t="17887" b="28905"/>
        <a:stretch>
          <a:fillRect/>
        </a:stretch>
      </xdr:blipFill>
      <xdr:spPr>
        <a:xfrm>
          <a:off x="11966575" y="166677340"/>
          <a:ext cx="2176780" cy="2128520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69</xdr:row>
      <xdr:rowOff>24130</xdr:rowOff>
    </xdr:from>
    <xdr:to>
      <xdr:col>6</xdr:col>
      <xdr:colOff>2211070</xdr:colOff>
      <xdr:row>69</xdr:row>
      <xdr:rowOff>3316605</xdr:rowOff>
    </xdr:to>
    <xdr:pic>
      <xdr:nvPicPr>
        <xdr:cNvPr id="67" name="ID_292D45A5D81145AB8A812EDE760DA32E" descr="PHOTO-2025-12-16-11-58-28"/>
        <xdr:cNvPicPr>
          <a:picLocks noChangeAspect="1"/>
        </xdr:cNvPicPr>
      </xdr:nvPicPr>
      <xdr:blipFill>
        <a:blip r:embed="rId63"/>
        <a:srcRect l="3759" t="13670" r="5604" b="11443"/>
        <a:stretch>
          <a:fillRect/>
        </a:stretch>
      </xdr:blipFill>
      <xdr:spPr>
        <a:xfrm>
          <a:off x="11961495" y="168845865"/>
          <a:ext cx="2186940" cy="3292475"/>
        </a:xfrm>
        <a:prstGeom prst="rect">
          <a:avLst/>
        </a:prstGeom>
      </xdr:spPr>
    </xdr:pic>
    <xdr:clientData/>
  </xdr:twoCellAnchor>
  <xdr:twoCellAnchor editAs="oneCell">
    <xdr:from>
      <xdr:col>6</xdr:col>
      <xdr:colOff>29845</xdr:colOff>
      <xdr:row>70</xdr:row>
      <xdr:rowOff>24130</xdr:rowOff>
    </xdr:from>
    <xdr:to>
      <xdr:col>6</xdr:col>
      <xdr:colOff>2205355</xdr:colOff>
      <xdr:row>70</xdr:row>
      <xdr:rowOff>2599690</xdr:rowOff>
    </xdr:to>
    <xdr:pic>
      <xdr:nvPicPr>
        <xdr:cNvPr id="68" name="ID_46E7A8D143F74438B18298710223B829" descr="PHOTO-2025-12-16-13-07-13"/>
        <xdr:cNvPicPr>
          <a:picLocks noChangeAspect="1"/>
        </xdr:cNvPicPr>
      </xdr:nvPicPr>
      <xdr:blipFill>
        <a:blip r:embed="rId64"/>
        <a:srcRect l="3319" t="13774" r="4283" b="26112"/>
        <a:stretch>
          <a:fillRect/>
        </a:stretch>
      </xdr:blipFill>
      <xdr:spPr>
        <a:xfrm>
          <a:off x="11967210" y="172177710"/>
          <a:ext cx="2175510" cy="2575560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71</xdr:row>
      <xdr:rowOff>28575</xdr:rowOff>
    </xdr:from>
    <xdr:to>
      <xdr:col>6</xdr:col>
      <xdr:colOff>2211070</xdr:colOff>
      <xdr:row>71</xdr:row>
      <xdr:rowOff>3571240</xdr:rowOff>
    </xdr:to>
    <xdr:pic>
      <xdr:nvPicPr>
        <xdr:cNvPr id="71" name="ID_665489E815DD474C93F022A52F13FF41" descr="PHOTO-2025-12-17-10-28-39"/>
        <xdr:cNvPicPr>
          <a:picLocks noChangeAspect="1"/>
        </xdr:cNvPicPr>
      </xdr:nvPicPr>
      <xdr:blipFill>
        <a:blip r:embed="rId65"/>
        <a:srcRect l="5418" t="9275" r="4229" b="10810"/>
        <a:stretch>
          <a:fillRect/>
        </a:stretch>
      </xdr:blipFill>
      <xdr:spPr>
        <a:xfrm>
          <a:off x="11961495" y="174804705"/>
          <a:ext cx="2186940" cy="354266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72</xdr:row>
      <xdr:rowOff>24765</xdr:rowOff>
    </xdr:from>
    <xdr:to>
      <xdr:col>6</xdr:col>
      <xdr:colOff>2211070</xdr:colOff>
      <xdr:row>72</xdr:row>
      <xdr:rowOff>3269615</xdr:rowOff>
    </xdr:to>
    <xdr:pic>
      <xdr:nvPicPr>
        <xdr:cNvPr id="72" name="ID_3EA57C312C3A4988A886103BACFCC5E2" descr="PHOTO-2025-12-17-11-25-52"/>
        <xdr:cNvPicPr>
          <a:picLocks noChangeAspect="1"/>
        </xdr:cNvPicPr>
      </xdr:nvPicPr>
      <xdr:blipFill>
        <a:blip r:embed="rId66"/>
        <a:srcRect l="2324" t="6930" r="5995" b="19255"/>
        <a:stretch>
          <a:fillRect/>
        </a:stretch>
      </xdr:blipFill>
      <xdr:spPr>
        <a:xfrm>
          <a:off x="11961495" y="178384835"/>
          <a:ext cx="2186940" cy="3244850"/>
        </a:xfrm>
        <a:prstGeom prst="rect">
          <a:avLst/>
        </a:prstGeom>
      </xdr:spPr>
    </xdr:pic>
    <xdr:clientData/>
  </xdr:twoCellAnchor>
  <xdr:twoCellAnchor editAs="oneCell">
    <xdr:from>
      <xdr:col>6</xdr:col>
      <xdr:colOff>27305</xdr:colOff>
      <xdr:row>73</xdr:row>
      <xdr:rowOff>24130</xdr:rowOff>
    </xdr:from>
    <xdr:to>
      <xdr:col>6</xdr:col>
      <xdr:colOff>2207895</xdr:colOff>
      <xdr:row>73</xdr:row>
      <xdr:rowOff>3211195</xdr:rowOff>
    </xdr:to>
    <xdr:pic>
      <xdr:nvPicPr>
        <xdr:cNvPr id="73" name="ID_75666115E024464AA7B4EF048DA95807" descr="PHOTO-2025-12-19-09-08-10"/>
        <xdr:cNvPicPr>
          <a:picLocks noChangeAspect="1"/>
        </xdr:cNvPicPr>
      </xdr:nvPicPr>
      <xdr:blipFill>
        <a:blip r:embed="rId67"/>
        <a:srcRect l="3732" t="8237" r="11801" b="24310"/>
        <a:stretch>
          <a:fillRect/>
        </a:stretch>
      </xdr:blipFill>
      <xdr:spPr>
        <a:xfrm>
          <a:off x="11964670" y="181667785"/>
          <a:ext cx="2180590" cy="318706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74</xdr:row>
      <xdr:rowOff>24765</xdr:rowOff>
    </xdr:from>
    <xdr:to>
      <xdr:col>6</xdr:col>
      <xdr:colOff>2211070</xdr:colOff>
      <xdr:row>74</xdr:row>
      <xdr:rowOff>3162935</xdr:rowOff>
    </xdr:to>
    <xdr:pic>
      <xdr:nvPicPr>
        <xdr:cNvPr id="74" name="ID_EA41C605551F448687C1A7AFF9929238" descr="PHOTO-2025-12-19-09-17-40"/>
        <xdr:cNvPicPr>
          <a:picLocks noChangeAspect="1"/>
        </xdr:cNvPicPr>
      </xdr:nvPicPr>
      <xdr:blipFill>
        <a:blip r:embed="rId68"/>
        <a:srcRect l="2292" t="9254" r="13640" b="24368"/>
        <a:stretch>
          <a:fillRect/>
        </a:stretch>
      </xdr:blipFill>
      <xdr:spPr>
        <a:xfrm>
          <a:off x="11961495" y="184901840"/>
          <a:ext cx="2186940" cy="3138170"/>
        </a:xfrm>
        <a:prstGeom prst="rect">
          <a:avLst/>
        </a:prstGeom>
      </xdr:spPr>
    </xdr:pic>
    <xdr:clientData/>
  </xdr:twoCellAnchor>
  <xdr:twoCellAnchor editAs="oneCell">
    <xdr:from>
      <xdr:col>6</xdr:col>
      <xdr:colOff>30480</xdr:colOff>
      <xdr:row>75</xdr:row>
      <xdr:rowOff>24130</xdr:rowOff>
    </xdr:from>
    <xdr:to>
      <xdr:col>6</xdr:col>
      <xdr:colOff>2203450</xdr:colOff>
      <xdr:row>75</xdr:row>
      <xdr:rowOff>1211580</xdr:rowOff>
    </xdr:to>
    <xdr:pic>
      <xdr:nvPicPr>
        <xdr:cNvPr id="75" name="ID_CA48C078F66E4D01A43D00DCE7385644" descr="PHOTO-2025-12-19-10-03-57"/>
        <xdr:cNvPicPr>
          <a:picLocks noChangeAspect="1"/>
        </xdr:cNvPicPr>
      </xdr:nvPicPr>
      <xdr:blipFill>
        <a:blip r:embed="rId69"/>
        <a:srcRect l="13109" t="7003" r="9290" b="14041"/>
        <a:stretch>
          <a:fillRect/>
        </a:stretch>
      </xdr:blipFill>
      <xdr:spPr>
        <a:xfrm rot="16200000">
          <a:off x="12460605" y="187584080"/>
          <a:ext cx="1187450" cy="2172970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76</xdr:row>
      <xdr:rowOff>29845</xdr:rowOff>
    </xdr:from>
    <xdr:to>
      <xdr:col>6</xdr:col>
      <xdr:colOff>2211070</xdr:colOff>
      <xdr:row>76</xdr:row>
      <xdr:rowOff>5110480</xdr:rowOff>
    </xdr:to>
    <xdr:pic>
      <xdr:nvPicPr>
        <xdr:cNvPr id="76" name="ID_F21703E4C55848EFA88E1C744CC9F171" descr="PHOTO-2025-12-19-16-51-53"/>
        <xdr:cNvPicPr>
          <a:picLocks noChangeAspect="1"/>
        </xdr:cNvPicPr>
      </xdr:nvPicPr>
      <xdr:blipFill>
        <a:blip r:embed="rId70"/>
        <a:srcRect l="16040" t="8370" r="22184" b="12999"/>
        <a:stretch>
          <a:fillRect/>
        </a:stretch>
      </xdr:blipFill>
      <xdr:spPr>
        <a:xfrm>
          <a:off x="11961495" y="189301755"/>
          <a:ext cx="2186940" cy="508063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77</xdr:row>
      <xdr:rowOff>26035</xdr:rowOff>
    </xdr:from>
    <xdr:to>
      <xdr:col>6</xdr:col>
      <xdr:colOff>2211070</xdr:colOff>
      <xdr:row>77</xdr:row>
      <xdr:rowOff>3420745</xdr:rowOff>
    </xdr:to>
    <xdr:pic>
      <xdr:nvPicPr>
        <xdr:cNvPr id="77" name="ID_02245332833B4E6784C72974A6BB73B8" descr="PHOTO-2025-12-20-16-40-02"/>
        <xdr:cNvPicPr>
          <a:picLocks noChangeAspect="1"/>
        </xdr:cNvPicPr>
      </xdr:nvPicPr>
      <xdr:blipFill>
        <a:blip r:embed="rId71"/>
        <a:srcRect l="5886" t="5406" r="13035" b="26267"/>
        <a:stretch>
          <a:fillRect/>
        </a:stretch>
      </xdr:blipFill>
      <xdr:spPr>
        <a:xfrm>
          <a:off x="11961495" y="194430650"/>
          <a:ext cx="2186940" cy="3394710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78</xdr:row>
      <xdr:rowOff>26035</xdr:rowOff>
    </xdr:from>
    <xdr:to>
      <xdr:col>6</xdr:col>
      <xdr:colOff>2211070</xdr:colOff>
      <xdr:row>78</xdr:row>
      <xdr:rowOff>3620135</xdr:rowOff>
    </xdr:to>
    <xdr:pic>
      <xdr:nvPicPr>
        <xdr:cNvPr id="78" name="ID_96CF5F38D19742CE804A3651054121B5" descr="PHOTO-2025-12-21-15-17-53"/>
        <xdr:cNvPicPr>
          <a:picLocks noChangeAspect="1"/>
        </xdr:cNvPicPr>
      </xdr:nvPicPr>
      <xdr:blipFill>
        <a:blip r:embed="rId72"/>
        <a:srcRect l="8755" t="11698" r="5388" b="11947"/>
        <a:stretch>
          <a:fillRect/>
        </a:stretch>
      </xdr:blipFill>
      <xdr:spPr>
        <a:xfrm>
          <a:off x="11961495" y="197865365"/>
          <a:ext cx="2186940" cy="3594100"/>
        </a:xfrm>
        <a:prstGeom prst="rect">
          <a:avLst/>
        </a:prstGeom>
      </xdr:spPr>
    </xdr:pic>
    <xdr:clientData/>
  </xdr:twoCellAnchor>
  <xdr:twoCellAnchor editAs="oneCell">
    <xdr:from>
      <xdr:col>6</xdr:col>
      <xdr:colOff>26670</xdr:colOff>
      <xdr:row>79</xdr:row>
      <xdr:rowOff>24130</xdr:rowOff>
    </xdr:from>
    <xdr:to>
      <xdr:col>6</xdr:col>
      <xdr:colOff>2207895</xdr:colOff>
      <xdr:row>79</xdr:row>
      <xdr:rowOff>3528060</xdr:rowOff>
    </xdr:to>
    <xdr:pic>
      <xdr:nvPicPr>
        <xdr:cNvPr id="79" name="ID_BF66BCD686F141629FF74F5102EDEB8A" descr="PHOTO-2025-12-21-08-58-20"/>
        <xdr:cNvPicPr>
          <a:picLocks noChangeAspect="1"/>
        </xdr:cNvPicPr>
      </xdr:nvPicPr>
      <xdr:blipFill>
        <a:blip r:embed="rId73"/>
        <a:srcRect l="6266" t="9862" r="9584" b="17067"/>
        <a:stretch>
          <a:fillRect/>
        </a:stretch>
      </xdr:blipFill>
      <xdr:spPr>
        <a:xfrm>
          <a:off x="11964035" y="201498835"/>
          <a:ext cx="2181225" cy="3503930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80</xdr:row>
      <xdr:rowOff>28575</xdr:rowOff>
    </xdr:from>
    <xdr:to>
      <xdr:col>6</xdr:col>
      <xdr:colOff>2211070</xdr:colOff>
      <xdr:row>80</xdr:row>
      <xdr:rowOff>4958715</xdr:rowOff>
    </xdr:to>
    <xdr:pic>
      <xdr:nvPicPr>
        <xdr:cNvPr id="80" name="ID_0CCE7652CE304BD0A47AD28ECDDB9E74" descr="PHOTO-2025-12-21-21-18-27"/>
        <xdr:cNvPicPr>
          <a:picLocks noChangeAspect="1"/>
        </xdr:cNvPicPr>
      </xdr:nvPicPr>
      <xdr:blipFill>
        <a:blip r:embed="rId74"/>
        <a:srcRect t="3157" b="33357"/>
        <a:stretch>
          <a:fillRect/>
        </a:stretch>
      </xdr:blipFill>
      <xdr:spPr>
        <a:xfrm>
          <a:off x="11961495" y="205056105"/>
          <a:ext cx="2186940" cy="4930140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81</xdr:row>
      <xdr:rowOff>21590</xdr:rowOff>
    </xdr:from>
    <xdr:to>
      <xdr:col>6</xdr:col>
      <xdr:colOff>2212340</xdr:colOff>
      <xdr:row>81</xdr:row>
      <xdr:rowOff>3120390</xdr:rowOff>
    </xdr:to>
    <xdr:pic>
      <xdr:nvPicPr>
        <xdr:cNvPr id="82" name="ID_EF2D07A36385462F9FBECA77830BA57C" descr="PHOTO-2025-12-22-17-36-47"/>
        <xdr:cNvPicPr>
          <a:picLocks noChangeAspect="1"/>
        </xdr:cNvPicPr>
      </xdr:nvPicPr>
      <xdr:blipFill>
        <a:blip r:embed="rId75"/>
        <a:srcRect t="9955" r="7991" b="18954"/>
        <a:stretch>
          <a:fillRect/>
        </a:stretch>
      </xdr:blipFill>
      <xdr:spPr>
        <a:xfrm>
          <a:off x="11962130" y="210030060"/>
          <a:ext cx="2187575" cy="3098800"/>
        </a:xfrm>
        <a:prstGeom prst="rect">
          <a:avLst/>
        </a:prstGeom>
      </xdr:spPr>
    </xdr:pic>
    <xdr:clientData/>
  </xdr:twoCellAnchor>
  <xdr:twoCellAnchor editAs="oneCell">
    <xdr:from>
      <xdr:col>6</xdr:col>
      <xdr:colOff>22225</xdr:colOff>
      <xdr:row>82</xdr:row>
      <xdr:rowOff>37465</xdr:rowOff>
    </xdr:from>
    <xdr:to>
      <xdr:col>6</xdr:col>
      <xdr:colOff>2214880</xdr:colOff>
      <xdr:row>83</xdr:row>
      <xdr:rowOff>1377950</xdr:rowOff>
    </xdr:to>
    <xdr:pic>
      <xdr:nvPicPr>
        <xdr:cNvPr id="85" name="ID_E5CC047743B74B739BB5CE3DC1468580" descr="PHOTO-2025-12-23-14-10-22"/>
        <xdr:cNvPicPr>
          <a:picLocks noChangeAspect="1"/>
        </xdr:cNvPicPr>
      </xdr:nvPicPr>
      <xdr:blipFill>
        <a:blip r:embed="rId76"/>
        <a:srcRect t="4866" b="40441"/>
        <a:stretch>
          <a:fillRect/>
        </a:stretch>
      </xdr:blipFill>
      <xdr:spPr>
        <a:xfrm>
          <a:off x="11959590" y="213180930"/>
          <a:ext cx="2192655" cy="2737485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86</xdr:row>
      <xdr:rowOff>21590</xdr:rowOff>
    </xdr:from>
    <xdr:to>
      <xdr:col>6</xdr:col>
      <xdr:colOff>2211705</xdr:colOff>
      <xdr:row>86</xdr:row>
      <xdr:rowOff>2662555</xdr:rowOff>
    </xdr:to>
    <xdr:pic>
      <xdr:nvPicPr>
        <xdr:cNvPr id="65" name="ID_4DA3FD912ED94EC5B91911FDD776A74C" descr="PHOTO-2025-12-23-16-54-27"/>
        <xdr:cNvPicPr>
          <a:picLocks noChangeAspect="1"/>
        </xdr:cNvPicPr>
      </xdr:nvPicPr>
      <xdr:blipFill>
        <a:blip r:embed="rId77"/>
        <a:srcRect t="12798" b="21782"/>
        <a:stretch>
          <a:fillRect/>
        </a:stretch>
      </xdr:blipFill>
      <xdr:spPr>
        <a:xfrm>
          <a:off x="11962130" y="219612845"/>
          <a:ext cx="2186940" cy="2640965"/>
        </a:xfrm>
        <a:prstGeom prst="rect">
          <a:avLst/>
        </a:prstGeom>
      </xdr:spPr>
    </xdr:pic>
    <xdr:clientData/>
  </xdr:twoCellAnchor>
  <xdr:twoCellAnchor editAs="oneCell">
    <xdr:from>
      <xdr:col>6</xdr:col>
      <xdr:colOff>27940</xdr:colOff>
      <xdr:row>85</xdr:row>
      <xdr:rowOff>22225</xdr:rowOff>
    </xdr:from>
    <xdr:to>
      <xdr:col>6</xdr:col>
      <xdr:colOff>2208530</xdr:colOff>
      <xdr:row>85</xdr:row>
      <xdr:rowOff>2319655</xdr:rowOff>
    </xdr:to>
    <xdr:pic>
      <xdr:nvPicPr>
        <xdr:cNvPr id="87" name="ID_8A12C1E6DB764032A6DA0F5629AA9384" descr="PHOTO-2025-12-23-10-44-12"/>
        <xdr:cNvPicPr>
          <a:picLocks noChangeAspect="1"/>
        </xdr:cNvPicPr>
      </xdr:nvPicPr>
      <xdr:blipFill>
        <a:blip r:embed="rId78"/>
        <a:srcRect l="15884" t="23988" r="16646" b="38003"/>
        <a:stretch>
          <a:fillRect/>
        </a:stretch>
      </xdr:blipFill>
      <xdr:spPr>
        <a:xfrm>
          <a:off x="11965305" y="217277950"/>
          <a:ext cx="2180590" cy="2297430"/>
        </a:xfrm>
        <a:prstGeom prst="rect">
          <a:avLst/>
        </a:prstGeom>
      </xdr:spPr>
    </xdr:pic>
    <xdr:clientData/>
  </xdr:twoCellAnchor>
  <xdr:twoCellAnchor editAs="oneCell">
    <xdr:from>
      <xdr:col>6</xdr:col>
      <xdr:colOff>38417</xdr:colOff>
      <xdr:row>84</xdr:row>
      <xdr:rowOff>21272</xdr:rowOff>
    </xdr:from>
    <xdr:to>
      <xdr:col>6</xdr:col>
      <xdr:colOff>2197417</xdr:colOff>
      <xdr:row>84</xdr:row>
      <xdr:rowOff>1298257</xdr:rowOff>
    </xdr:to>
    <xdr:pic>
      <xdr:nvPicPr>
        <xdr:cNvPr id="83" name="ID_7DA3B613BFBC41898FF10FEA04D64441" descr="PHOTO-2025-12-22-13-20-01"/>
        <xdr:cNvPicPr>
          <a:picLocks noChangeAspect="1"/>
        </xdr:cNvPicPr>
      </xdr:nvPicPr>
      <xdr:blipFill>
        <a:blip r:embed="rId79"/>
        <a:srcRect l="7545" t="7398" r="4626" b="7303"/>
        <a:stretch>
          <a:fillRect/>
        </a:stretch>
      </xdr:blipFill>
      <xdr:spPr>
        <a:xfrm rot="16200000">
          <a:off x="12416155" y="215517095"/>
          <a:ext cx="1276985" cy="2159000"/>
        </a:xfrm>
        <a:prstGeom prst="rect">
          <a:avLst/>
        </a:prstGeom>
      </xdr:spPr>
    </xdr:pic>
    <xdr:clientData/>
  </xdr:twoCellAnchor>
  <xdr:twoCellAnchor editAs="oneCell">
    <xdr:from>
      <xdr:col>6</xdr:col>
      <xdr:colOff>330835</xdr:colOff>
      <xdr:row>87</xdr:row>
      <xdr:rowOff>24130</xdr:rowOff>
    </xdr:from>
    <xdr:to>
      <xdr:col>6</xdr:col>
      <xdr:colOff>1903730</xdr:colOff>
      <xdr:row>87</xdr:row>
      <xdr:rowOff>3187065</xdr:rowOff>
    </xdr:to>
    <xdr:pic>
      <xdr:nvPicPr>
        <xdr:cNvPr id="69" name="ID_FBFDFBFEA540482AAAA5F315204F947D" descr="PHOTO-2025-12-24-12-30-19"/>
        <xdr:cNvPicPr>
          <a:picLocks noChangeAspect="1"/>
        </xdr:cNvPicPr>
      </xdr:nvPicPr>
      <xdr:blipFill>
        <a:blip r:embed="rId80"/>
        <a:srcRect l="24265" t="4786" r="27370" b="42809"/>
        <a:stretch>
          <a:fillRect/>
        </a:stretch>
      </xdr:blipFill>
      <xdr:spPr>
        <a:xfrm>
          <a:off x="12268200" y="222290005"/>
          <a:ext cx="1572895" cy="316293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88</xdr:row>
      <xdr:rowOff>25400</xdr:rowOff>
    </xdr:from>
    <xdr:to>
      <xdr:col>6</xdr:col>
      <xdr:colOff>2211070</xdr:colOff>
      <xdr:row>88</xdr:row>
      <xdr:rowOff>3644265</xdr:rowOff>
    </xdr:to>
    <xdr:pic>
      <xdr:nvPicPr>
        <xdr:cNvPr id="70" name="ID_67D8125EE6A340798823922D86C30077" descr="PHOTO-2025-12-24-14-27-17"/>
        <xdr:cNvPicPr>
          <a:picLocks noChangeAspect="1"/>
        </xdr:cNvPicPr>
      </xdr:nvPicPr>
      <xdr:blipFill>
        <a:blip r:embed="rId81"/>
        <a:srcRect l="6185" t="8403" r="7500" b="15306"/>
        <a:stretch>
          <a:fillRect/>
        </a:stretch>
      </xdr:blipFill>
      <xdr:spPr>
        <a:xfrm>
          <a:off x="11961495" y="225503105"/>
          <a:ext cx="2186940" cy="3618865"/>
        </a:xfrm>
        <a:prstGeom prst="rect">
          <a:avLst/>
        </a:prstGeom>
      </xdr:spPr>
    </xdr:pic>
    <xdr:clientData/>
  </xdr:twoCellAnchor>
  <xdr:twoCellAnchor editAs="oneCell">
    <xdr:from>
      <xdr:col>6</xdr:col>
      <xdr:colOff>27940</xdr:colOff>
      <xdr:row>89</xdr:row>
      <xdr:rowOff>24130</xdr:rowOff>
    </xdr:from>
    <xdr:to>
      <xdr:col>6</xdr:col>
      <xdr:colOff>2207260</xdr:colOff>
      <xdr:row>89</xdr:row>
      <xdr:rowOff>2528570</xdr:rowOff>
    </xdr:to>
    <xdr:pic>
      <xdr:nvPicPr>
        <xdr:cNvPr id="81" name="ID_4453FC186CD7446E8B21C0B0FE91EE29" descr="PHOTO-2025-12-24-21-14-09"/>
        <xdr:cNvPicPr>
          <a:picLocks noChangeAspect="1"/>
        </xdr:cNvPicPr>
      </xdr:nvPicPr>
      <xdr:blipFill>
        <a:blip r:embed="rId82"/>
        <a:srcRect l="3355" t="13928" r="2390" b="28777"/>
        <a:stretch>
          <a:fillRect/>
        </a:stretch>
      </xdr:blipFill>
      <xdr:spPr>
        <a:xfrm>
          <a:off x="11965305" y="229162610"/>
          <a:ext cx="2179320" cy="250444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845"/>
  <sheetViews>
    <sheetView zoomScale="82" zoomScaleNormal="82" workbookViewId="0">
      <pane ySplit="1" topLeftCell="A810" activePane="bottomLeft" state="frozen"/>
      <selection/>
      <selection pane="bottomLeft" activeCell="B828" sqref="B828"/>
    </sheetView>
  </sheetViews>
  <sheetFormatPr defaultColWidth="9.1640625" defaultRowHeight="16.8"/>
  <cols>
    <col min="1" max="1" width="12.859375" style="149"/>
    <col min="2" max="2" width="97" customWidth="1"/>
    <col min="3" max="3" width="94.4296875" style="150" customWidth="1"/>
    <col min="4" max="4" width="9.1640625" style="2"/>
    <col min="6" max="6" width="12.828125"/>
    <col min="7" max="7" width="53.828125" customWidth="1"/>
    <col min="8" max="8" width="12.3359375" style="151"/>
    <col min="9" max="9" width="11.5078125" customWidth="1"/>
    <col min="10" max="10" width="12.3359375"/>
    <col min="11" max="11" width="10.5078125"/>
  </cols>
  <sheetData>
    <row r="1" spans="1:8">
      <c r="A1" s="152" t="s">
        <v>0</v>
      </c>
      <c r="B1" s="153" t="s">
        <v>1</v>
      </c>
      <c r="C1" s="154" t="s">
        <v>2</v>
      </c>
      <c r="D1" s="155" t="s">
        <v>3</v>
      </c>
      <c r="F1" s="149"/>
      <c r="H1" s="172"/>
    </row>
    <row r="2" spans="1:9">
      <c r="A2" s="156">
        <v>45957</v>
      </c>
      <c r="B2" s="157" t="s">
        <v>4</v>
      </c>
      <c r="C2" s="158"/>
      <c r="D2" s="159" t="s">
        <v>5</v>
      </c>
      <c r="I2" s="172"/>
    </row>
    <row r="3" spans="1:11">
      <c r="A3" s="156"/>
      <c r="B3" s="118" t="s">
        <v>6</v>
      </c>
      <c r="C3" s="160"/>
      <c r="D3" s="159" t="s">
        <v>5</v>
      </c>
      <c r="I3" s="151"/>
      <c r="J3" s="151"/>
      <c r="K3" s="151"/>
    </row>
    <row r="4" spans="1:4">
      <c r="A4" s="156"/>
      <c r="B4" s="118" t="s">
        <v>7</v>
      </c>
      <c r="C4" s="160"/>
      <c r="D4" s="159" t="s">
        <v>5</v>
      </c>
    </row>
    <row r="5" spans="1:4">
      <c r="A5" s="156"/>
      <c r="B5" s="118" t="s">
        <v>8</v>
      </c>
      <c r="C5" s="160"/>
      <c r="D5" s="159" t="s">
        <v>5</v>
      </c>
    </row>
    <row r="6" spans="1:10">
      <c r="A6" s="156"/>
      <c r="B6" s="118" t="s">
        <v>9</v>
      </c>
      <c r="C6" s="160"/>
      <c r="D6" s="159" t="s">
        <v>5</v>
      </c>
      <c r="J6" s="151"/>
    </row>
    <row r="7" spans="1:4">
      <c r="A7" s="156"/>
      <c r="B7" s="118" t="s">
        <v>10</v>
      </c>
      <c r="C7" s="160" t="s">
        <v>11</v>
      </c>
      <c r="D7" s="159" t="s">
        <v>5</v>
      </c>
    </row>
    <row r="8" spans="1:4">
      <c r="A8" s="156"/>
      <c r="B8" s="118" t="s">
        <v>12</v>
      </c>
      <c r="C8" s="160" t="s">
        <v>13</v>
      </c>
      <c r="D8" s="159" t="s">
        <v>5</v>
      </c>
    </row>
    <row r="9" spans="1:4">
      <c r="A9" s="156"/>
      <c r="B9" s="118" t="s">
        <v>14</v>
      </c>
      <c r="C9" s="160" t="s">
        <v>15</v>
      </c>
      <c r="D9" s="159" t="s">
        <v>5</v>
      </c>
    </row>
    <row r="10" spans="1:9">
      <c r="A10" s="156"/>
      <c r="B10" s="118" t="s">
        <v>16</v>
      </c>
      <c r="C10" s="160" t="s">
        <v>13</v>
      </c>
      <c r="D10" s="159" t="s">
        <v>5</v>
      </c>
      <c r="I10" s="151"/>
    </row>
    <row r="11" spans="1:10">
      <c r="A11" s="156"/>
      <c r="B11" s="118" t="s">
        <v>17</v>
      </c>
      <c r="C11" s="160" t="s">
        <v>18</v>
      </c>
      <c r="D11" s="159" t="s">
        <v>5</v>
      </c>
      <c r="I11" s="151"/>
      <c r="J11" s="151"/>
    </row>
    <row r="12" spans="1:10">
      <c r="A12" s="156"/>
      <c r="B12" s="118" t="s">
        <v>19</v>
      </c>
      <c r="C12" s="160" t="s">
        <v>20</v>
      </c>
      <c r="D12" s="159" t="s">
        <v>5</v>
      </c>
      <c r="J12" s="151"/>
    </row>
    <row r="13" spans="1:4">
      <c r="A13" s="156"/>
      <c r="B13" s="118"/>
      <c r="C13" s="160" t="s">
        <v>21</v>
      </c>
      <c r="D13" s="159" t="s">
        <v>5</v>
      </c>
    </row>
    <row r="14" spans="1:4">
      <c r="A14" s="156"/>
      <c r="B14" s="118"/>
      <c r="C14" s="160" t="s">
        <v>22</v>
      </c>
      <c r="D14" s="159" t="s">
        <v>5</v>
      </c>
    </row>
    <row r="15" spans="1:4">
      <c r="A15" s="161"/>
      <c r="B15" s="118" t="s">
        <v>23</v>
      </c>
      <c r="C15" s="160" t="s">
        <v>24</v>
      </c>
      <c r="D15" s="159" t="s">
        <v>5</v>
      </c>
    </row>
    <row r="16" spans="5:5">
      <c r="E16" s="2"/>
    </row>
    <row r="17" spans="1:4">
      <c r="A17" s="162">
        <v>45958</v>
      </c>
      <c r="B17" s="118" t="s">
        <v>25</v>
      </c>
      <c r="C17" s="160"/>
      <c r="D17" s="163" t="s">
        <v>5</v>
      </c>
    </row>
    <row r="18" spans="1:4">
      <c r="A18" s="156"/>
      <c r="B18" s="118" t="s">
        <v>26</v>
      </c>
      <c r="C18" s="160"/>
      <c r="D18" s="163" t="s">
        <v>5</v>
      </c>
    </row>
    <row r="19" spans="1:4">
      <c r="A19" s="156"/>
      <c r="B19" s="118" t="s">
        <v>27</v>
      </c>
      <c r="C19" s="160"/>
      <c r="D19" s="163" t="s">
        <v>5</v>
      </c>
    </row>
    <row r="20" spans="1:4">
      <c r="A20" s="156"/>
      <c r="B20" s="118" t="s">
        <v>28</v>
      </c>
      <c r="C20" s="160">
        <v>1</v>
      </c>
      <c r="D20" s="163" t="s">
        <v>5</v>
      </c>
    </row>
    <row r="21" spans="1:4">
      <c r="A21" s="161"/>
      <c r="B21" s="118" t="s">
        <v>29</v>
      </c>
      <c r="C21" s="160">
        <v>1</v>
      </c>
      <c r="D21" s="163" t="s">
        <v>5</v>
      </c>
    </row>
    <row r="23" spans="1:4">
      <c r="A23" s="164">
        <v>45959</v>
      </c>
      <c r="B23" s="165" t="s">
        <v>30</v>
      </c>
      <c r="C23" s="160"/>
      <c r="D23" s="163" t="s">
        <v>5</v>
      </c>
    </row>
    <row r="24" spans="1:4">
      <c r="A24" s="164"/>
      <c r="B24" s="165" t="s">
        <v>31</v>
      </c>
      <c r="C24" s="160">
        <v>1</v>
      </c>
      <c r="D24" s="166" t="s">
        <v>5</v>
      </c>
    </row>
    <row r="25" spans="1:4">
      <c r="A25" s="164"/>
      <c r="B25" s="165" t="s">
        <v>32</v>
      </c>
      <c r="C25" s="160"/>
      <c r="D25" s="167"/>
    </row>
    <row r="26" spans="1:4">
      <c r="A26" s="164"/>
      <c r="B26" s="165" t="s">
        <v>33</v>
      </c>
      <c r="C26" s="160" t="s">
        <v>34</v>
      </c>
      <c r="D26" s="163" t="s">
        <v>5</v>
      </c>
    </row>
    <row r="27" spans="1:4">
      <c r="A27" s="164"/>
      <c r="B27" s="165" t="s">
        <v>35</v>
      </c>
      <c r="C27" s="168" t="s">
        <v>36</v>
      </c>
      <c r="D27" s="163" t="s">
        <v>37</v>
      </c>
    </row>
    <row r="28" spans="1:4">
      <c r="A28" s="164"/>
      <c r="B28" s="165" t="s">
        <v>38</v>
      </c>
      <c r="C28" s="160">
        <v>3</v>
      </c>
      <c r="D28" s="163" t="s">
        <v>5</v>
      </c>
    </row>
    <row r="29" spans="1:4">
      <c r="A29" s="164"/>
      <c r="B29" s="165" t="s">
        <v>39</v>
      </c>
      <c r="C29" s="160" t="s">
        <v>40</v>
      </c>
      <c r="D29" s="163" t="s">
        <v>5</v>
      </c>
    </row>
    <row r="30" spans="1:4">
      <c r="A30" s="164"/>
      <c r="B30" s="165" t="s">
        <v>41</v>
      </c>
      <c r="C30" s="160">
        <v>1</v>
      </c>
      <c r="D30" s="163" t="s">
        <v>5</v>
      </c>
    </row>
    <row r="32" spans="1:4">
      <c r="A32" s="164">
        <v>45960</v>
      </c>
      <c r="B32" s="118" t="s">
        <v>42</v>
      </c>
      <c r="C32" s="160"/>
      <c r="D32" s="163" t="s">
        <v>5</v>
      </c>
    </row>
    <row r="34" spans="1:4">
      <c r="A34" s="164">
        <v>45961</v>
      </c>
      <c r="B34" s="118" t="s">
        <v>43</v>
      </c>
      <c r="C34" s="160"/>
      <c r="D34" s="163" t="s">
        <v>5</v>
      </c>
    </row>
    <row r="35" spans="1:4">
      <c r="A35" s="164"/>
      <c r="B35" s="118" t="s">
        <v>44</v>
      </c>
      <c r="C35" s="160"/>
      <c r="D35" s="163" t="s">
        <v>5</v>
      </c>
    </row>
    <row r="36" spans="1:4">
      <c r="A36" s="164"/>
      <c r="B36" s="118" t="s">
        <v>45</v>
      </c>
      <c r="C36" s="169" t="s">
        <v>46</v>
      </c>
      <c r="D36" s="163" t="s">
        <v>47</v>
      </c>
    </row>
    <row r="37" spans="1:4">
      <c r="A37" s="164"/>
      <c r="B37" s="118" t="s">
        <v>48</v>
      </c>
      <c r="C37" s="160"/>
      <c r="D37" s="163" t="s">
        <v>5</v>
      </c>
    </row>
    <row r="38" spans="1:4">
      <c r="A38" s="164"/>
      <c r="B38" s="118" t="s">
        <v>49</v>
      </c>
      <c r="C38" s="160"/>
      <c r="D38" s="163" t="s">
        <v>5</v>
      </c>
    </row>
    <row r="39" spans="1:4">
      <c r="A39" s="164"/>
      <c r="B39" s="118" t="s">
        <v>50</v>
      </c>
      <c r="C39" s="169" t="s">
        <v>51</v>
      </c>
      <c r="D39" s="163" t="s">
        <v>47</v>
      </c>
    </row>
    <row r="40" spans="1:4">
      <c r="A40" s="164"/>
      <c r="B40" s="118" t="s">
        <v>52</v>
      </c>
      <c r="C40" s="169" t="s">
        <v>53</v>
      </c>
      <c r="D40" s="163" t="s">
        <v>47</v>
      </c>
    </row>
    <row r="41" spans="1:4">
      <c r="A41" s="164"/>
      <c r="B41" s="118" t="s">
        <v>54</v>
      </c>
      <c r="C41" s="169" t="s">
        <v>55</v>
      </c>
      <c r="D41" s="163" t="s">
        <v>47</v>
      </c>
    </row>
    <row r="42" spans="1:4">
      <c r="A42" s="164"/>
      <c r="B42" s="118" t="s">
        <v>56</v>
      </c>
      <c r="C42" s="160" t="s">
        <v>57</v>
      </c>
      <c r="D42" s="163" t="s">
        <v>5</v>
      </c>
    </row>
    <row r="43" spans="1:4">
      <c r="A43" s="164"/>
      <c r="B43" s="118" t="s">
        <v>58</v>
      </c>
      <c r="C43" s="160" t="s">
        <v>59</v>
      </c>
      <c r="D43" s="163" t="s">
        <v>5</v>
      </c>
    </row>
    <row r="44" spans="1:4">
      <c r="A44" s="164"/>
      <c r="B44" s="118" t="s">
        <v>60</v>
      </c>
      <c r="C44" s="169" t="s">
        <v>61</v>
      </c>
      <c r="D44" s="163" t="s">
        <v>47</v>
      </c>
    </row>
    <row r="45" spans="3:4">
      <c r="C45" s="160" t="s">
        <v>62</v>
      </c>
      <c r="D45" s="163" t="s">
        <v>63</v>
      </c>
    </row>
    <row r="46" spans="1:4">
      <c r="A46" s="170"/>
      <c r="C46" s="160" t="s">
        <v>64</v>
      </c>
      <c r="D46" s="163" t="s">
        <v>5</v>
      </c>
    </row>
    <row r="47" spans="1:4">
      <c r="A47" s="170"/>
      <c r="C47" s="160" t="s">
        <v>65</v>
      </c>
      <c r="D47" s="163" t="s">
        <v>5</v>
      </c>
    </row>
    <row r="48" spans="1:4">
      <c r="A48" s="170"/>
      <c r="C48" s="160" t="s">
        <v>66</v>
      </c>
      <c r="D48" s="163" t="s">
        <v>5</v>
      </c>
    </row>
    <row r="49" spans="1:1">
      <c r="A49" s="170"/>
    </row>
    <row r="50" spans="1:4">
      <c r="A50" s="164">
        <v>45962</v>
      </c>
      <c r="B50" s="118" t="s">
        <v>45</v>
      </c>
      <c r="C50" s="169" t="s">
        <v>46</v>
      </c>
      <c r="D50" s="163" t="s">
        <v>47</v>
      </c>
    </row>
    <row r="51" spans="1:4">
      <c r="A51" s="164"/>
      <c r="B51" s="118" t="s">
        <v>50</v>
      </c>
      <c r="C51" s="169" t="s">
        <v>51</v>
      </c>
      <c r="D51" s="163" t="s">
        <v>47</v>
      </c>
    </row>
    <row r="52" spans="1:4">
      <c r="A52" s="164"/>
      <c r="B52" s="118" t="s">
        <v>52</v>
      </c>
      <c r="C52" s="169" t="s">
        <v>67</v>
      </c>
      <c r="D52" s="163" t="s">
        <v>47</v>
      </c>
    </row>
    <row r="53" spans="1:4">
      <c r="A53" s="164"/>
      <c r="B53" s="118" t="s">
        <v>54</v>
      </c>
      <c r="C53" s="169" t="s">
        <v>55</v>
      </c>
      <c r="D53" s="163" t="s">
        <v>47</v>
      </c>
    </row>
    <row r="54" spans="1:4">
      <c r="A54" s="164"/>
      <c r="B54" s="118" t="s">
        <v>60</v>
      </c>
      <c r="C54" s="160" t="s">
        <v>61</v>
      </c>
      <c r="D54" s="163" t="s">
        <v>5</v>
      </c>
    </row>
    <row r="55" spans="1:4">
      <c r="A55" s="164">
        <v>45964</v>
      </c>
      <c r="B55" s="118" t="s">
        <v>68</v>
      </c>
      <c r="C55" s="169" t="s">
        <v>69</v>
      </c>
      <c r="D55" s="163" t="s">
        <v>47</v>
      </c>
    </row>
    <row r="56" spans="1:4">
      <c r="A56" s="164"/>
      <c r="B56" s="118" t="s">
        <v>70</v>
      </c>
      <c r="C56" s="169" t="s">
        <v>71</v>
      </c>
      <c r="D56" s="163" t="s">
        <v>47</v>
      </c>
    </row>
    <row r="57" spans="1:4">
      <c r="A57" s="164"/>
      <c r="B57" s="171" t="s">
        <v>72</v>
      </c>
      <c r="C57" s="169" t="s">
        <v>73</v>
      </c>
      <c r="D57" s="163" t="s">
        <v>47</v>
      </c>
    </row>
    <row r="58" spans="1:4">
      <c r="A58" s="164"/>
      <c r="B58" s="118" t="s">
        <v>74</v>
      </c>
      <c r="C58" s="169" t="s">
        <v>75</v>
      </c>
      <c r="D58" s="163" t="s">
        <v>47</v>
      </c>
    </row>
    <row r="60" spans="1:4">
      <c r="A60" s="162">
        <v>45965</v>
      </c>
      <c r="B60" s="118" t="s">
        <v>45</v>
      </c>
      <c r="C60" s="169" t="s">
        <v>46</v>
      </c>
      <c r="D60" s="163" t="s">
        <v>47</v>
      </c>
    </row>
    <row r="61" spans="1:4">
      <c r="A61" s="156"/>
      <c r="B61" s="118" t="s">
        <v>50</v>
      </c>
      <c r="C61" s="169" t="s">
        <v>51</v>
      </c>
      <c r="D61" s="163" t="s">
        <v>47</v>
      </c>
    </row>
    <row r="62" spans="1:4">
      <c r="A62" s="156"/>
      <c r="B62" s="118" t="s">
        <v>76</v>
      </c>
      <c r="C62" s="169" t="s">
        <v>67</v>
      </c>
      <c r="D62" s="163" t="s">
        <v>47</v>
      </c>
    </row>
    <row r="63" spans="1:4">
      <c r="A63" s="156"/>
      <c r="B63" s="118" t="s">
        <v>77</v>
      </c>
      <c r="C63" s="169" t="s">
        <v>55</v>
      </c>
      <c r="D63" s="163" t="s">
        <v>47</v>
      </c>
    </row>
    <row r="64" spans="1:4">
      <c r="A64" s="156"/>
      <c r="B64" s="118" t="s">
        <v>68</v>
      </c>
      <c r="C64" s="160" t="s">
        <v>78</v>
      </c>
      <c r="D64" s="163" t="s">
        <v>5</v>
      </c>
    </row>
    <row r="65" spans="1:4">
      <c r="A65" s="156"/>
      <c r="B65" s="118" t="s">
        <v>70</v>
      </c>
      <c r="C65" s="169" t="s">
        <v>71</v>
      </c>
      <c r="D65" s="163" t="s">
        <v>47</v>
      </c>
    </row>
    <row r="66" spans="1:4">
      <c r="A66" s="156"/>
      <c r="B66" s="171" t="s">
        <v>72</v>
      </c>
      <c r="C66" s="160" t="s">
        <v>79</v>
      </c>
      <c r="D66" s="163" t="s">
        <v>5</v>
      </c>
    </row>
    <row r="67" spans="1:4">
      <c r="A67" s="156"/>
      <c r="B67" s="118" t="s">
        <v>74</v>
      </c>
      <c r="C67" s="169" t="s">
        <v>75</v>
      </c>
      <c r="D67" s="163" t="s">
        <v>47</v>
      </c>
    </row>
    <row r="68" spans="1:4">
      <c r="A68" s="156"/>
      <c r="B68" s="118" t="s">
        <v>80</v>
      </c>
      <c r="C68" s="169" t="s">
        <v>81</v>
      </c>
      <c r="D68" s="163" t="s">
        <v>47</v>
      </c>
    </row>
    <row r="69" spans="1:4">
      <c r="A69" s="156"/>
      <c r="B69" s="118" t="s">
        <v>82</v>
      </c>
      <c r="C69" s="160" t="s">
        <v>83</v>
      </c>
      <c r="D69" s="163" t="s">
        <v>5</v>
      </c>
    </row>
    <row r="70" spans="1:4">
      <c r="A70" s="161"/>
      <c r="B70" s="118" t="s">
        <v>84</v>
      </c>
      <c r="C70" s="160" t="s">
        <v>85</v>
      </c>
      <c r="D70" s="163" t="s">
        <v>5</v>
      </c>
    </row>
    <row r="72" spans="1:4">
      <c r="A72" s="162">
        <v>45966</v>
      </c>
      <c r="B72" s="118" t="s">
        <v>45</v>
      </c>
      <c r="C72" s="160" t="s">
        <v>86</v>
      </c>
      <c r="D72" s="163" t="s">
        <v>5</v>
      </c>
    </row>
    <row r="73" spans="1:4">
      <c r="A73" s="156"/>
      <c r="B73" s="118" t="s">
        <v>50</v>
      </c>
      <c r="C73" s="169" t="s">
        <v>51</v>
      </c>
      <c r="D73" s="163" t="s">
        <v>47</v>
      </c>
    </row>
    <row r="74" spans="1:4">
      <c r="A74" s="156"/>
      <c r="B74" s="118" t="s">
        <v>76</v>
      </c>
      <c r="C74" s="160" t="s">
        <v>67</v>
      </c>
      <c r="D74" s="163" t="s">
        <v>5</v>
      </c>
    </row>
    <row r="75" spans="1:4">
      <c r="A75" s="156"/>
      <c r="B75" s="118" t="s">
        <v>77</v>
      </c>
      <c r="C75" s="169" t="s">
        <v>55</v>
      </c>
      <c r="D75" s="163" t="s">
        <v>47</v>
      </c>
    </row>
    <row r="76" spans="1:4">
      <c r="A76" s="156"/>
      <c r="B76" s="118" t="s">
        <v>70</v>
      </c>
      <c r="C76" s="169" t="s">
        <v>71</v>
      </c>
      <c r="D76" s="163" t="s">
        <v>47</v>
      </c>
    </row>
    <row r="77" spans="1:4">
      <c r="A77" s="156"/>
      <c r="B77" s="118" t="s">
        <v>74</v>
      </c>
      <c r="C77" s="169" t="s">
        <v>75</v>
      </c>
      <c r="D77" s="163" t="s">
        <v>47</v>
      </c>
    </row>
    <row r="78" spans="1:4">
      <c r="A78" s="156"/>
      <c r="B78" s="118" t="s">
        <v>80</v>
      </c>
      <c r="C78" s="160" t="s">
        <v>81</v>
      </c>
      <c r="D78" s="163" t="s">
        <v>5</v>
      </c>
    </row>
    <row r="79" spans="1:4">
      <c r="A79" s="156"/>
      <c r="B79" s="118" t="s">
        <v>87</v>
      </c>
      <c r="C79" s="160" t="s">
        <v>88</v>
      </c>
      <c r="D79" s="163" t="s">
        <v>5</v>
      </c>
    </row>
    <row r="80" spans="1:4">
      <c r="A80" s="156"/>
      <c r="B80" s="118" t="s">
        <v>89</v>
      </c>
      <c r="C80" s="173" t="s">
        <v>90</v>
      </c>
      <c r="D80" s="163" t="s">
        <v>5</v>
      </c>
    </row>
    <row r="81" spans="1:4">
      <c r="A81" s="156"/>
      <c r="B81" s="118" t="s">
        <v>91</v>
      </c>
      <c r="C81" s="160" t="s">
        <v>92</v>
      </c>
      <c r="D81" s="163" t="s">
        <v>5</v>
      </c>
    </row>
    <row r="82" spans="1:4">
      <c r="A82" s="161"/>
      <c r="B82" s="118" t="s">
        <v>93</v>
      </c>
      <c r="C82" s="169" t="s">
        <v>94</v>
      </c>
      <c r="D82" s="163" t="s">
        <v>47</v>
      </c>
    </row>
    <row r="84" spans="1:4">
      <c r="A84" s="164">
        <v>45967</v>
      </c>
      <c r="B84" s="174" t="s">
        <v>50</v>
      </c>
      <c r="C84" s="169" t="s">
        <v>95</v>
      </c>
      <c r="D84" s="163" t="s">
        <v>47</v>
      </c>
    </row>
    <row r="85" spans="1:4">
      <c r="A85" s="164"/>
      <c r="B85" s="118" t="s">
        <v>96</v>
      </c>
      <c r="C85" s="169" t="s">
        <v>55</v>
      </c>
      <c r="D85" s="163" t="s">
        <v>47</v>
      </c>
    </row>
    <row r="86" spans="1:4">
      <c r="A86" s="164"/>
      <c r="B86" s="118" t="s">
        <v>70</v>
      </c>
      <c r="C86" s="169" t="s">
        <v>71</v>
      </c>
      <c r="D86" s="163" t="s">
        <v>47</v>
      </c>
    </row>
    <row r="87" spans="1:4">
      <c r="A87" s="164"/>
      <c r="B87" s="118" t="s">
        <v>74</v>
      </c>
      <c r="C87" s="169" t="s">
        <v>97</v>
      </c>
      <c r="D87" s="163" t="s">
        <v>47</v>
      </c>
    </row>
    <row r="88" spans="1:4">
      <c r="A88" s="164"/>
      <c r="B88" s="118" t="s">
        <v>98</v>
      </c>
      <c r="C88" s="160" t="s">
        <v>99</v>
      </c>
      <c r="D88" s="163" t="s">
        <v>5</v>
      </c>
    </row>
    <row r="89" spans="1:4">
      <c r="A89" s="164"/>
      <c r="B89" s="118" t="s">
        <v>100</v>
      </c>
      <c r="C89" s="169" t="s">
        <v>101</v>
      </c>
      <c r="D89" s="163" t="s">
        <v>47</v>
      </c>
    </row>
    <row r="90" spans="1:1">
      <c r="A90" s="170"/>
    </row>
    <row r="91" spans="1:4">
      <c r="A91" s="164">
        <v>45968</v>
      </c>
      <c r="B91" s="174" t="s">
        <v>50</v>
      </c>
      <c r="C91" s="169" t="s">
        <v>95</v>
      </c>
      <c r="D91" s="163" t="s">
        <v>47</v>
      </c>
    </row>
    <row r="92" spans="1:4">
      <c r="A92" s="164"/>
      <c r="B92" s="118" t="s">
        <v>96</v>
      </c>
      <c r="C92" s="169" t="s">
        <v>102</v>
      </c>
      <c r="D92" s="163" t="s">
        <v>47</v>
      </c>
    </row>
    <row r="93" spans="1:4">
      <c r="A93" s="164"/>
      <c r="B93" s="118" t="s">
        <v>70</v>
      </c>
      <c r="C93" s="169" t="s">
        <v>71</v>
      </c>
      <c r="D93" s="163" t="s">
        <v>47</v>
      </c>
    </row>
    <row r="94" spans="1:4">
      <c r="A94" s="164"/>
      <c r="B94" s="118" t="s">
        <v>74</v>
      </c>
      <c r="C94" s="160" t="s">
        <v>103</v>
      </c>
      <c r="D94" s="163" t="s">
        <v>5</v>
      </c>
    </row>
    <row r="95" spans="1:4">
      <c r="A95" s="164"/>
      <c r="B95" s="118" t="s">
        <v>100</v>
      </c>
      <c r="C95" s="169" t="s">
        <v>101</v>
      </c>
      <c r="D95" s="163" t="s">
        <v>47</v>
      </c>
    </row>
    <row r="96" spans="1:4">
      <c r="A96" s="164"/>
      <c r="B96" s="118" t="s">
        <v>104</v>
      </c>
      <c r="C96" s="169" t="s">
        <v>105</v>
      </c>
      <c r="D96" s="163" t="s">
        <v>47</v>
      </c>
    </row>
    <row r="98" spans="1:4">
      <c r="A98" s="162">
        <v>45969</v>
      </c>
      <c r="B98" s="174" t="s">
        <v>50</v>
      </c>
      <c r="C98" s="169" t="s">
        <v>106</v>
      </c>
      <c r="D98" s="163" t="s">
        <v>47</v>
      </c>
    </row>
    <row r="99" spans="1:4">
      <c r="A99" s="156"/>
      <c r="B99" s="118" t="s">
        <v>96</v>
      </c>
      <c r="C99" s="169" t="s">
        <v>102</v>
      </c>
      <c r="D99" s="163" t="s">
        <v>47</v>
      </c>
    </row>
    <row r="100" spans="1:4">
      <c r="A100" s="156"/>
      <c r="B100" s="118" t="s">
        <v>70</v>
      </c>
      <c r="C100" s="169" t="s">
        <v>71</v>
      </c>
      <c r="D100" s="163" t="s">
        <v>47</v>
      </c>
    </row>
    <row r="101" spans="1:4">
      <c r="A101" s="156"/>
      <c r="B101" s="118" t="s">
        <v>100</v>
      </c>
      <c r="C101" s="169" t="s">
        <v>101</v>
      </c>
      <c r="D101" s="163" t="s">
        <v>47</v>
      </c>
    </row>
    <row r="102" spans="1:4">
      <c r="A102" s="156"/>
      <c r="B102" s="118" t="s">
        <v>107</v>
      </c>
      <c r="C102" s="169" t="s">
        <v>105</v>
      </c>
      <c r="D102" s="163" t="s">
        <v>47</v>
      </c>
    </row>
    <row r="103" spans="1:4">
      <c r="A103" s="156"/>
      <c r="B103" s="118" t="s">
        <v>108</v>
      </c>
      <c r="C103" s="169" t="s">
        <v>109</v>
      </c>
      <c r="D103" s="163" t="s">
        <v>47</v>
      </c>
    </row>
    <row r="104" spans="1:4">
      <c r="A104" s="156"/>
      <c r="B104" s="118" t="s">
        <v>110</v>
      </c>
      <c r="C104" s="160" t="s">
        <v>111</v>
      </c>
      <c r="D104" s="163" t="s">
        <v>5</v>
      </c>
    </row>
    <row r="105" spans="1:4">
      <c r="A105" s="156"/>
      <c r="B105" s="118" t="s">
        <v>112</v>
      </c>
      <c r="C105" s="160" t="s">
        <v>71</v>
      </c>
      <c r="D105" s="163" t="s">
        <v>5</v>
      </c>
    </row>
    <row r="106" spans="1:4">
      <c r="A106" s="161"/>
      <c r="B106" s="118" t="s">
        <v>113</v>
      </c>
      <c r="C106" s="169" t="s">
        <v>71</v>
      </c>
      <c r="D106" s="163" t="s">
        <v>47</v>
      </c>
    </row>
    <row r="108" spans="1:4">
      <c r="A108" s="162">
        <v>45971</v>
      </c>
      <c r="B108" s="174" t="s">
        <v>50</v>
      </c>
      <c r="C108" s="169" t="s">
        <v>106</v>
      </c>
      <c r="D108" s="163" t="s">
        <v>47</v>
      </c>
    </row>
    <row r="109" spans="1:4">
      <c r="A109" s="156"/>
      <c r="B109" s="118" t="s">
        <v>96</v>
      </c>
      <c r="C109" s="169" t="s">
        <v>102</v>
      </c>
      <c r="D109" s="163" t="s">
        <v>47</v>
      </c>
    </row>
    <row r="110" spans="1:4">
      <c r="A110" s="156"/>
      <c r="B110" s="118" t="s">
        <v>70</v>
      </c>
      <c r="C110" s="169" t="s">
        <v>71</v>
      </c>
      <c r="D110" s="163" t="s">
        <v>47</v>
      </c>
    </row>
    <row r="111" spans="1:4">
      <c r="A111" s="156"/>
      <c r="B111" s="118" t="s">
        <v>100</v>
      </c>
      <c r="C111" s="160" t="s">
        <v>114</v>
      </c>
      <c r="D111" s="163" t="s">
        <v>5</v>
      </c>
    </row>
    <row r="112" spans="1:4">
      <c r="A112" s="156"/>
      <c r="B112" s="118" t="s">
        <v>107</v>
      </c>
      <c r="C112" s="169" t="s">
        <v>105</v>
      </c>
      <c r="D112" s="163" t="s">
        <v>47</v>
      </c>
    </row>
    <row r="113" spans="1:4">
      <c r="A113" s="156"/>
      <c r="B113" s="118" t="s">
        <v>115</v>
      </c>
      <c r="C113" s="169" t="s">
        <v>116</v>
      </c>
      <c r="D113" s="163" t="s">
        <v>47</v>
      </c>
    </row>
    <row r="114" spans="1:4">
      <c r="A114" s="156"/>
      <c r="B114" s="118" t="s">
        <v>113</v>
      </c>
      <c r="C114" s="169" t="s">
        <v>117</v>
      </c>
      <c r="D114" s="163" t="s">
        <v>47</v>
      </c>
    </row>
    <row r="115" spans="1:4">
      <c r="A115" s="156"/>
      <c r="B115" s="118" t="s">
        <v>118</v>
      </c>
      <c r="C115" s="160" t="s">
        <v>119</v>
      </c>
      <c r="D115" s="163" t="s">
        <v>5</v>
      </c>
    </row>
    <row r="116" spans="1:4">
      <c r="A116" s="156"/>
      <c r="B116" s="118" t="s">
        <v>120</v>
      </c>
      <c r="C116" s="160" t="s">
        <v>121</v>
      </c>
      <c r="D116" s="163" t="s">
        <v>5</v>
      </c>
    </row>
    <row r="117" spans="1:4">
      <c r="A117" s="156"/>
      <c r="B117" s="118" t="s">
        <v>122</v>
      </c>
      <c r="C117" s="160" t="s">
        <v>123</v>
      </c>
      <c r="D117" s="163" t="s">
        <v>5</v>
      </c>
    </row>
    <row r="118" spans="1:4">
      <c r="A118" s="156"/>
      <c r="B118" s="118" t="s">
        <v>124</v>
      </c>
      <c r="C118" s="169" t="s">
        <v>125</v>
      </c>
      <c r="D118" s="163" t="s">
        <v>47</v>
      </c>
    </row>
    <row r="119" spans="1:4">
      <c r="A119" s="156"/>
      <c r="B119" s="118" t="s">
        <v>126</v>
      </c>
      <c r="C119" s="169" t="s">
        <v>127</v>
      </c>
      <c r="D119" s="163" t="s">
        <v>47</v>
      </c>
    </row>
    <row r="120" spans="1:4">
      <c r="A120" s="156"/>
      <c r="B120" s="118" t="s">
        <v>128</v>
      </c>
      <c r="C120" s="169" t="s">
        <v>129</v>
      </c>
      <c r="D120" s="163" t="s">
        <v>47</v>
      </c>
    </row>
    <row r="121" spans="1:4">
      <c r="A121" s="156"/>
      <c r="B121" s="118" t="s">
        <v>130</v>
      </c>
      <c r="C121" s="169" t="s">
        <v>131</v>
      </c>
      <c r="D121" s="163" t="s">
        <v>47</v>
      </c>
    </row>
    <row r="122" spans="1:4">
      <c r="A122" s="161"/>
      <c r="B122" s="118" t="s">
        <v>132</v>
      </c>
      <c r="C122" s="169" t="s">
        <v>133</v>
      </c>
      <c r="D122" s="163" t="s">
        <v>47</v>
      </c>
    </row>
    <row r="124" spans="1:4">
      <c r="A124" s="162">
        <v>45972</v>
      </c>
      <c r="B124" s="174" t="s">
        <v>50</v>
      </c>
      <c r="C124" s="169" t="s">
        <v>106</v>
      </c>
      <c r="D124" s="163" t="s">
        <v>47</v>
      </c>
    </row>
    <row r="125" spans="1:4">
      <c r="A125" s="156"/>
      <c r="B125" s="118" t="s">
        <v>96</v>
      </c>
      <c r="C125" s="169" t="s">
        <v>102</v>
      </c>
      <c r="D125" s="163" t="s">
        <v>47</v>
      </c>
    </row>
    <row r="126" spans="1:4">
      <c r="A126" s="156"/>
      <c r="B126" s="118" t="s">
        <v>70</v>
      </c>
      <c r="C126" s="169" t="s">
        <v>134</v>
      </c>
      <c r="D126" s="163" t="s">
        <v>47</v>
      </c>
    </row>
    <row r="127" spans="1:4">
      <c r="A127" s="156"/>
      <c r="B127" s="118" t="s">
        <v>107</v>
      </c>
      <c r="C127" s="169" t="s">
        <v>135</v>
      </c>
      <c r="D127" s="163" t="s">
        <v>47</v>
      </c>
    </row>
    <row r="128" spans="1:4">
      <c r="A128" s="156"/>
      <c r="B128" s="118" t="s">
        <v>115</v>
      </c>
      <c r="C128" s="169" t="s">
        <v>116</v>
      </c>
      <c r="D128" s="163" t="s">
        <v>47</v>
      </c>
    </row>
    <row r="129" spans="1:4">
      <c r="A129" s="156"/>
      <c r="B129" s="118" t="s">
        <v>113</v>
      </c>
      <c r="C129" s="169" t="s">
        <v>136</v>
      </c>
      <c r="D129" s="163" t="s">
        <v>47</v>
      </c>
    </row>
    <row r="130" spans="1:4">
      <c r="A130" s="156"/>
      <c r="B130" s="118" t="s">
        <v>137</v>
      </c>
      <c r="C130" s="169" t="s">
        <v>138</v>
      </c>
      <c r="D130" s="163" t="s">
        <v>47</v>
      </c>
    </row>
    <row r="131" spans="1:4">
      <c r="A131" s="156"/>
      <c r="B131" s="118" t="s">
        <v>126</v>
      </c>
      <c r="C131" s="169" t="s">
        <v>139</v>
      </c>
      <c r="D131" s="163" t="s">
        <v>47</v>
      </c>
    </row>
    <row r="132" spans="1:4">
      <c r="A132" s="156"/>
      <c r="B132" s="118" t="s">
        <v>128</v>
      </c>
      <c r="C132" s="169" t="s">
        <v>140</v>
      </c>
      <c r="D132" s="163" t="s">
        <v>47</v>
      </c>
    </row>
    <row r="133" spans="1:4">
      <c r="A133" s="156"/>
      <c r="B133" s="118" t="s">
        <v>130</v>
      </c>
      <c r="C133" s="160" t="s">
        <v>141</v>
      </c>
      <c r="D133" s="163" t="s">
        <v>5</v>
      </c>
    </row>
    <row r="134" spans="1:4">
      <c r="A134" s="161"/>
      <c r="B134" s="118" t="s">
        <v>132</v>
      </c>
      <c r="C134" s="160" t="s">
        <v>142</v>
      </c>
      <c r="D134" s="163" t="s">
        <v>5</v>
      </c>
    </row>
    <row r="136" spans="1:4">
      <c r="A136" s="164">
        <v>45973</v>
      </c>
      <c r="B136" s="174" t="s">
        <v>50</v>
      </c>
      <c r="C136" s="169" t="s">
        <v>106</v>
      </c>
      <c r="D136" s="163" t="s">
        <v>47</v>
      </c>
    </row>
    <row r="137" spans="1:4">
      <c r="A137" s="164"/>
      <c r="B137" s="174" t="s">
        <v>96</v>
      </c>
      <c r="C137" s="169" t="s">
        <v>143</v>
      </c>
      <c r="D137" s="163" t="s">
        <v>47</v>
      </c>
    </row>
    <row r="138" spans="1:4">
      <c r="A138" s="164"/>
      <c r="B138" s="174" t="s">
        <v>144</v>
      </c>
      <c r="C138" s="169" t="s">
        <v>134</v>
      </c>
      <c r="D138" s="163" t="s">
        <v>47</v>
      </c>
    </row>
    <row r="139" spans="1:4">
      <c r="A139" s="164"/>
      <c r="B139" s="118" t="s">
        <v>107</v>
      </c>
      <c r="C139" s="169" t="s">
        <v>145</v>
      </c>
      <c r="D139" s="163" t="s">
        <v>47</v>
      </c>
    </row>
    <row r="140" spans="1:4">
      <c r="A140" s="164"/>
      <c r="B140" s="118" t="s">
        <v>115</v>
      </c>
      <c r="C140" s="160" t="s">
        <v>146</v>
      </c>
      <c r="D140" s="163" t="s">
        <v>5</v>
      </c>
    </row>
    <row r="141" spans="1:4">
      <c r="A141" s="164"/>
      <c r="B141" s="118" t="s">
        <v>147</v>
      </c>
      <c r="C141" s="169" t="s">
        <v>148</v>
      </c>
      <c r="D141" s="163" t="s">
        <v>47</v>
      </c>
    </row>
    <row r="142" spans="1:4">
      <c r="A142" s="164"/>
      <c r="B142" s="118" t="s">
        <v>137</v>
      </c>
      <c r="C142" s="160" t="s">
        <v>149</v>
      </c>
      <c r="D142" s="163" t="s">
        <v>5</v>
      </c>
    </row>
    <row r="143" spans="1:4">
      <c r="A143" s="164"/>
      <c r="B143" s="118" t="s">
        <v>126</v>
      </c>
      <c r="C143" s="169" t="s">
        <v>150</v>
      </c>
      <c r="D143" s="163" t="s">
        <v>47</v>
      </c>
    </row>
    <row r="144" spans="1:4">
      <c r="A144" s="164"/>
      <c r="B144" s="118" t="s">
        <v>128</v>
      </c>
      <c r="C144" s="169" t="s">
        <v>151</v>
      </c>
      <c r="D144" s="163" t="s">
        <v>47</v>
      </c>
    </row>
    <row r="145" spans="1:4">
      <c r="A145" s="164"/>
      <c r="B145" s="118" t="s">
        <v>152</v>
      </c>
      <c r="C145" s="169" t="s">
        <v>153</v>
      </c>
      <c r="D145" s="163" t="s">
        <v>47</v>
      </c>
    </row>
    <row r="146" spans="1:4">
      <c r="A146" s="164"/>
      <c r="B146" s="118" t="s">
        <v>154</v>
      </c>
      <c r="C146" s="169" t="s">
        <v>155</v>
      </c>
      <c r="D146" s="163" t="s">
        <v>47</v>
      </c>
    </row>
    <row r="148" spans="1:4">
      <c r="A148" s="162">
        <v>45974</v>
      </c>
      <c r="B148" s="174" t="s">
        <v>50</v>
      </c>
      <c r="C148" s="169" t="s">
        <v>106</v>
      </c>
      <c r="D148" s="163" t="s">
        <v>47</v>
      </c>
    </row>
    <row r="149" spans="1:4">
      <c r="A149" s="156"/>
      <c r="B149" s="174" t="s">
        <v>96</v>
      </c>
      <c r="C149" s="169" t="s">
        <v>143</v>
      </c>
      <c r="D149" s="163" t="s">
        <v>47</v>
      </c>
    </row>
    <row r="150" spans="1:4">
      <c r="A150" s="156"/>
      <c r="B150" s="174" t="s">
        <v>144</v>
      </c>
      <c r="C150" s="169" t="s">
        <v>134</v>
      </c>
      <c r="D150" s="163" t="s">
        <v>47</v>
      </c>
    </row>
    <row r="151" spans="1:4">
      <c r="A151" s="156"/>
      <c r="B151" s="118" t="s">
        <v>107</v>
      </c>
      <c r="C151" s="169" t="s">
        <v>156</v>
      </c>
      <c r="D151" s="163" t="s">
        <v>47</v>
      </c>
    </row>
    <row r="152" spans="1:4">
      <c r="A152" s="156"/>
      <c r="B152" s="118" t="s">
        <v>157</v>
      </c>
      <c r="C152" s="169" t="s">
        <v>158</v>
      </c>
      <c r="D152" s="163" t="s">
        <v>47</v>
      </c>
    </row>
    <row r="153" spans="1:4">
      <c r="A153" s="156"/>
      <c r="B153" s="118" t="s">
        <v>126</v>
      </c>
      <c r="C153" s="160" t="s">
        <v>159</v>
      </c>
      <c r="D153" s="163" t="s">
        <v>5</v>
      </c>
    </row>
    <row r="154" spans="1:4">
      <c r="A154" s="156"/>
      <c r="B154" s="118" t="s">
        <v>128</v>
      </c>
      <c r="C154" s="169" t="s">
        <v>151</v>
      </c>
      <c r="D154" s="163" t="s">
        <v>47</v>
      </c>
    </row>
    <row r="155" spans="1:4">
      <c r="A155" s="156"/>
      <c r="B155" s="118" t="s">
        <v>160</v>
      </c>
      <c r="C155" s="154" t="s">
        <v>161</v>
      </c>
      <c r="D155" s="163" t="s">
        <v>47</v>
      </c>
    </row>
    <row r="156" spans="1:4">
      <c r="A156" s="156"/>
      <c r="B156" s="118" t="s">
        <v>154</v>
      </c>
      <c r="C156" s="160" t="s">
        <v>162</v>
      </c>
      <c r="D156" s="163" t="s">
        <v>5</v>
      </c>
    </row>
    <row r="157" spans="1:4">
      <c r="A157" s="156"/>
      <c r="B157" s="118" t="s">
        <v>163</v>
      </c>
      <c r="C157" s="160" t="s">
        <v>164</v>
      </c>
      <c r="D157" s="163" t="s">
        <v>5</v>
      </c>
    </row>
    <row r="158" spans="1:4">
      <c r="A158" s="156"/>
      <c r="B158" s="118" t="s">
        <v>165</v>
      </c>
      <c r="C158" s="169" t="s">
        <v>166</v>
      </c>
      <c r="D158" s="163" t="s">
        <v>47</v>
      </c>
    </row>
    <row r="159" spans="1:4">
      <c r="A159" s="161"/>
      <c r="B159" s="118" t="s">
        <v>167</v>
      </c>
      <c r="C159" s="160" t="s">
        <v>168</v>
      </c>
      <c r="D159" s="163" t="s">
        <v>5</v>
      </c>
    </row>
    <row r="161" spans="1:4">
      <c r="A161" s="164">
        <v>45975</v>
      </c>
      <c r="B161" s="175" t="s">
        <v>50</v>
      </c>
      <c r="C161" s="169" t="s">
        <v>106</v>
      </c>
      <c r="D161" s="163" t="s">
        <v>47</v>
      </c>
    </row>
    <row r="162" spans="1:4">
      <c r="A162" s="164"/>
      <c r="B162" s="175" t="s">
        <v>96</v>
      </c>
      <c r="C162" s="169" t="s">
        <v>143</v>
      </c>
      <c r="D162" s="163" t="s">
        <v>47</v>
      </c>
    </row>
    <row r="163" spans="1:4">
      <c r="A163" s="164"/>
      <c r="B163" s="175" t="s">
        <v>144</v>
      </c>
      <c r="C163" s="169" t="s">
        <v>134</v>
      </c>
      <c r="D163" s="163" t="s">
        <v>47</v>
      </c>
    </row>
    <row r="164" spans="1:4">
      <c r="A164" s="164"/>
      <c r="B164" s="165" t="s">
        <v>107</v>
      </c>
      <c r="C164" s="169" t="s">
        <v>156</v>
      </c>
      <c r="D164" s="163" t="s">
        <v>47</v>
      </c>
    </row>
    <row r="165" spans="1:4">
      <c r="A165" s="164"/>
      <c r="B165" s="165" t="s">
        <v>157</v>
      </c>
      <c r="C165" s="169" t="s">
        <v>169</v>
      </c>
      <c r="D165" s="163" t="s">
        <v>47</v>
      </c>
    </row>
    <row r="166" spans="1:4">
      <c r="A166" s="164"/>
      <c r="B166" s="165" t="s">
        <v>128</v>
      </c>
      <c r="C166" s="169" t="s">
        <v>151</v>
      </c>
      <c r="D166" s="163" t="s">
        <v>47</v>
      </c>
    </row>
    <row r="167" spans="1:4">
      <c r="A167" s="164"/>
      <c r="B167" s="165" t="s">
        <v>160</v>
      </c>
      <c r="C167" s="154" t="s">
        <v>161</v>
      </c>
      <c r="D167" s="163" t="s">
        <v>47</v>
      </c>
    </row>
    <row r="168" spans="1:4">
      <c r="A168" s="164"/>
      <c r="B168" s="165" t="s">
        <v>165</v>
      </c>
      <c r="C168" s="169" t="s">
        <v>166</v>
      </c>
      <c r="D168" s="163" t="s">
        <v>47</v>
      </c>
    </row>
    <row r="169" spans="1:4">
      <c r="A169" s="164"/>
      <c r="B169" s="165" t="s">
        <v>170</v>
      </c>
      <c r="C169" s="160" t="s">
        <v>171</v>
      </c>
      <c r="D169" s="163" t="s">
        <v>5</v>
      </c>
    </row>
    <row r="170" spans="1:4">
      <c r="A170" s="164"/>
      <c r="B170" s="165" t="s">
        <v>172</v>
      </c>
      <c r="C170" s="169" t="s">
        <v>97</v>
      </c>
      <c r="D170" s="163" t="s">
        <v>47</v>
      </c>
    </row>
    <row r="171" spans="1:4">
      <c r="A171" s="164"/>
      <c r="B171" s="165" t="s">
        <v>173</v>
      </c>
      <c r="C171" s="160" t="s">
        <v>171</v>
      </c>
      <c r="D171" s="163" t="s">
        <v>5</v>
      </c>
    </row>
    <row r="172" spans="1:4">
      <c r="A172" s="164"/>
      <c r="B172" s="165" t="s">
        <v>174</v>
      </c>
      <c r="C172" s="160" t="s">
        <v>171</v>
      </c>
      <c r="D172" s="163" t="s">
        <v>5</v>
      </c>
    </row>
    <row r="173" spans="1:4">
      <c r="A173" s="164"/>
      <c r="B173" s="165" t="s">
        <v>175</v>
      </c>
      <c r="C173" s="160" t="s">
        <v>176</v>
      </c>
      <c r="D173" s="163" t="s">
        <v>5</v>
      </c>
    </row>
    <row r="175" spans="1:4">
      <c r="A175" s="162">
        <v>45978</v>
      </c>
      <c r="B175" s="174" t="s">
        <v>50</v>
      </c>
      <c r="C175" s="169" t="s">
        <v>106</v>
      </c>
      <c r="D175" s="163" t="s">
        <v>47</v>
      </c>
    </row>
    <row r="176" spans="1:4">
      <c r="A176" s="156"/>
      <c r="B176" s="174" t="s">
        <v>96</v>
      </c>
      <c r="C176" s="169" t="s">
        <v>143</v>
      </c>
      <c r="D176" s="163" t="s">
        <v>47</v>
      </c>
    </row>
    <row r="177" spans="1:4">
      <c r="A177" s="156"/>
      <c r="B177" s="174" t="s">
        <v>144</v>
      </c>
      <c r="C177" s="169" t="s">
        <v>134</v>
      </c>
      <c r="D177" s="163" t="s">
        <v>47</v>
      </c>
    </row>
    <row r="178" spans="1:4">
      <c r="A178" s="156"/>
      <c r="B178" s="118" t="s">
        <v>107</v>
      </c>
      <c r="C178" s="169" t="s">
        <v>156</v>
      </c>
      <c r="D178" s="163" t="s">
        <v>47</v>
      </c>
    </row>
    <row r="179" spans="1:4">
      <c r="A179" s="156"/>
      <c r="B179" s="118" t="s">
        <v>157</v>
      </c>
      <c r="C179" s="160" t="s">
        <v>177</v>
      </c>
      <c r="D179" s="163" t="s">
        <v>5</v>
      </c>
    </row>
    <row r="180" spans="1:4">
      <c r="A180" s="156"/>
      <c r="B180" s="118" t="s">
        <v>128</v>
      </c>
      <c r="C180" s="169" t="s">
        <v>151</v>
      </c>
      <c r="D180" s="163" t="s">
        <v>47</v>
      </c>
    </row>
    <row r="181" spans="1:4">
      <c r="A181" s="156"/>
      <c r="B181" s="118" t="s">
        <v>160</v>
      </c>
      <c r="C181" s="154" t="s">
        <v>161</v>
      </c>
      <c r="D181" s="163" t="s">
        <v>47</v>
      </c>
    </row>
    <row r="182" spans="1:4">
      <c r="A182" s="156"/>
      <c r="B182" s="118" t="s">
        <v>165</v>
      </c>
      <c r="C182" s="169" t="s">
        <v>166</v>
      </c>
      <c r="D182" s="163" t="s">
        <v>47</v>
      </c>
    </row>
    <row r="183" spans="1:4">
      <c r="A183" s="156"/>
      <c r="B183" s="118" t="s">
        <v>172</v>
      </c>
      <c r="C183" s="169" t="s">
        <v>97</v>
      </c>
      <c r="D183" s="163" t="s">
        <v>47</v>
      </c>
    </row>
    <row r="184" spans="1:4">
      <c r="A184" s="156"/>
      <c r="B184" s="118" t="s">
        <v>178</v>
      </c>
      <c r="C184" s="160" t="s">
        <v>171</v>
      </c>
      <c r="D184" s="163" t="s">
        <v>5</v>
      </c>
    </row>
    <row r="185" spans="1:4">
      <c r="A185" s="156"/>
      <c r="B185" s="118" t="s">
        <v>179</v>
      </c>
      <c r="C185" s="160" t="s">
        <v>180</v>
      </c>
      <c r="D185" s="163" t="s">
        <v>5</v>
      </c>
    </row>
    <row r="186" spans="1:4">
      <c r="A186" s="156"/>
      <c r="B186" s="118" t="s">
        <v>181</v>
      </c>
      <c r="C186" s="169" t="s">
        <v>97</v>
      </c>
      <c r="D186" s="163" t="s">
        <v>47</v>
      </c>
    </row>
    <row r="187" spans="1:4">
      <c r="A187" s="156"/>
      <c r="B187" s="118" t="s">
        <v>182</v>
      </c>
      <c r="C187" s="169" t="s">
        <v>183</v>
      </c>
      <c r="D187" s="163" t="s">
        <v>47</v>
      </c>
    </row>
    <row r="188" spans="1:4">
      <c r="A188" s="156"/>
      <c r="B188" s="118" t="s">
        <v>184</v>
      </c>
      <c r="C188" s="160" t="s">
        <v>171</v>
      </c>
      <c r="D188" s="163" t="s">
        <v>5</v>
      </c>
    </row>
    <row r="189" spans="1:4">
      <c r="A189" s="156"/>
      <c r="B189" s="118" t="s">
        <v>185</v>
      </c>
      <c r="C189" s="169" t="s">
        <v>186</v>
      </c>
      <c r="D189" s="163" t="s">
        <v>47</v>
      </c>
    </row>
    <row r="190" spans="1:4">
      <c r="A190" s="156"/>
      <c r="B190" s="118" t="s">
        <v>182</v>
      </c>
      <c r="C190" s="160" t="s">
        <v>171</v>
      </c>
      <c r="D190" s="163" t="s">
        <v>5</v>
      </c>
    </row>
    <row r="191" spans="1:4">
      <c r="A191" s="156"/>
      <c r="B191" s="118" t="s">
        <v>187</v>
      </c>
      <c r="C191" s="169" t="s">
        <v>188</v>
      </c>
      <c r="D191" s="163" t="s">
        <v>47</v>
      </c>
    </row>
    <row r="192" spans="1:4">
      <c r="A192" s="156"/>
      <c r="B192" s="118" t="s">
        <v>189</v>
      </c>
      <c r="C192" s="169" t="s">
        <v>97</v>
      </c>
      <c r="D192" s="163" t="s">
        <v>47</v>
      </c>
    </row>
    <row r="193" spans="1:4">
      <c r="A193" s="156"/>
      <c r="B193" s="118" t="s">
        <v>190</v>
      </c>
      <c r="C193" s="169" t="s">
        <v>97</v>
      </c>
      <c r="D193" s="163" t="s">
        <v>47</v>
      </c>
    </row>
    <row r="194" spans="1:4">
      <c r="A194" s="161"/>
      <c r="B194" s="118" t="s">
        <v>191</v>
      </c>
      <c r="C194" s="169" t="s">
        <v>192</v>
      </c>
      <c r="D194" s="163" t="s">
        <v>47</v>
      </c>
    </row>
    <row r="196" spans="1:4">
      <c r="A196" s="164">
        <v>45979</v>
      </c>
      <c r="B196" s="174" t="s">
        <v>50</v>
      </c>
      <c r="C196" s="169" t="s">
        <v>106</v>
      </c>
      <c r="D196" s="163" t="s">
        <v>47</v>
      </c>
    </row>
    <row r="197" spans="1:4">
      <c r="A197" s="164"/>
      <c r="B197" s="174" t="s">
        <v>96</v>
      </c>
      <c r="C197" s="169" t="s">
        <v>143</v>
      </c>
      <c r="D197" s="163" t="s">
        <v>47</v>
      </c>
    </row>
    <row r="198" spans="1:4">
      <c r="A198" s="164"/>
      <c r="B198" s="174" t="s">
        <v>144</v>
      </c>
      <c r="C198" s="169" t="s">
        <v>134</v>
      </c>
      <c r="D198" s="163" t="s">
        <v>47</v>
      </c>
    </row>
    <row r="199" spans="1:4">
      <c r="A199" s="164"/>
      <c r="B199" s="118" t="s">
        <v>107</v>
      </c>
      <c r="C199" s="169" t="s">
        <v>156</v>
      </c>
      <c r="D199" s="163" t="s">
        <v>47</v>
      </c>
    </row>
    <row r="200" spans="1:4">
      <c r="A200" s="164"/>
      <c r="B200" s="118" t="s">
        <v>128</v>
      </c>
      <c r="C200" s="169" t="s">
        <v>151</v>
      </c>
      <c r="D200" s="163" t="s">
        <v>47</v>
      </c>
    </row>
    <row r="201" spans="1:4">
      <c r="A201" s="164"/>
      <c r="B201" s="118" t="s">
        <v>160</v>
      </c>
      <c r="C201" s="154" t="s">
        <v>161</v>
      </c>
      <c r="D201" s="163" t="s">
        <v>47</v>
      </c>
    </row>
    <row r="202" spans="1:4">
      <c r="A202" s="164"/>
      <c r="B202" s="118" t="s">
        <v>165</v>
      </c>
      <c r="C202" s="169" t="s">
        <v>166</v>
      </c>
      <c r="D202" s="163" t="s">
        <v>47</v>
      </c>
    </row>
    <row r="203" spans="1:4">
      <c r="A203" s="164"/>
      <c r="B203" s="118" t="s">
        <v>172</v>
      </c>
      <c r="C203" s="169" t="s">
        <v>97</v>
      </c>
      <c r="D203" s="163" t="s">
        <v>47</v>
      </c>
    </row>
    <row r="204" spans="1:4">
      <c r="A204" s="164"/>
      <c r="B204" s="118" t="s">
        <v>181</v>
      </c>
      <c r="C204" s="169" t="s">
        <v>97</v>
      </c>
      <c r="D204" s="163" t="s">
        <v>47</v>
      </c>
    </row>
    <row r="205" spans="1:4">
      <c r="A205" s="164"/>
      <c r="B205" s="118" t="s">
        <v>182</v>
      </c>
      <c r="C205" s="169" t="s">
        <v>183</v>
      </c>
      <c r="D205" s="163" t="s">
        <v>47</v>
      </c>
    </row>
    <row r="206" spans="1:4">
      <c r="A206" s="164"/>
      <c r="B206" s="118" t="s">
        <v>185</v>
      </c>
      <c r="C206" s="169" t="s">
        <v>186</v>
      </c>
      <c r="D206" s="163" t="s">
        <v>47</v>
      </c>
    </row>
    <row r="207" spans="1:4">
      <c r="A207" s="164"/>
      <c r="B207" s="118" t="s">
        <v>187</v>
      </c>
      <c r="C207" s="160" t="s">
        <v>171</v>
      </c>
      <c r="D207" s="163" t="s">
        <v>5</v>
      </c>
    </row>
    <row r="208" spans="1:4">
      <c r="A208" s="164"/>
      <c r="B208" s="118" t="s">
        <v>189</v>
      </c>
      <c r="C208" s="160" t="s">
        <v>193</v>
      </c>
      <c r="D208" s="163" t="s">
        <v>5</v>
      </c>
    </row>
    <row r="209" spans="1:4">
      <c r="A209" s="164"/>
      <c r="B209" s="118" t="s">
        <v>190</v>
      </c>
      <c r="C209" s="160" t="s">
        <v>171</v>
      </c>
      <c r="D209" s="163" t="s">
        <v>5</v>
      </c>
    </row>
    <row r="210" spans="1:4">
      <c r="A210" s="164"/>
      <c r="B210" s="118" t="s">
        <v>194</v>
      </c>
      <c r="C210" s="169" t="s">
        <v>195</v>
      </c>
      <c r="D210" s="163" t="s">
        <v>47</v>
      </c>
    </row>
    <row r="211" spans="1:4">
      <c r="A211" s="164"/>
      <c r="B211" s="118" t="s">
        <v>196</v>
      </c>
      <c r="C211" s="160" t="s">
        <v>171</v>
      </c>
      <c r="D211" s="163" t="s">
        <v>5</v>
      </c>
    </row>
    <row r="212" spans="1:4">
      <c r="A212" s="164"/>
      <c r="B212" s="118" t="s">
        <v>118</v>
      </c>
      <c r="C212" s="160" t="s">
        <v>171</v>
      </c>
      <c r="D212" s="163" t="s">
        <v>5</v>
      </c>
    </row>
    <row r="213" spans="1:4">
      <c r="A213" s="164"/>
      <c r="B213" s="118" t="s">
        <v>197</v>
      </c>
      <c r="C213" s="169" t="s">
        <v>198</v>
      </c>
      <c r="D213" s="163" t="s">
        <v>47</v>
      </c>
    </row>
    <row r="214" spans="1:4">
      <c r="A214" s="164"/>
      <c r="B214" s="118" t="s">
        <v>199</v>
      </c>
      <c r="C214" s="160" t="s">
        <v>171</v>
      </c>
      <c r="D214" s="163" t="s">
        <v>5</v>
      </c>
    </row>
    <row r="215" spans="1:4">
      <c r="A215" s="164"/>
      <c r="B215" s="118" t="s">
        <v>200</v>
      </c>
      <c r="C215" s="169" t="s">
        <v>97</v>
      </c>
      <c r="D215" s="163" t="s">
        <v>47</v>
      </c>
    </row>
    <row r="217" spans="1:4">
      <c r="A217" s="162">
        <v>45980</v>
      </c>
      <c r="B217" s="174" t="s">
        <v>50</v>
      </c>
      <c r="C217" s="169" t="s">
        <v>106</v>
      </c>
      <c r="D217" s="159" t="s">
        <v>47</v>
      </c>
    </row>
    <row r="218" spans="1:4">
      <c r="A218" s="156"/>
      <c r="B218" s="174" t="s">
        <v>96</v>
      </c>
      <c r="C218" s="160" t="s">
        <v>171</v>
      </c>
      <c r="D218" s="159" t="s">
        <v>5</v>
      </c>
    </row>
    <row r="219" spans="1:4">
      <c r="A219" s="156"/>
      <c r="B219" s="174" t="s">
        <v>144</v>
      </c>
      <c r="C219" s="169" t="s">
        <v>134</v>
      </c>
      <c r="D219" s="159" t="s">
        <v>47</v>
      </c>
    </row>
    <row r="220" spans="1:4">
      <c r="A220" s="156"/>
      <c r="B220" s="118" t="s">
        <v>107</v>
      </c>
      <c r="C220" s="169" t="s">
        <v>156</v>
      </c>
      <c r="D220" s="159" t="s">
        <v>47</v>
      </c>
    </row>
    <row r="221" spans="1:4">
      <c r="A221" s="156"/>
      <c r="B221" s="118" t="s">
        <v>128</v>
      </c>
      <c r="C221" s="169" t="s">
        <v>151</v>
      </c>
      <c r="D221" s="159" t="s">
        <v>47</v>
      </c>
    </row>
    <row r="222" spans="1:4">
      <c r="A222" s="156"/>
      <c r="B222" s="118" t="s">
        <v>160</v>
      </c>
      <c r="C222" s="154" t="s">
        <v>161</v>
      </c>
      <c r="D222" s="159" t="s">
        <v>47</v>
      </c>
    </row>
    <row r="223" spans="1:4">
      <c r="A223" s="156"/>
      <c r="B223" s="118" t="s">
        <v>165</v>
      </c>
      <c r="C223" s="169" t="s">
        <v>201</v>
      </c>
      <c r="D223" s="159" t="s">
        <v>47</v>
      </c>
    </row>
    <row r="224" spans="1:4">
      <c r="A224" s="156"/>
      <c r="B224" s="118" t="s">
        <v>172</v>
      </c>
      <c r="C224" s="169" t="s">
        <v>202</v>
      </c>
      <c r="D224" s="159" t="s">
        <v>47</v>
      </c>
    </row>
    <row r="225" spans="1:4">
      <c r="A225" s="156"/>
      <c r="B225" s="118" t="s">
        <v>181</v>
      </c>
      <c r="C225" s="169" t="s">
        <v>97</v>
      </c>
      <c r="D225" s="159" t="s">
        <v>47</v>
      </c>
    </row>
    <row r="226" spans="1:4">
      <c r="A226" s="156"/>
      <c r="B226" s="118" t="s">
        <v>182</v>
      </c>
      <c r="C226" s="160" t="s">
        <v>171</v>
      </c>
      <c r="D226" s="159" t="s">
        <v>5</v>
      </c>
    </row>
    <row r="227" spans="1:4">
      <c r="A227" s="156"/>
      <c r="B227" s="118" t="s">
        <v>185</v>
      </c>
      <c r="C227" s="169" t="s">
        <v>186</v>
      </c>
      <c r="D227" s="159" t="s">
        <v>47</v>
      </c>
    </row>
    <row r="228" spans="1:4">
      <c r="A228" s="156"/>
      <c r="B228" s="118" t="s">
        <v>194</v>
      </c>
      <c r="C228" s="169" t="s">
        <v>195</v>
      </c>
      <c r="D228" s="159" t="s">
        <v>47</v>
      </c>
    </row>
    <row r="229" spans="1:4">
      <c r="A229" s="156"/>
      <c r="B229" s="118" t="s">
        <v>197</v>
      </c>
      <c r="C229" s="160" t="s">
        <v>203</v>
      </c>
      <c r="D229" s="159" t="s">
        <v>5</v>
      </c>
    </row>
    <row r="230" spans="1:4">
      <c r="A230" s="156"/>
      <c r="B230" s="118" t="s">
        <v>200</v>
      </c>
      <c r="C230" s="160" t="s">
        <v>171</v>
      </c>
      <c r="D230" s="159" t="s">
        <v>5</v>
      </c>
    </row>
    <row r="231" spans="1:4">
      <c r="A231" s="156"/>
      <c r="B231" s="118" t="s">
        <v>204</v>
      </c>
      <c r="C231" s="160" t="s">
        <v>171</v>
      </c>
      <c r="D231" s="159" t="s">
        <v>5</v>
      </c>
    </row>
    <row r="232" spans="1:4">
      <c r="A232" s="156"/>
      <c r="B232" s="118" t="s">
        <v>205</v>
      </c>
      <c r="C232" s="160" t="s">
        <v>171</v>
      </c>
      <c r="D232" s="159" t="s">
        <v>5</v>
      </c>
    </row>
    <row r="233" spans="1:4">
      <c r="A233" s="156"/>
      <c r="B233" s="118" t="s">
        <v>206</v>
      </c>
      <c r="C233" s="160" t="s">
        <v>171</v>
      </c>
      <c r="D233" s="159" t="s">
        <v>5</v>
      </c>
    </row>
    <row r="234" spans="1:4">
      <c r="A234" s="161"/>
      <c r="B234" s="118" t="s">
        <v>207</v>
      </c>
      <c r="C234" s="169" t="s">
        <v>97</v>
      </c>
      <c r="D234" s="163" t="s">
        <v>47</v>
      </c>
    </row>
    <row r="236" spans="1:4">
      <c r="A236" s="162">
        <v>45981</v>
      </c>
      <c r="B236" s="175" t="s">
        <v>50</v>
      </c>
      <c r="C236" s="169" t="s">
        <v>106</v>
      </c>
      <c r="D236" s="163" t="s">
        <v>47</v>
      </c>
    </row>
    <row r="237" spans="1:4">
      <c r="A237" s="156"/>
      <c r="B237" s="175" t="s">
        <v>144</v>
      </c>
      <c r="C237" s="169" t="s">
        <v>134</v>
      </c>
      <c r="D237" s="163" t="s">
        <v>47</v>
      </c>
    </row>
    <row r="238" spans="1:4">
      <c r="A238" s="156"/>
      <c r="B238" s="165" t="s">
        <v>107</v>
      </c>
      <c r="C238" s="169" t="s">
        <v>156</v>
      </c>
      <c r="D238" s="163" t="s">
        <v>47</v>
      </c>
    </row>
    <row r="239" spans="1:4">
      <c r="A239" s="156"/>
      <c r="B239" s="165" t="s">
        <v>128</v>
      </c>
      <c r="C239" s="169" t="s">
        <v>151</v>
      </c>
      <c r="D239" s="163" t="s">
        <v>47</v>
      </c>
    </row>
    <row r="240" spans="1:4">
      <c r="A240" s="156"/>
      <c r="B240" s="165" t="s">
        <v>160</v>
      </c>
      <c r="C240" s="154" t="s">
        <v>161</v>
      </c>
      <c r="D240" s="163" t="s">
        <v>47</v>
      </c>
    </row>
    <row r="241" spans="1:4">
      <c r="A241" s="156"/>
      <c r="B241" s="165" t="s">
        <v>165</v>
      </c>
      <c r="C241" s="169" t="s">
        <v>201</v>
      </c>
      <c r="D241" s="163" t="s">
        <v>47</v>
      </c>
    </row>
    <row r="242" spans="1:4">
      <c r="A242" s="156"/>
      <c r="B242" s="165" t="s">
        <v>172</v>
      </c>
      <c r="C242" s="169" t="s">
        <v>202</v>
      </c>
      <c r="D242" s="163" t="s">
        <v>47</v>
      </c>
    </row>
    <row r="243" spans="1:4">
      <c r="A243" s="156"/>
      <c r="B243" s="165" t="s">
        <v>181</v>
      </c>
      <c r="C243" s="160" t="s">
        <v>208</v>
      </c>
      <c r="D243" s="163" t="s">
        <v>5</v>
      </c>
    </row>
    <row r="244" spans="1:4">
      <c r="A244" s="156"/>
      <c r="B244" s="165" t="s">
        <v>185</v>
      </c>
      <c r="C244" s="169" t="s">
        <v>186</v>
      </c>
      <c r="D244" s="163" t="s">
        <v>47</v>
      </c>
    </row>
    <row r="245" spans="1:4">
      <c r="A245" s="156"/>
      <c r="B245" s="165" t="s">
        <v>194</v>
      </c>
      <c r="C245" s="169" t="s">
        <v>195</v>
      </c>
      <c r="D245" s="163" t="s">
        <v>47</v>
      </c>
    </row>
    <row r="246" spans="1:4">
      <c r="A246" s="156"/>
      <c r="B246" s="165" t="s">
        <v>207</v>
      </c>
      <c r="C246" s="169" t="s">
        <v>97</v>
      </c>
      <c r="D246" s="163" t="s">
        <v>47</v>
      </c>
    </row>
    <row r="247" spans="1:4">
      <c r="A247" s="156"/>
      <c r="B247" s="165" t="s">
        <v>209</v>
      </c>
      <c r="C247" s="160" t="s">
        <v>171</v>
      </c>
      <c r="D247" s="163" t="s">
        <v>5</v>
      </c>
    </row>
    <row r="248" spans="1:4">
      <c r="A248" s="156"/>
      <c r="B248" s="165" t="s">
        <v>210</v>
      </c>
      <c r="C248" s="160" t="s">
        <v>171</v>
      </c>
      <c r="D248" s="163" t="s">
        <v>5</v>
      </c>
    </row>
    <row r="249" spans="1:4">
      <c r="A249" s="156"/>
      <c r="B249" s="176" t="s">
        <v>211</v>
      </c>
      <c r="C249" s="177" t="s">
        <v>97</v>
      </c>
      <c r="D249" s="178" t="s">
        <v>47</v>
      </c>
    </row>
    <row r="250" spans="1:4">
      <c r="A250" s="161"/>
      <c r="B250" s="176" t="s">
        <v>212</v>
      </c>
      <c r="C250" s="177" t="s">
        <v>97</v>
      </c>
      <c r="D250" s="178" t="s">
        <v>47</v>
      </c>
    </row>
    <row r="252" spans="1:4">
      <c r="A252" s="162">
        <v>45982</v>
      </c>
      <c r="B252" s="174" t="s">
        <v>50</v>
      </c>
      <c r="C252" s="169" t="s">
        <v>106</v>
      </c>
      <c r="D252" s="163" t="s">
        <v>47</v>
      </c>
    </row>
    <row r="253" spans="1:4">
      <c r="A253" s="156"/>
      <c r="B253" s="174" t="s">
        <v>144</v>
      </c>
      <c r="C253" s="169" t="s">
        <v>134</v>
      </c>
      <c r="D253" s="163" t="s">
        <v>47</v>
      </c>
    </row>
    <row r="254" spans="1:4">
      <c r="A254" s="156"/>
      <c r="B254" s="118" t="s">
        <v>107</v>
      </c>
      <c r="C254" s="169" t="s">
        <v>156</v>
      </c>
      <c r="D254" s="163" t="s">
        <v>47</v>
      </c>
    </row>
    <row r="255" spans="1:4">
      <c r="A255" s="156"/>
      <c r="B255" s="118" t="s">
        <v>128</v>
      </c>
      <c r="C255" s="169" t="s">
        <v>151</v>
      </c>
      <c r="D255" s="163" t="s">
        <v>47</v>
      </c>
    </row>
    <row r="256" spans="1:4">
      <c r="A256" s="156"/>
      <c r="B256" s="118" t="s">
        <v>160</v>
      </c>
      <c r="C256" s="154" t="s">
        <v>161</v>
      </c>
      <c r="D256" s="163" t="s">
        <v>47</v>
      </c>
    </row>
    <row r="257" spans="1:4">
      <c r="A257" s="156"/>
      <c r="B257" s="118" t="s">
        <v>165</v>
      </c>
      <c r="C257" s="169" t="s">
        <v>201</v>
      </c>
      <c r="D257" s="163" t="s">
        <v>47</v>
      </c>
    </row>
    <row r="258" spans="1:4">
      <c r="A258" s="156"/>
      <c r="B258" s="118" t="s">
        <v>172</v>
      </c>
      <c r="C258" s="154" t="s">
        <v>202</v>
      </c>
      <c r="D258" s="163" t="s">
        <v>47</v>
      </c>
    </row>
    <row r="259" spans="1:4">
      <c r="A259" s="156"/>
      <c r="B259" s="118" t="s">
        <v>185</v>
      </c>
      <c r="C259" s="169" t="s">
        <v>186</v>
      </c>
      <c r="D259" s="163" t="s">
        <v>47</v>
      </c>
    </row>
    <row r="260" spans="1:4">
      <c r="A260" s="156"/>
      <c r="B260" s="118" t="s">
        <v>194</v>
      </c>
      <c r="C260" s="169" t="s">
        <v>195</v>
      </c>
      <c r="D260" s="163" t="s">
        <v>47</v>
      </c>
    </row>
    <row r="261" spans="1:4">
      <c r="A261" s="156"/>
      <c r="B261" s="118" t="s">
        <v>207</v>
      </c>
      <c r="C261" s="154" t="s">
        <v>97</v>
      </c>
      <c r="D261" s="163" t="s">
        <v>47</v>
      </c>
    </row>
    <row r="262" spans="1:4">
      <c r="A262" s="156"/>
      <c r="B262" s="176" t="s">
        <v>211</v>
      </c>
      <c r="C262" s="177" t="s">
        <v>97</v>
      </c>
      <c r="D262" s="178" t="s">
        <v>47</v>
      </c>
    </row>
    <row r="263" spans="1:4">
      <c r="A263" s="156"/>
      <c r="B263" s="176" t="s">
        <v>212</v>
      </c>
      <c r="C263" s="177" t="s">
        <v>97</v>
      </c>
      <c r="D263" s="178" t="s">
        <v>47</v>
      </c>
    </row>
    <row r="264" spans="1:4">
      <c r="A264" s="156"/>
      <c r="B264" s="118" t="s">
        <v>213</v>
      </c>
      <c r="C264" s="169" t="s">
        <v>214</v>
      </c>
      <c r="D264" s="163" t="s">
        <v>47</v>
      </c>
    </row>
    <row r="265" spans="1:4">
      <c r="A265" s="161"/>
      <c r="B265" s="118" t="s">
        <v>215</v>
      </c>
      <c r="C265" s="160" t="s">
        <v>171</v>
      </c>
      <c r="D265" s="163" t="s">
        <v>5</v>
      </c>
    </row>
    <row r="267" spans="1:4">
      <c r="A267" s="162">
        <v>45983</v>
      </c>
      <c r="B267" s="174" t="s">
        <v>50</v>
      </c>
      <c r="C267" s="169" t="s">
        <v>106</v>
      </c>
      <c r="D267" s="163" t="s">
        <v>47</v>
      </c>
    </row>
    <row r="268" spans="1:4">
      <c r="A268" s="156"/>
      <c r="B268" s="174" t="s">
        <v>144</v>
      </c>
      <c r="C268" s="169" t="s">
        <v>134</v>
      </c>
      <c r="D268" s="163" t="s">
        <v>47</v>
      </c>
    </row>
    <row r="269" spans="1:4">
      <c r="A269" s="156"/>
      <c r="B269" s="118" t="s">
        <v>107</v>
      </c>
      <c r="C269" s="169" t="s">
        <v>156</v>
      </c>
      <c r="D269" s="163" t="s">
        <v>47</v>
      </c>
    </row>
    <row r="270" spans="1:4">
      <c r="A270" s="156"/>
      <c r="B270" s="118" t="s">
        <v>128</v>
      </c>
      <c r="C270" s="169" t="s">
        <v>151</v>
      </c>
      <c r="D270" s="163" t="s">
        <v>47</v>
      </c>
    </row>
    <row r="271" spans="1:4">
      <c r="A271" s="156"/>
      <c r="B271" s="118" t="s">
        <v>160</v>
      </c>
      <c r="C271" s="154" t="s">
        <v>161</v>
      </c>
      <c r="D271" s="163" t="s">
        <v>47</v>
      </c>
    </row>
    <row r="272" spans="1:4">
      <c r="A272" s="156"/>
      <c r="B272" s="118" t="s">
        <v>165</v>
      </c>
      <c r="C272" s="169" t="s">
        <v>201</v>
      </c>
      <c r="D272" s="163" t="s">
        <v>47</v>
      </c>
    </row>
    <row r="273" spans="1:4">
      <c r="A273" s="156"/>
      <c r="B273" s="118" t="s">
        <v>172</v>
      </c>
      <c r="C273" s="154" t="s">
        <v>202</v>
      </c>
      <c r="D273" s="163" t="s">
        <v>47</v>
      </c>
    </row>
    <row r="274" spans="1:4">
      <c r="A274" s="156"/>
      <c r="B274" s="118" t="s">
        <v>185</v>
      </c>
      <c r="C274" s="169" t="s">
        <v>186</v>
      </c>
      <c r="D274" s="163" t="s">
        <v>47</v>
      </c>
    </row>
    <row r="275" spans="1:4">
      <c r="A275" s="156"/>
      <c r="B275" s="118" t="s">
        <v>194</v>
      </c>
      <c r="C275" s="169" t="s">
        <v>195</v>
      </c>
      <c r="D275" s="163" t="s">
        <v>47</v>
      </c>
    </row>
    <row r="276" spans="1:4">
      <c r="A276" s="156"/>
      <c r="B276" s="118" t="s">
        <v>207</v>
      </c>
      <c r="C276" s="154" t="s">
        <v>216</v>
      </c>
      <c r="D276" s="163" t="s">
        <v>47</v>
      </c>
    </row>
    <row r="277" spans="1:4">
      <c r="A277" s="156"/>
      <c r="B277" s="176" t="s">
        <v>211</v>
      </c>
      <c r="C277" s="177" t="s">
        <v>97</v>
      </c>
      <c r="D277" s="178" t="s">
        <v>47</v>
      </c>
    </row>
    <row r="278" spans="1:4">
      <c r="A278" s="156"/>
      <c r="B278" s="176" t="s">
        <v>212</v>
      </c>
      <c r="C278" s="177" t="s">
        <v>97</v>
      </c>
      <c r="D278" s="178" t="s">
        <v>47</v>
      </c>
    </row>
    <row r="279" spans="1:4">
      <c r="A279" s="156"/>
      <c r="B279" s="118" t="s">
        <v>213</v>
      </c>
      <c r="C279" s="169" t="s">
        <v>214</v>
      </c>
      <c r="D279" s="163" t="s">
        <v>47</v>
      </c>
    </row>
    <row r="280" spans="1:4">
      <c r="A280" s="156"/>
      <c r="B280" s="118" t="s">
        <v>217</v>
      </c>
      <c r="C280" s="169" t="s">
        <v>218</v>
      </c>
      <c r="D280" s="163" t="s">
        <v>47</v>
      </c>
    </row>
    <row r="281" spans="1:4">
      <c r="A281" s="156"/>
      <c r="B281" s="118" t="s">
        <v>118</v>
      </c>
      <c r="C281" s="169" t="s">
        <v>218</v>
      </c>
      <c r="D281" s="163" t="s">
        <v>47</v>
      </c>
    </row>
    <row r="282" spans="1:4">
      <c r="A282" s="156"/>
      <c r="B282" s="118" t="s">
        <v>219</v>
      </c>
      <c r="C282" s="169" t="s">
        <v>220</v>
      </c>
      <c r="D282" s="163" t="s">
        <v>47</v>
      </c>
    </row>
    <row r="283" spans="1:4">
      <c r="A283" s="156"/>
      <c r="B283" s="118" t="s">
        <v>221</v>
      </c>
      <c r="C283" s="169" t="s">
        <v>222</v>
      </c>
      <c r="D283" s="163" t="s">
        <v>47</v>
      </c>
    </row>
    <row r="284" spans="1:4">
      <c r="A284" s="156"/>
      <c r="B284" s="118" t="s">
        <v>223</v>
      </c>
      <c r="C284" s="160" t="s">
        <v>171</v>
      </c>
      <c r="D284" s="163" t="s">
        <v>5</v>
      </c>
    </row>
    <row r="285" spans="1:4">
      <c r="A285" s="161"/>
      <c r="B285" s="118" t="s">
        <v>224</v>
      </c>
      <c r="C285" s="169" t="s">
        <v>225</v>
      </c>
      <c r="D285" s="163" t="s">
        <v>47</v>
      </c>
    </row>
    <row r="287" spans="1:4">
      <c r="A287" s="162">
        <v>45985</v>
      </c>
      <c r="B287" s="174" t="s">
        <v>50</v>
      </c>
      <c r="C287" s="169" t="s">
        <v>106</v>
      </c>
      <c r="D287" s="163" t="s">
        <v>47</v>
      </c>
    </row>
    <row r="288" spans="1:4">
      <c r="A288" s="156"/>
      <c r="B288" s="174" t="s">
        <v>144</v>
      </c>
      <c r="C288" s="169" t="s">
        <v>134</v>
      </c>
      <c r="D288" s="163" t="s">
        <v>47</v>
      </c>
    </row>
    <row r="289" spans="1:4">
      <c r="A289" s="156"/>
      <c r="B289" s="118" t="s">
        <v>107</v>
      </c>
      <c r="C289" s="154" t="s">
        <v>226</v>
      </c>
      <c r="D289" s="163" t="s">
        <v>47</v>
      </c>
    </row>
    <row r="290" spans="1:4">
      <c r="A290" s="156"/>
      <c r="B290" s="118" t="s">
        <v>128</v>
      </c>
      <c r="C290" s="160" t="s">
        <v>227</v>
      </c>
      <c r="D290" s="163" t="s">
        <v>5</v>
      </c>
    </row>
    <row r="291" spans="1:4">
      <c r="A291" s="156"/>
      <c r="B291" s="118" t="s">
        <v>160</v>
      </c>
      <c r="C291" s="154" t="s">
        <v>228</v>
      </c>
      <c r="D291" s="163" t="s">
        <v>47</v>
      </c>
    </row>
    <row r="292" spans="1:4">
      <c r="A292" s="156"/>
      <c r="B292" s="118" t="s">
        <v>165</v>
      </c>
      <c r="C292" s="160" t="s">
        <v>229</v>
      </c>
      <c r="D292" s="163" t="s">
        <v>5</v>
      </c>
    </row>
    <row r="293" spans="1:4">
      <c r="A293" s="156"/>
      <c r="B293" s="118" t="s">
        <v>172</v>
      </c>
      <c r="C293" s="154" t="s">
        <v>202</v>
      </c>
      <c r="D293" s="163" t="s">
        <v>47</v>
      </c>
    </row>
    <row r="294" spans="1:4">
      <c r="A294" s="156"/>
      <c r="B294" s="118" t="s">
        <v>185</v>
      </c>
      <c r="C294" s="169" t="s">
        <v>230</v>
      </c>
      <c r="D294" s="163" t="s">
        <v>47</v>
      </c>
    </row>
    <row r="295" spans="1:4">
      <c r="A295" s="156"/>
      <c r="B295" s="118" t="s">
        <v>194</v>
      </c>
      <c r="C295" s="160" t="s">
        <v>231</v>
      </c>
      <c r="D295" s="163" t="s">
        <v>5</v>
      </c>
    </row>
    <row r="296" spans="1:4">
      <c r="A296" s="156"/>
      <c r="B296" s="118" t="s">
        <v>207</v>
      </c>
      <c r="C296" s="154" t="s">
        <v>216</v>
      </c>
      <c r="D296" s="163" t="s">
        <v>47</v>
      </c>
    </row>
    <row r="297" spans="1:4">
      <c r="A297" s="156"/>
      <c r="B297" s="176" t="s">
        <v>211</v>
      </c>
      <c r="C297" s="173" t="s">
        <v>232</v>
      </c>
      <c r="D297" s="178" t="s">
        <v>5</v>
      </c>
    </row>
    <row r="298" spans="1:4">
      <c r="A298" s="156"/>
      <c r="B298" s="176" t="s">
        <v>212</v>
      </c>
      <c r="C298" s="177" t="s">
        <v>97</v>
      </c>
      <c r="D298" s="178" t="s">
        <v>47</v>
      </c>
    </row>
    <row r="299" spans="1:4">
      <c r="A299" s="156"/>
      <c r="B299" s="118" t="s">
        <v>213</v>
      </c>
      <c r="C299" s="160" t="s">
        <v>233</v>
      </c>
      <c r="D299" s="163" t="s">
        <v>5</v>
      </c>
    </row>
    <row r="300" spans="1:4">
      <c r="A300" s="156"/>
      <c r="B300" s="118" t="s">
        <v>217</v>
      </c>
      <c r="C300" s="169" t="s">
        <v>218</v>
      </c>
      <c r="D300" s="163" t="s">
        <v>47</v>
      </c>
    </row>
    <row r="301" spans="1:4">
      <c r="A301" s="156"/>
      <c r="B301" s="118" t="s">
        <v>118</v>
      </c>
      <c r="C301" s="169" t="s">
        <v>234</v>
      </c>
      <c r="D301" s="163" t="s">
        <v>47</v>
      </c>
    </row>
    <row r="302" spans="1:4">
      <c r="A302" s="156"/>
      <c r="B302" s="118" t="s">
        <v>219</v>
      </c>
      <c r="C302" s="160" t="s">
        <v>235</v>
      </c>
      <c r="D302" s="163" t="s">
        <v>5</v>
      </c>
    </row>
    <row r="303" spans="1:4">
      <c r="A303" s="156"/>
      <c r="B303" s="118" t="s">
        <v>221</v>
      </c>
      <c r="C303" s="169" t="s">
        <v>222</v>
      </c>
      <c r="D303" s="163" t="s">
        <v>47</v>
      </c>
    </row>
    <row r="304" spans="1:4">
      <c r="A304" s="156"/>
      <c r="B304" s="118" t="s">
        <v>224</v>
      </c>
      <c r="C304" s="160" t="s">
        <v>236</v>
      </c>
      <c r="D304" s="163" t="s">
        <v>5</v>
      </c>
    </row>
    <row r="305" spans="1:4">
      <c r="A305" s="156"/>
      <c r="B305" s="118" t="s">
        <v>237</v>
      </c>
      <c r="C305" s="169" t="s">
        <v>97</v>
      </c>
      <c r="D305" s="163" t="s">
        <v>47</v>
      </c>
    </row>
    <row r="306" spans="1:4">
      <c r="A306" s="161"/>
      <c r="B306" s="118" t="s">
        <v>238</v>
      </c>
      <c r="C306" s="169" t="s">
        <v>239</v>
      </c>
      <c r="D306" s="163" t="s">
        <v>47</v>
      </c>
    </row>
    <row r="308" spans="1:4">
      <c r="A308" s="162">
        <v>45986</v>
      </c>
      <c r="B308" s="174" t="s">
        <v>50</v>
      </c>
      <c r="C308" s="169" t="s">
        <v>106</v>
      </c>
      <c r="D308" s="163" t="s">
        <v>47</v>
      </c>
    </row>
    <row r="309" spans="1:4">
      <c r="A309" s="156"/>
      <c r="B309" s="174" t="s">
        <v>144</v>
      </c>
      <c r="C309" s="169" t="s">
        <v>134</v>
      </c>
      <c r="D309" s="163" t="s">
        <v>47</v>
      </c>
    </row>
    <row r="310" spans="1:4">
      <c r="A310" s="156"/>
      <c r="B310" s="118" t="s">
        <v>107</v>
      </c>
      <c r="C310" s="154" t="s">
        <v>226</v>
      </c>
      <c r="D310" s="163" t="s">
        <v>47</v>
      </c>
    </row>
    <row r="311" spans="1:4">
      <c r="A311" s="156"/>
      <c r="B311" s="118" t="s">
        <v>160</v>
      </c>
      <c r="C311" s="154" t="s">
        <v>228</v>
      </c>
      <c r="D311" s="163" t="s">
        <v>47</v>
      </c>
    </row>
    <row r="312" spans="1:4">
      <c r="A312" s="156"/>
      <c r="B312" s="118" t="s">
        <v>172</v>
      </c>
      <c r="C312" s="154" t="s">
        <v>202</v>
      </c>
      <c r="D312" s="163" t="s">
        <v>47</v>
      </c>
    </row>
    <row r="313" spans="1:4">
      <c r="A313" s="156"/>
      <c r="B313" s="118" t="s">
        <v>185</v>
      </c>
      <c r="C313" s="160" t="s">
        <v>171</v>
      </c>
      <c r="D313" s="163" t="s">
        <v>5</v>
      </c>
    </row>
    <row r="314" spans="1:4">
      <c r="A314" s="156"/>
      <c r="B314" s="118" t="s">
        <v>207</v>
      </c>
      <c r="C314" s="160" t="s">
        <v>240</v>
      </c>
      <c r="D314" s="163" t="s">
        <v>5</v>
      </c>
    </row>
    <row r="315" spans="1:4">
      <c r="A315" s="156"/>
      <c r="B315" s="176" t="s">
        <v>212</v>
      </c>
      <c r="C315" s="173" t="s">
        <v>241</v>
      </c>
      <c r="D315" s="178" t="s">
        <v>5</v>
      </c>
    </row>
    <row r="316" spans="1:4">
      <c r="A316" s="156"/>
      <c r="B316" s="118" t="s">
        <v>217</v>
      </c>
      <c r="C316" s="154" t="s">
        <v>242</v>
      </c>
      <c r="D316" s="163" t="s">
        <v>47</v>
      </c>
    </row>
    <row r="317" spans="1:4">
      <c r="A317" s="156"/>
      <c r="B317" s="118" t="s">
        <v>118</v>
      </c>
      <c r="C317" s="160" t="s">
        <v>171</v>
      </c>
      <c r="D317" s="163" t="s">
        <v>5</v>
      </c>
    </row>
    <row r="318" spans="1:4">
      <c r="A318" s="156"/>
      <c r="B318" s="118" t="s">
        <v>243</v>
      </c>
      <c r="C318" s="160" t="s">
        <v>171</v>
      </c>
      <c r="D318" s="163" t="s">
        <v>5</v>
      </c>
    </row>
    <row r="319" spans="1:4">
      <c r="A319" s="156"/>
      <c r="B319" s="118" t="s">
        <v>221</v>
      </c>
      <c r="C319" s="169" t="s">
        <v>244</v>
      </c>
      <c r="D319" s="163" t="s">
        <v>47</v>
      </c>
    </row>
    <row r="320" spans="1:4">
      <c r="A320" s="156"/>
      <c r="B320" s="118" t="s">
        <v>237</v>
      </c>
      <c r="C320" s="160" t="s">
        <v>171</v>
      </c>
      <c r="D320" s="163" t="s">
        <v>5</v>
      </c>
    </row>
    <row r="321" spans="1:4">
      <c r="A321" s="156"/>
      <c r="B321" s="118" t="s">
        <v>238</v>
      </c>
      <c r="C321" s="169" t="s">
        <v>245</v>
      </c>
      <c r="D321" s="163" t="s">
        <v>47</v>
      </c>
    </row>
    <row r="322" spans="1:4">
      <c r="A322" s="161"/>
      <c r="B322" s="118" t="s">
        <v>246</v>
      </c>
      <c r="C322" s="154" t="s">
        <v>247</v>
      </c>
      <c r="D322" s="163" t="s">
        <v>47</v>
      </c>
    </row>
    <row r="324" spans="1:4">
      <c r="A324" s="162">
        <v>45987</v>
      </c>
      <c r="B324" s="174" t="s">
        <v>50</v>
      </c>
      <c r="C324" s="169" t="s">
        <v>106</v>
      </c>
      <c r="D324" s="163" t="s">
        <v>47</v>
      </c>
    </row>
    <row r="325" spans="1:4">
      <c r="A325" s="156"/>
      <c r="B325" s="174" t="s">
        <v>144</v>
      </c>
      <c r="C325" s="169" t="s">
        <v>134</v>
      </c>
      <c r="D325" s="163" t="s">
        <v>47</v>
      </c>
    </row>
    <row r="326" spans="1:4">
      <c r="A326" s="156"/>
      <c r="B326" s="118" t="s">
        <v>107</v>
      </c>
      <c r="C326" s="154" t="s">
        <v>226</v>
      </c>
      <c r="D326" s="163" t="s">
        <v>47</v>
      </c>
    </row>
    <row r="327" spans="1:4">
      <c r="A327" s="156"/>
      <c r="B327" s="118" t="s">
        <v>160</v>
      </c>
      <c r="C327" s="154" t="s">
        <v>248</v>
      </c>
      <c r="D327" s="163" t="s">
        <v>47</v>
      </c>
    </row>
    <row r="328" spans="1:4">
      <c r="A328" s="156"/>
      <c r="B328" s="118" t="s">
        <v>172</v>
      </c>
      <c r="C328" s="154" t="s">
        <v>249</v>
      </c>
      <c r="D328" s="163" t="s">
        <v>47</v>
      </c>
    </row>
    <row r="329" spans="1:4">
      <c r="A329" s="156"/>
      <c r="B329" s="118" t="s">
        <v>217</v>
      </c>
      <c r="C329" s="160" t="s">
        <v>250</v>
      </c>
      <c r="D329" s="163" t="s">
        <v>5</v>
      </c>
    </row>
    <row r="330" spans="1:4">
      <c r="A330" s="156"/>
      <c r="B330" s="118" t="s">
        <v>221</v>
      </c>
      <c r="C330" s="169" t="s">
        <v>251</v>
      </c>
      <c r="D330" s="163" t="s">
        <v>47</v>
      </c>
    </row>
    <row r="331" spans="1:4">
      <c r="A331" s="156"/>
      <c r="B331" s="118" t="s">
        <v>238</v>
      </c>
      <c r="C331" s="169" t="s">
        <v>252</v>
      </c>
      <c r="D331" s="163" t="s">
        <v>47</v>
      </c>
    </row>
    <row r="332" spans="1:4">
      <c r="A332" s="156"/>
      <c r="B332" s="118" t="s">
        <v>253</v>
      </c>
      <c r="C332" s="154" t="s">
        <v>254</v>
      </c>
      <c r="D332" s="163" t="s">
        <v>47</v>
      </c>
    </row>
    <row r="333" spans="1:4">
      <c r="A333" s="156"/>
      <c r="B333" s="118" t="s">
        <v>255</v>
      </c>
      <c r="C333" s="160" t="s">
        <v>256</v>
      </c>
      <c r="D333" s="163" t="s">
        <v>5</v>
      </c>
    </row>
    <row r="334" spans="1:4">
      <c r="A334" s="156"/>
      <c r="B334" s="118" t="s">
        <v>257</v>
      </c>
      <c r="C334" s="160" t="s">
        <v>256</v>
      </c>
      <c r="D334" s="163" t="s">
        <v>5</v>
      </c>
    </row>
    <row r="335" spans="1:4">
      <c r="A335" s="156"/>
      <c r="B335" s="118" t="s">
        <v>258</v>
      </c>
      <c r="C335" s="160" t="s">
        <v>256</v>
      </c>
      <c r="D335" s="163" t="s">
        <v>5</v>
      </c>
    </row>
    <row r="336" spans="1:4">
      <c r="A336" s="156"/>
      <c r="B336" s="118" t="s">
        <v>259</v>
      </c>
      <c r="C336" s="154" t="s">
        <v>97</v>
      </c>
      <c r="D336" s="163" t="s">
        <v>47</v>
      </c>
    </row>
    <row r="337" spans="1:4">
      <c r="A337" s="156"/>
      <c r="B337" s="118" t="s">
        <v>260</v>
      </c>
      <c r="C337" s="154" t="s">
        <v>261</v>
      </c>
      <c r="D337" s="163" t="s">
        <v>47</v>
      </c>
    </row>
    <row r="338" spans="1:4">
      <c r="A338" s="161"/>
      <c r="B338" s="118" t="s">
        <v>262</v>
      </c>
      <c r="C338" s="160" t="s">
        <v>171</v>
      </c>
      <c r="D338" s="163" t="s">
        <v>5</v>
      </c>
    </row>
    <row r="340" spans="1:4">
      <c r="A340" s="162">
        <v>45988</v>
      </c>
      <c r="B340" s="174" t="s">
        <v>50</v>
      </c>
      <c r="C340" s="169" t="s">
        <v>106</v>
      </c>
      <c r="D340" s="163" t="s">
        <v>47</v>
      </c>
    </row>
    <row r="341" spans="1:4">
      <c r="A341" s="156"/>
      <c r="B341" s="174" t="s">
        <v>144</v>
      </c>
      <c r="C341" s="169" t="s">
        <v>134</v>
      </c>
      <c r="D341" s="163" t="s">
        <v>47</v>
      </c>
    </row>
    <row r="342" spans="1:4">
      <c r="A342" s="156"/>
      <c r="B342" s="118" t="s">
        <v>107</v>
      </c>
      <c r="C342" s="154" t="s">
        <v>263</v>
      </c>
      <c r="D342" s="163" t="s">
        <v>47</v>
      </c>
    </row>
    <row r="343" spans="1:4">
      <c r="A343" s="156"/>
      <c r="B343" s="118" t="s">
        <v>160</v>
      </c>
      <c r="C343" s="154" t="s">
        <v>264</v>
      </c>
      <c r="D343" s="163" t="s">
        <v>47</v>
      </c>
    </row>
    <row r="344" spans="1:4">
      <c r="A344" s="156"/>
      <c r="B344" s="118" t="s">
        <v>172</v>
      </c>
      <c r="C344" s="154" t="s">
        <v>249</v>
      </c>
      <c r="D344" s="163" t="s">
        <v>47</v>
      </c>
    </row>
    <row r="345" spans="1:4">
      <c r="A345" s="156"/>
      <c r="B345" s="118" t="s">
        <v>221</v>
      </c>
      <c r="C345" s="169" t="s">
        <v>251</v>
      </c>
      <c r="D345" s="163" t="s">
        <v>47</v>
      </c>
    </row>
    <row r="346" spans="1:4">
      <c r="A346" s="156"/>
      <c r="B346" s="118" t="s">
        <v>238</v>
      </c>
      <c r="C346" s="169" t="s">
        <v>265</v>
      </c>
      <c r="D346" s="163" t="s">
        <v>47</v>
      </c>
    </row>
    <row r="347" spans="1:4">
      <c r="A347" s="156"/>
      <c r="B347" s="118" t="s">
        <v>253</v>
      </c>
      <c r="C347" s="160" t="s">
        <v>171</v>
      </c>
      <c r="D347" s="163" t="s">
        <v>5</v>
      </c>
    </row>
    <row r="348" spans="1:4">
      <c r="A348" s="156"/>
      <c r="B348" s="118" t="s">
        <v>259</v>
      </c>
      <c r="C348" s="154" t="s">
        <v>97</v>
      </c>
      <c r="D348" s="163" t="s">
        <v>47</v>
      </c>
    </row>
    <row r="349" customFormat="1" spans="1:8">
      <c r="A349" s="156"/>
      <c r="B349" s="118" t="s">
        <v>260</v>
      </c>
      <c r="C349" s="160" t="s">
        <v>171</v>
      </c>
      <c r="D349" s="163" t="s">
        <v>5</v>
      </c>
      <c r="H349" s="151"/>
    </row>
    <row r="350" spans="1:4">
      <c r="A350" s="156"/>
      <c r="B350" s="118" t="s">
        <v>266</v>
      </c>
      <c r="C350" s="160" t="s">
        <v>171</v>
      </c>
      <c r="D350" s="163" t="s">
        <v>5</v>
      </c>
    </row>
    <row r="351" spans="1:4">
      <c r="A351" s="156"/>
      <c r="B351" s="118" t="s">
        <v>267</v>
      </c>
      <c r="C351" s="160" t="s">
        <v>171</v>
      </c>
      <c r="D351" s="163" t="s">
        <v>5</v>
      </c>
    </row>
    <row r="352" spans="1:4">
      <c r="A352" s="156"/>
      <c r="B352" s="118" t="s">
        <v>268</v>
      </c>
      <c r="C352" s="169" t="s">
        <v>269</v>
      </c>
      <c r="D352" s="163" t="s">
        <v>47</v>
      </c>
    </row>
    <row r="353" spans="1:4">
      <c r="A353" s="156"/>
      <c r="B353" s="118" t="s">
        <v>270</v>
      </c>
      <c r="C353" s="169" t="s">
        <v>269</v>
      </c>
      <c r="D353" s="163" t="s">
        <v>47</v>
      </c>
    </row>
    <row r="354" spans="1:4">
      <c r="A354" s="156"/>
      <c r="B354" s="118" t="s">
        <v>271</v>
      </c>
      <c r="C354" s="169" t="s">
        <v>269</v>
      </c>
      <c r="D354" s="163" t="s">
        <v>47</v>
      </c>
    </row>
    <row r="355" spans="1:4">
      <c r="A355" s="156"/>
      <c r="B355" s="118" t="s">
        <v>272</v>
      </c>
      <c r="C355" s="169" t="s">
        <v>97</v>
      </c>
      <c r="D355" s="163" t="s">
        <v>47</v>
      </c>
    </row>
    <row r="356" spans="1:4">
      <c r="A356" s="161"/>
      <c r="B356" s="118" t="s">
        <v>273</v>
      </c>
      <c r="C356" s="160" t="s">
        <v>171</v>
      </c>
      <c r="D356" s="163" t="s">
        <v>5</v>
      </c>
    </row>
    <row r="358" customFormat="1" spans="1:8">
      <c r="A358" s="162">
        <v>45989</v>
      </c>
      <c r="B358" s="174" t="s">
        <v>50</v>
      </c>
      <c r="C358" s="169" t="s">
        <v>106</v>
      </c>
      <c r="D358" s="163" t="s">
        <v>47</v>
      </c>
      <c r="H358" s="151"/>
    </row>
    <row r="359" customFormat="1" spans="1:8">
      <c r="A359" s="156"/>
      <c r="B359" s="174" t="s">
        <v>144</v>
      </c>
      <c r="C359" s="169" t="s">
        <v>134</v>
      </c>
      <c r="D359" s="163" t="s">
        <v>47</v>
      </c>
      <c r="H359" s="151"/>
    </row>
    <row r="360" customFormat="1" spans="1:8">
      <c r="A360" s="156"/>
      <c r="B360" s="118" t="s">
        <v>107</v>
      </c>
      <c r="C360" s="154" t="s">
        <v>263</v>
      </c>
      <c r="D360" s="163" t="s">
        <v>47</v>
      </c>
      <c r="H360" s="151"/>
    </row>
    <row r="361" customFormat="1" spans="1:8">
      <c r="A361" s="156"/>
      <c r="B361" s="118" t="s">
        <v>160</v>
      </c>
      <c r="C361" s="160" t="s">
        <v>171</v>
      </c>
      <c r="D361" s="163" t="s">
        <v>5</v>
      </c>
      <c r="H361" s="151"/>
    </row>
    <row r="362" customFormat="1" spans="1:8">
      <c r="A362" s="156"/>
      <c r="B362" s="118" t="s">
        <v>172</v>
      </c>
      <c r="C362" s="154" t="s">
        <v>249</v>
      </c>
      <c r="D362" s="163" t="s">
        <v>47</v>
      </c>
      <c r="H362" s="151"/>
    </row>
    <row r="363" customFormat="1" spans="1:8">
      <c r="A363" s="156"/>
      <c r="B363" s="118" t="s">
        <v>221</v>
      </c>
      <c r="C363" s="160" t="s">
        <v>274</v>
      </c>
      <c r="D363" s="163" t="s">
        <v>5</v>
      </c>
      <c r="H363" s="151"/>
    </row>
    <row r="364" customFormat="1" spans="1:8">
      <c r="A364" s="156"/>
      <c r="B364" s="118" t="s">
        <v>238</v>
      </c>
      <c r="C364" s="169" t="s">
        <v>265</v>
      </c>
      <c r="D364" s="163" t="s">
        <v>47</v>
      </c>
      <c r="H364" s="151"/>
    </row>
    <row r="365" customFormat="1" spans="1:8">
      <c r="A365" s="156"/>
      <c r="B365" s="118" t="s">
        <v>259</v>
      </c>
      <c r="C365" s="154" t="s">
        <v>97</v>
      </c>
      <c r="D365" s="163" t="s">
        <v>47</v>
      </c>
      <c r="H365" s="151"/>
    </row>
    <row r="366" customFormat="1" spans="1:8">
      <c r="A366" s="156"/>
      <c r="B366" s="118" t="s">
        <v>268</v>
      </c>
      <c r="C366" s="160" t="s">
        <v>171</v>
      </c>
      <c r="D366" s="163" t="s">
        <v>5</v>
      </c>
      <c r="H366" s="151"/>
    </row>
    <row r="367" customFormat="1" spans="1:8">
      <c r="A367" s="156"/>
      <c r="B367" s="118" t="s">
        <v>270</v>
      </c>
      <c r="C367" s="160" t="s">
        <v>171</v>
      </c>
      <c r="D367" s="163" t="s">
        <v>5</v>
      </c>
      <c r="H367" s="151"/>
    </row>
    <row r="368" customFormat="1" spans="1:8">
      <c r="A368" s="156"/>
      <c r="B368" s="118" t="s">
        <v>271</v>
      </c>
      <c r="C368" s="169" t="s">
        <v>275</v>
      </c>
      <c r="D368" s="163" t="s">
        <v>47</v>
      </c>
      <c r="H368" s="151"/>
    </row>
    <row r="369" customFormat="1" spans="1:8">
      <c r="A369" s="156"/>
      <c r="B369" s="118" t="s">
        <v>272</v>
      </c>
      <c r="C369" s="169" t="s">
        <v>97</v>
      </c>
      <c r="D369" s="163" t="s">
        <v>47</v>
      </c>
      <c r="H369" s="151"/>
    </row>
    <row r="370" spans="1:4">
      <c r="A370" s="161"/>
      <c r="B370" s="118" t="s">
        <v>276</v>
      </c>
      <c r="C370" s="169" t="s">
        <v>269</v>
      </c>
      <c r="D370" s="163" t="s">
        <v>47</v>
      </c>
    </row>
    <row r="372" spans="1:4">
      <c r="A372" s="164">
        <v>45990</v>
      </c>
      <c r="B372" s="174" t="s">
        <v>50</v>
      </c>
      <c r="C372" s="169" t="s">
        <v>106</v>
      </c>
      <c r="D372" s="163" t="s">
        <v>47</v>
      </c>
    </row>
    <row r="373" spans="1:4">
      <c r="A373" s="164"/>
      <c r="B373" s="174" t="s">
        <v>144</v>
      </c>
      <c r="C373" s="169" t="s">
        <v>134</v>
      </c>
      <c r="D373" s="163" t="s">
        <v>47</v>
      </c>
    </row>
    <row r="374" spans="1:4">
      <c r="A374" s="164"/>
      <c r="B374" s="118" t="s">
        <v>107</v>
      </c>
      <c r="C374" s="154" t="s">
        <v>263</v>
      </c>
      <c r="D374" s="163" t="s">
        <v>47</v>
      </c>
    </row>
    <row r="375" spans="1:4">
      <c r="A375" s="164"/>
      <c r="B375" s="118" t="s">
        <v>172</v>
      </c>
      <c r="C375" s="154" t="s">
        <v>249</v>
      </c>
      <c r="D375" s="163" t="s">
        <v>47</v>
      </c>
    </row>
    <row r="376" spans="1:4">
      <c r="A376" s="164"/>
      <c r="B376" s="118" t="s">
        <v>238</v>
      </c>
      <c r="C376" s="169" t="s">
        <v>277</v>
      </c>
      <c r="D376" s="163" t="s">
        <v>47</v>
      </c>
    </row>
    <row r="377" spans="1:4">
      <c r="A377" s="164"/>
      <c r="B377" s="118" t="s">
        <v>259</v>
      </c>
      <c r="C377" s="154" t="s">
        <v>97</v>
      </c>
      <c r="D377" s="163" t="s">
        <v>47</v>
      </c>
    </row>
    <row r="378" spans="1:4">
      <c r="A378" s="164"/>
      <c r="B378" s="118" t="s">
        <v>271</v>
      </c>
      <c r="C378" s="169" t="s">
        <v>275</v>
      </c>
      <c r="D378" s="163" t="s">
        <v>47</v>
      </c>
    </row>
    <row r="379" spans="1:4">
      <c r="A379" s="164"/>
      <c r="B379" s="118" t="s">
        <v>272</v>
      </c>
      <c r="C379" s="169" t="s">
        <v>97</v>
      </c>
      <c r="D379" s="163" t="s">
        <v>47</v>
      </c>
    </row>
    <row r="380" spans="1:4">
      <c r="A380" s="164"/>
      <c r="B380" s="118" t="s">
        <v>276</v>
      </c>
      <c r="C380" s="160" t="s">
        <v>171</v>
      </c>
      <c r="D380" s="163" t="s">
        <v>5</v>
      </c>
    </row>
    <row r="381" spans="1:4">
      <c r="A381" s="164"/>
      <c r="B381" s="118" t="s">
        <v>278</v>
      </c>
      <c r="C381" s="160" t="s">
        <v>171</v>
      </c>
      <c r="D381" s="163" t="s">
        <v>5</v>
      </c>
    </row>
    <row r="382" spans="1:4">
      <c r="A382" s="164"/>
      <c r="B382" s="118" t="s">
        <v>279</v>
      </c>
      <c r="C382" s="169" t="s">
        <v>269</v>
      </c>
      <c r="D382" s="163" t="s">
        <v>47</v>
      </c>
    </row>
    <row r="384" spans="1:4">
      <c r="A384" s="162">
        <v>45992</v>
      </c>
      <c r="B384" s="174" t="s">
        <v>50</v>
      </c>
      <c r="C384" s="169" t="s">
        <v>106</v>
      </c>
      <c r="D384" s="163" t="s">
        <v>47</v>
      </c>
    </row>
    <row r="385" spans="1:4">
      <c r="A385" s="156"/>
      <c r="B385" s="174" t="s">
        <v>144</v>
      </c>
      <c r="C385" s="169" t="s">
        <v>134</v>
      </c>
      <c r="D385" s="163" t="s">
        <v>47</v>
      </c>
    </row>
    <row r="386" spans="1:4">
      <c r="A386" s="156"/>
      <c r="B386" s="118" t="s">
        <v>107</v>
      </c>
      <c r="C386" s="154" t="s">
        <v>263</v>
      </c>
      <c r="D386" s="163" t="s">
        <v>47</v>
      </c>
    </row>
    <row r="387" spans="1:4">
      <c r="A387" s="156"/>
      <c r="B387" s="118" t="s">
        <v>172</v>
      </c>
      <c r="C387" s="154" t="s">
        <v>280</v>
      </c>
      <c r="D387" s="163" t="s">
        <v>47</v>
      </c>
    </row>
    <row r="388" spans="1:4">
      <c r="A388" s="156"/>
      <c r="B388" s="118" t="s">
        <v>238</v>
      </c>
      <c r="C388" s="169" t="s">
        <v>265</v>
      </c>
      <c r="D388" s="163" t="s">
        <v>47</v>
      </c>
    </row>
    <row r="389" spans="1:4">
      <c r="A389" s="156"/>
      <c r="B389" s="118" t="s">
        <v>259</v>
      </c>
      <c r="C389" s="154" t="s">
        <v>97</v>
      </c>
      <c r="D389" s="163" t="s">
        <v>47</v>
      </c>
    </row>
    <row r="390" spans="1:4">
      <c r="A390" s="156"/>
      <c r="B390" s="118" t="s">
        <v>271</v>
      </c>
      <c r="C390" s="169" t="s">
        <v>275</v>
      </c>
      <c r="D390" s="163" t="s">
        <v>47</v>
      </c>
    </row>
    <row r="391" spans="1:4">
      <c r="A391" s="156"/>
      <c r="B391" s="118" t="s">
        <v>272</v>
      </c>
      <c r="C391" s="169" t="s">
        <v>97</v>
      </c>
      <c r="D391" s="163" t="s">
        <v>47</v>
      </c>
    </row>
    <row r="392" spans="1:4">
      <c r="A392" s="156"/>
      <c r="B392" s="118" t="s">
        <v>279</v>
      </c>
      <c r="C392" s="169" t="s">
        <v>269</v>
      </c>
      <c r="D392" s="163" t="s">
        <v>47</v>
      </c>
    </row>
    <row r="393" spans="1:4">
      <c r="A393" s="156"/>
      <c r="B393" s="118" t="s">
        <v>281</v>
      </c>
      <c r="C393" s="160" t="s">
        <v>171</v>
      </c>
      <c r="D393" s="163" t="s">
        <v>5</v>
      </c>
    </row>
    <row r="394" spans="1:4">
      <c r="A394" s="156"/>
      <c r="B394" s="118" t="s">
        <v>282</v>
      </c>
      <c r="C394" s="160" t="s">
        <v>171</v>
      </c>
      <c r="D394" s="163" t="s">
        <v>5</v>
      </c>
    </row>
    <row r="395" spans="1:4">
      <c r="A395" s="156"/>
      <c r="B395" s="118" t="s">
        <v>283</v>
      </c>
      <c r="C395" s="169" t="s">
        <v>97</v>
      </c>
      <c r="D395" s="163" t="s">
        <v>47</v>
      </c>
    </row>
    <row r="396" spans="1:4">
      <c r="A396" s="161"/>
      <c r="B396" s="118" t="s">
        <v>284</v>
      </c>
      <c r="C396" s="169" t="s">
        <v>269</v>
      </c>
      <c r="D396" s="163" t="s">
        <v>47</v>
      </c>
    </row>
    <row r="398" spans="1:4">
      <c r="A398" s="162">
        <v>45993</v>
      </c>
      <c r="B398" s="174" t="s">
        <v>50</v>
      </c>
      <c r="C398" s="169" t="s">
        <v>106</v>
      </c>
      <c r="D398" s="159" t="s">
        <v>47</v>
      </c>
    </row>
    <row r="399" spans="1:4">
      <c r="A399" s="156"/>
      <c r="B399" s="174" t="s">
        <v>144</v>
      </c>
      <c r="C399" s="169" t="s">
        <v>134</v>
      </c>
      <c r="D399" s="159" t="s">
        <v>47</v>
      </c>
    </row>
    <row r="400" spans="1:4">
      <c r="A400" s="156"/>
      <c r="B400" s="118" t="s">
        <v>107</v>
      </c>
      <c r="C400" s="154" t="s">
        <v>263</v>
      </c>
      <c r="D400" s="159" t="s">
        <v>47</v>
      </c>
    </row>
    <row r="401" spans="1:4">
      <c r="A401" s="156"/>
      <c r="B401" s="118" t="s">
        <v>172</v>
      </c>
      <c r="C401" s="154" t="s">
        <v>280</v>
      </c>
      <c r="D401" s="159" t="s">
        <v>47</v>
      </c>
    </row>
    <row r="402" spans="1:4">
      <c r="A402" s="156"/>
      <c r="B402" s="118" t="s">
        <v>238</v>
      </c>
      <c r="C402" s="169" t="s">
        <v>285</v>
      </c>
      <c r="D402" s="159" t="s">
        <v>47</v>
      </c>
    </row>
    <row r="403" spans="1:4">
      <c r="A403" s="156"/>
      <c r="B403" s="118" t="s">
        <v>259</v>
      </c>
      <c r="C403" s="154" t="s">
        <v>97</v>
      </c>
      <c r="D403" s="159" t="s">
        <v>47</v>
      </c>
    </row>
    <row r="404" spans="1:4">
      <c r="A404" s="156"/>
      <c r="B404" s="118" t="s">
        <v>271</v>
      </c>
      <c r="C404" s="169" t="s">
        <v>275</v>
      </c>
      <c r="D404" s="159" t="s">
        <v>47</v>
      </c>
    </row>
    <row r="405" spans="1:4">
      <c r="A405" s="156"/>
      <c r="B405" s="118" t="s">
        <v>272</v>
      </c>
      <c r="C405" s="169" t="s">
        <v>97</v>
      </c>
      <c r="D405" s="159" t="s">
        <v>47</v>
      </c>
    </row>
    <row r="406" spans="1:4">
      <c r="A406" s="156"/>
      <c r="B406" s="118" t="s">
        <v>279</v>
      </c>
      <c r="C406" s="169" t="s">
        <v>286</v>
      </c>
      <c r="D406" s="159" t="s">
        <v>47</v>
      </c>
    </row>
    <row r="407" spans="1:4">
      <c r="A407" s="156"/>
      <c r="B407" s="118" t="s">
        <v>283</v>
      </c>
      <c r="C407" s="169" t="s">
        <v>97</v>
      </c>
      <c r="D407" s="159" t="s">
        <v>47</v>
      </c>
    </row>
    <row r="408" spans="1:4">
      <c r="A408" s="156"/>
      <c r="B408" s="118" t="s">
        <v>284</v>
      </c>
      <c r="C408" s="169" t="s">
        <v>97</v>
      </c>
      <c r="D408" s="159" t="s">
        <v>47</v>
      </c>
    </row>
    <row r="409" spans="1:4">
      <c r="A409" s="156"/>
      <c r="B409" s="118" t="s">
        <v>287</v>
      </c>
      <c r="C409" s="169" t="s">
        <v>269</v>
      </c>
      <c r="D409" s="159" t="s">
        <v>47</v>
      </c>
    </row>
    <row r="410" spans="1:4">
      <c r="A410" s="161"/>
      <c r="B410" s="118" t="s">
        <v>288</v>
      </c>
      <c r="C410" s="169" t="s">
        <v>269</v>
      </c>
      <c r="D410" s="163" t="s">
        <v>47</v>
      </c>
    </row>
    <row r="412" spans="1:4">
      <c r="A412" s="162">
        <v>45994</v>
      </c>
      <c r="B412" s="174" t="s">
        <v>50</v>
      </c>
      <c r="C412" s="169" t="s">
        <v>106</v>
      </c>
      <c r="D412" s="163" t="s">
        <v>47</v>
      </c>
    </row>
    <row r="413" spans="1:4">
      <c r="A413" s="156"/>
      <c r="B413" s="174" t="s">
        <v>144</v>
      </c>
      <c r="C413" s="169" t="s">
        <v>134</v>
      </c>
      <c r="D413" s="163" t="s">
        <v>47</v>
      </c>
    </row>
    <row r="414" spans="1:4">
      <c r="A414" s="156"/>
      <c r="B414" s="118" t="s">
        <v>107</v>
      </c>
      <c r="C414" s="154" t="s">
        <v>263</v>
      </c>
      <c r="D414" s="163" t="s">
        <v>47</v>
      </c>
    </row>
    <row r="415" spans="1:4">
      <c r="A415" s="156"/>
      <c r="B415" s="118" t="s">
        <v>172</v>
      </c>
      <c r="C415" s="154" t="s">
        <v>280</v>
      </c>
      <c r="D415" s="163" t="s">
        <v>47</v>
      </c>
    </row>
    <row r="416" spans="1:4">
      <c r="A416" s="156"/>
      <c r="B416" s="118" t="s">
        <v>238</v>
      </c>
      <c r="C416" s="160" t="s">
        <v>289</v>
      </c>
      <c r="D416" s="163" t="s">
        <v>5</v>
      </c>
    </row>
    <row r="417" spans="1:4">
      <c r="A417" s="156"/>
      <c r="B417" s="118" t="s">
        <v>259</v>
      </c>
      <c r="C417" s="154" t="s">
        <v>97</v>
      </c>
      <c r="D417" s="163" t="s">
        <v>47</v>
      </c>
    </row>
    <row r="418" spans="1:4">
      <c r="A418" s="156"/>
      <c r="B418" s="118" t="s">
        <v>271</v>
      </c>
      <c r="C418" s="169" t="s">
        <v>275</v>
      </c>
      <c r="D418" s="163" t="s">
        <v>47</v>
      </c>
    </row>
    <row r="419" spans="1:4">
      <c r="A419" s="156"/>
      <c r="B419" s="118" t="s">
        <v>272</v>
      </c>
      <c r="C419" s="169" t="s">
        <v>97</v>
      </c>
      <c r="D419" s="163" t="s">
        <v>47</v>
      </c>
    </row>
    <row r="420" spans="1:4">
      <c r="A420" s="156"/>
      <c r="B420" s="118" t="s">
        <v>279</v>
      </c>
      <c r="C420" s="169" t="s">
        <v>286</v>
      </c>
      <c r="D420" s="163" t="s">
        <v>47</v>
      </c>
    </row>
    <row r="421" spans="1:4">
      <c r="A421" s="156"/>
      <c r="B421" s="118" t="s">
        <v>283</v>
      </c>
      <c r="C421" s="160" t="s">
        <v>290</v>
      </c>
      <c r="D421" s="163" t="s">
        <v>5</v>
      </c>
    </row>
    <row r="422" spans="1:4">
      <c r="A422" s="156"/>
      <c r="B422" s="118" t="s">
        <v>284</v>
      </c>
      <c r="C422" s="160" t="s">
        <v>291</v>
      </c>
      <c r="D422" s="163" t="s">
        <v>5</v>
      </c>
    </row>
    <row r="423" spans="1:4">
      <c r="A423" s="156"/>
      <c r="B423" s="118" t="s">
        <v>287</v>
      </c>
      <c r="C423" s="169" t="s">
        <v>292</v>
      </c>
      <c r="D423" s="163" t="s">
        <v>47</v>
      </c>
    </row>
    <row r="424" spans="1:4">
      <c r="A424" s="156"/>
      <c r="B424" s="118" t="s">
        <v>288</v>
      </c>
      <c r="C424" s="160" t="s">
        <v>293</v>
      </c>
      <c r="D424" s="163" t="s">
        <v>5</v>
      </c>
    </row>
    <row r="425" spans="1:4">
      <c r="A425" s="156"/>
      <c r="B425" s="118" t="s">
        <v>294</v>
      </c>
      <c r="C425" s="169" t="s">
        <v>269</v>
      </c>
      <c r="D425" s="163" t="s">
        <v>47</v>
      </c>
    </row>
    <row r="426" spans="1:4">
      <c r="A426" s="161"/>
      <c r="B426" s="118" t="s">
        <v>295</v>
      </c>
      <c r="C426" s="160" t="s">
        <v>171</v>
      </c>
      <c r="D426" s="163" t="s">
        <v>5</v>
      </c>
    </row>
    <row r="428" spans="1:4">
      <c r="A428" s="162">
        <v>45995</v>
      </c>
      <c r="B428" s="174" t="s">
        <v>50</v>
      </c>
      <c r="C428" s="169" t="s">
        <v>106</v>
      </c>
      <c r="D428" s="163" t="s">
        <v>47</v>
      </c>
    </row>
    <row r="429" spans="1:4">
      <c r="A429" s="156"/>
      <c r="B429" s="174" t="s">
        <v>144</v>
      </c>
      <c r="C429" s="169" t="s">
        <v>134</v>
      </c>
      <c r="D429" s="163" t="s">
        <v>47</v>
      </c>
    </row>
    <row r="430" spans="1:4">
      <c r="A430" s="156"/>
      <c r="B430" s="118" t="s">
        <v>107</v>
      </c>
      <c r="C430" s="154" t="s">
        <v>263</v>
      </c>
      <c r="D430" s="163" t="s">
        <v>47</v>
      </c>
    </row>
    <row r="431" spans="1:4">
      <c r="A431" s="156"/>
      <c r="B431" s="118" t="s">
        <v>172</v>
      </c>
      <c r="C431" s="154" t="s">
        <v>280</v>
      </c>
      <c r="D431" s="163" t="s">
        <v>47</v>
      </c>
    </row>
    <row r="432" spans="1:4">
      <c r="A432" s="156"/>
      <c r="B432" s="118" t="s">
        <v>259</v>
      </c>
      <c r="C432" s="154" t="s">
        <v>97</v>
      </c>
      <c r="D432" s="163" t="s">
        <v>47</v>
      </c>
    </row>
    <row r="433" spans="1:4">
      <c r="A433" s="156"/>
      <c r="B433" s="118" t="s">
        <v>271</v>
      </c>
      <c r="C433" s="169" t="s">
        <v>275</v>
      </c>
      <c r="D433" s="163" t="s">
        <v>47</v>
      </c>
    </row>
    <row r="434" spans="1:4">
      <c r="A434" s="156"/>
      <c r="B434" s="118" t="s">
        <v>272</v>
      </c>
      <c r="C434" s="169" t="s">
        <v>97</v>
      </c>
      <c r="D434" s="163" t="s">
        <v>47</v>
      </c>
    </row>
    <row r="435" spans="1:4">
      <c r="A435" s="156"/>
      <c r="B435" s="118" t="s">
        <v>279</v>
      </c>
      <c r="C435" s="169" t="s">
        <v>286</v>
      </c>
      <c r="D435" s="163" t="s">
        <v>47</v>
      </c>
    </row>
    <row r="436" spans="1:4">
      <c r="A436" s="156"/>
      <c r="B436" s="118" t="s">
        <v>287</v>
      </c>
      <c r="C436" s="169" t="s">
        <v>292</v>
      </c>
      <c r="D436" s="163" t="s">
        <v>47</v>
      </c>
    </row>
    <row r="437" spans="1:4">
      <c r="A437" s="156"/>
      <c r="B437" s="118" t="s">
        <v>294</v>
      </c>
      <c r="C437" s="160" t="s">
        <v>171</v>
      </c>
      <c r="D437" s="163" t="s">
        <v>5</v>
      </c>
    </row>
    <row r="438" spans="1:4">
      <c r="A438" s="156"/>
      <c r="B438" s="118" t="s">
        <v>296</v>
      </c>
      <c r="C438" s="160" t="s">
        <v>171</v>
      </c>
      <c r="D438" s="163" t="s">
        <v>5</v>
      </c>
    </row>
    <row r="439" spans="1:4">
      <c r="A439" s="156"/>
      <c r="B439" s="118" t="s">
        <v>297</v>
      </c>
      <c r="C439" s="169" t="s">
        <v>269</v>
      </c>
      <c r="D439" s="163" t="s">
        <v>47</v>
      </c>
    </row>
    <row r="440" spans="1:4">
      <c r="A440" s="156"/>
      <c r="B440" s="118" t="s">
        <v>298</v>
      </c>
      <c r="C440" s="169" t="s">
        <v>269</v>
      </c>
      <c r="D440" s="163" t="s">
        <v>47</v>
      </c>
    </row>
    <row r="441" spans="1:4">
      <c r="A441" s="156"/>
      <c r="B441" s="118" t="s">
        <v>299</v>
      </c>
      <c r="C441" s="169" t="s">
        <v>269</v>
      </c>
      <c r="D441" s="163" t="s">
        <v>47</v>
      </c>
    </row>
    <row r="442" spans="1:4">
      <c r="A442" s="156"/>
      <c r="B442" s="118" t="s">
        <v>300</v>
      </c>
      <c r="C442" s="169" t="s">
        <v>269</v>
      </c>
      <c r="D442" s="163" t="s">
        <v>47</v>
      </c>
    </row>
    <row r="443" spans="1:4">
      <c r="A443" s="156"/>
      <c r="B443" s="118" t="s">
        <v>301</v>
      </c>
      <c r="C443" s="169" t="s">
        <v>269</v>
      </c>
      <c r="D443" s="163" t="s">
        <v>47</v>
      </c>
    </row>
    <row r="444" spans="1:4">
      <c r="A444" s="156"/>
      <c r="B444" s="118" t="s">
        <v>302</v>
      </c>
      <c r="C444" s="169" t="s">
        <v>269</v>
      </c>
      <c r="D444" s="163" t="s">
        <v>47</v>
      </c>
    </row>
    <row r="445" spans="1:4">
      <c r="A445" s="156"/>
      <c r="B445" s="118" t="s">
        <v>303</v>
      </c>
      <c r="C445" s="169" t="s">
        <v>269</v>
      </c>
      <c r="D445" s="163" t="s">
        <v>47</v>
      </c>
    </row>
    <row r="446" spans="1:4">
      <c r="A446" s="161"/>
      <c r="B446" s="118" t="s">
        <v>304</v>
      </c>
      <c r="C446" s="169" t="s">
        <v>269</v>
      </c>
      <c r="D446" s="163" t="s">
        <v>47</v>
      </c>
    </row>
    <row r="448" spans="1:4">
      <c r="A448" s="162">
        <v>45996</v>
      </c>
      <c r="B448" s="174" t="s">
        <v>50</v>
      </c>
      <c r="C448" s="169" t="s">
        <v>106</v>
      </c>
      <c r="D448" s="163" t="s">
        <v>47</v>
      </c>
    </row>
    <row r="449" spans="1:4">
      <c r="A449" s="156"/>
      <c r="B449" s="174" t="s">
        <v>144</v>
      </c>
      <c r="C449" s="169" t="s">
        <v>134</v>
      </c>
      <c r="D449" s="163" t="s">
        <v>47</v>
      </c>
    </row>
    <row r="450" spans="1:4">
      <c r="A450" s="156"/>
      <c r="B450" s="118" t="s">
        <v>107</v>
      </c>
      <c r="C450" s="154" t="s">
        <v>263</v>
      </c>
      <c r="D450" s="163" t="s">
        <v>47</v>
      </c>
    </row>
    <row r="451" spans="1:4">
      <c r="A451" s="156"/>
      <c r="B451" s="118" t="s">
        <v>172</v>
      </c>
      <c r="C451" s="154" t="s">
        <v>280</v>
      </c>
      <c r="D451" s="163" t="s">
        <v>47</v>
      </c>
    </row>
    <row r="452" spans="1:4">
      <c r="A452" s="156"/>
      <c r="B452" s="118" t="s">
        <v>259</v>
      </c>
      <c r="C452" s="154" t="s">
        <v>97</v>
      </c>
      <c r="D452" s="163" t="s">
        <v>47</v>
      </c>
    </row>
    <row r="453" spans="1:4">
      <c r="A453" s="156"/>
      <c r="B453" s="118" t="s">
        <v>271</v>
      </c>
      <c r="C453" s="169" t="s">
        <v>275</v>
      </c>
      <c r="D453" s="163" t="s">
        <v>47</v>
      </c>
    </row>
    <row r="454" spans="1:4">
      <c r="A454" s="156"/>
      <c r="B454" s="118" t="s">
        <v>272</v>
      </c>
      <c r="C454" s="169" t="s">
        <v>97</v>
      </c>
      <c r="D454" s="163" t="s">
        <v>47</v>
      </c>
    </row>
    <row r="455" spans="1:4">
      <c r="A455" s="156"/>
      <c r="B455" s="118" t="s">
        <v>279</v>
      </c>
      <c r="C455" s="169" t="s">
        <v>286</v>
      </c>
      <c r="D455" s="163" t="s">
        <v>47</v>
      </c>
    </row>
    <row r="456" spans="1:4">
      <c r="A456" s="156"/>
      <c r="B456" s="118" t="s">
        <v>287</v>
      </c>
      <c r="C456" s="169" t="s">
        <v>292</v>
      </c>
      <c r="D456" s="163" t="s">
        <v>47</v>
      </c>
    </row>
    <row r="457" spans="1:4">
      <c r="A457" s="156"/>
      <c r="B457" s="118" t="s">
        <v>297</v>
      </c>
      <c r="C457" s="169" t="s">
        <v>97</v>
      </c>
      <c r="D457" s="163" t="s">
        <v>47</v>
      </c>
    </row>
    <row r="458" spans="1:4">
      <c r="A458" s="156"/>
      <c r="B458" s="118" t="s">
        <v>298</v>
      </c>
      <c r="C458" s="169" t="s">
        <v>305</v>
      </c>
      <c r="D458" s="163" t="s">
        <v>47</v>
      </c>
    </row>
    <row r="459" spans="1:4">
      <c r="A459" s="156"/>
      <c r="B459" s="118" t="s">
        <v>299</v>
      </c>
      <c r="C459" s="160" t="s">
        <v>306</v>
      </c>
      <c r="D459" s="163" t="s">
        <v>5</v>
      </c>
    </row>
    <row r="460" spans="1:4">
      <c r="A460" s="156"/>
      <c r="B460" s="118" t="s">
        <v>300</v>
      </c>
      <c r="C460" s="160" t="s">
        <v>171</v>
      </c>
      <c r="D460" s="163" t="s">
        <v>5</v>
      </c>
    </row>
    <row r="461" spans="1:4">
      <c r="A461" s="156"/>
      <c r="B461" s="118" t="s">
        <v>301</v>
      </c>
      <c r="C461" s="160" t="s">
        <v>171</v>
      </c>
      <c r="D461" s="163" t="s">
        <v>5</v>
      </c>
    </row>
    <row r="462" spans="1:4">
      <c r="A462" s="156"/>
      <c r="B462" s="118" t="s">
        <v>302</v>
      </c>
      <c r="C462" s="160" t="s">
        <v>307</v>
      </c>
      <c r="D462" s="163" t="s">
        <v>5</v>
      </c>
    </row>
    <row r="463" spans="1:4">
      <c r="A463" s="156"/>
      <c r="B463" s="118" t="s">
        <v>303</v>
      </c>
      <c r="C463" s="169" t="s">
        <v>308</v>
      </c>
      <c r="D463" s="163" t="s">
        <v>47</v>
      </c>
    </row>
    <row r="464" spans="1:4">
      <c r="A464" s="156"/>
      <c r="B464" s="118" t="s">
        <v>304</v>
      </c>
      <c r="C464" s="169" t="s">
        <v>230</v>
      </c>
      <c r="D464" s="163" t="s">
        <v>47</v>
      </c>
    </row>
    <row r="465" spans="1:4">
      <c r="A465" s="156"/>
      <c r="B465" s="118" t="s">
        <v>309</v>
      </c>
      <c r="C465" s="160" t="s">
        <v>171</v>
      </c>
      <c r="D465" s="163" t="s">
        <v>5</v>
      </c>
    </row>
    <row r="466" spans="1:4">
      <c r="A466" s="156"/>
      <c r="B466" s="118" t="s">
        <v>310</v>
      </c>
      <c r="C466" s="160" t="s">
        <v>171</v>
      </c>
      <c r="D466" s="163" t="s">
        <v>5</v>
      </c>
    </row>
    <row r="467" spans="1:4">
      <c r="A467" s="156"/>
      <c r="B467" s="118" t="s">
        <v>311</v>
      </c>
      <c r="C467" s="169" t="s">
        <v>97</v>
      </c>
      <c r="D467" s="163" t="s">
        <v>47</v>
      </c>
    </row>
    <row r="468" ht="17.6" spans="1:4">
      <c r="A468" s="156"/>
      <c r="B468" s="107" t="s">
        <v>312</v>
      </c>
      <c r="C468" s="169" t="s">
        <v>269</v>
      </c>
      <c r="D468" s="163" t="s">
        <v>47</v>
      </c>
    </row>
    <row r="469" spans="1:4">
      <c r="A469" s="156"/>
      <c r="B469" s="118" t="s">
        <v>313</v>
      </c>
      <c r="C469" s="154" t="s">
        <v>314</v>
      </c>
      <c r="D469" s="163" t="s">
        <v>47</v>
      </c>
    </row>
    <row r="470" spans="1:4">
      <c r="A470" s="161"/>
      <c r="B470" s="118" t="s">
        <v>315</v>
      </c>
      <c r="C470" s="154" t="s">
        <v>314</v>
      </c>
      <c r="D470" s="163" t="s">
        <v>5</v>
      </c>
    </row>
    <row r="472" spans="1:4">
      <c r="A472" s="162">
        <v>45997</v>
      </c>
      <c r="B472" s="174" t="s">
        <v>50</v>
      </c>
      <c r="C472" s="169" t="s">
        <v>106</v>
      </c>
      <c r="D472" s="163" t="s">
        <v>47</v>
      </c>
    </row>
    <row r="473" spans="1:4">
      <c r="A473" s="156"/>
      <c r="B473" s="174" t="s">
        <v>144</v>
      </c>
      <c r="C473" s="169" t="s">
        <v>134</v>
      </c>
      <c r="D473" s="163" t="s">
        <v>47</v>
      </c>
    </row>
    <row r="474" spans="1:4">
      <c r="A474" s="156"/>
      <c r="B474" s="118" t="s">
        <v>107</v>
      </c>
      <c r="C474" s="154" t="s">
        <v>263</v>
      </c>
      <c r="D474" s="163" t="s">
        <v>47</v>
      </c>
    </row>
    <row r="475" spans="1:4">
      <c r="A475" s="156"/>
      <c r="B475" s="118" t="s">
        <v>172</v>
      </c>
      <c r="C475" s="154" t="s">
        <v>280</v>
      </c>
      <c r="D475" s="163" t="s">
        <v>47</v>
      </c>
    </row>
    <row r="476" spans="1:4">
      <c r="A476" s="156"/>
      <c r="B476" s="118" t="s">
        <v>259</v>
      </c>
      <c r="C476" s="154" t="s">
        <v>97</v>
      </c>
      <c r="D476" s="163" t="s">
        <v>47</v>
      </c>
    </row>
    <row r="477" spans="1:4">
      <c r="A477" s="156"/>
      <c r="B477" s="118" t="s">
        <v>271</v>
      </c>
      <c r="C477" s="169" t="s">
        <v>275</v>
      </c>
      <c r="D477" s="163" t="s">
        <v>47</v>
      </c>
    </row>
    <row r="478" spans="1:4">
      <c r="A478" s="156"/>
      <c r="B478" s="118" t="s">
        <v>272</v>
      </c>
      <c r="C478" s="169" t="s">
        <v>97</v>
      </c>
      <c r="D478" s="163" t="s">
        <v>47</v>
      </c>
    </row>
    <row r="479" spans="1:4">
      <c r="A479" s="156"/>
      <c r="B479" s="118" t="s">
        <v>279</v>
      </c>
      <c r="C479" s="169" t="s">
        <v>286</v>
      </c>
      <c r="D479" s="163" t="s">
        <v>47</v>
      </c>
    </row>
    <row r="480" spans="1:4">
      <c r="A480" s="156"/>
      <c r="B480" s="118" t="s">
        <v>287</v>
      </c>
      <c r="C480" s="169" t="s">
        <v>292</v>
      </c>
      <c r="D480" s="163" t="s">
        <v>47</v>
      </c>
    </row>
    <row r="481" spans="1:4">
      <c r="A481" s="156"/>
      <c r="B481" s="118" t="s">
        <v>297</v>
      </c>
      <c r="C481" s="169" t="s">
        <v>97</v>
      </c>
      <c r="D481" s="163" t="s">
        <v>47</v>
      </c>
    </row>
    <row r="482" spans="1:4">
      <c r="A482" s="156"/>
      <c r="B482" s="118" t="s">
        <v>298</v>
      </c>
      <c r="C482" s="169" t="s">
        <v>305</v>
      </c>
      <c r="D482" s="163" t="s">
        <v>47</v>
      </c>
    </row>
    <row r="483" spans="1:4">
      <c r="A483" s="156"/>
      <c r="B483" s="118" t="s">
        <v>302</v>
      </c>
      <c r="C483" s="160" t="s">
        <v>316</v>
      </c>
      <c r="D483" s="163" t="s">
        <v>5</v>
      </c>
    </row>
    <row r="484" spans="1:4">
      <c r="A484" s="156"/>
      <c r="B484" s="118" t="s">
        <v>303</v>
      </c>
      <c r="C484" s="169" t="s">
        <v>308</v>
      </c>
      <c r="D484" s="163" t="s">
        <v>47</v>
      </c>
    </row>
    <row r="485" spans="1:4">
      <c r="A485" s="156"/>
      <c r="B485" s="118" t="s">
        <v>304</v>
      </c>
      <c r="C485" s="169" t="s">
        <v>317</v>
      </c>
      <c r="D485" s="163" t="s">
        <v>47</v>
      </c>
    </row>
    <row r="486" spans="1:4">
      <c r="A486" s="156"/>
      <c r="B486" s="118" t="s">
        <v>311</v>
      </c>
      <c r="C486" s="160" t="s">
        <v>318</v>
      </c>
      <c r="D486" s="163" t="s">
        <v>5</v>
      </c>
    </row>
    <row r="487" ht="17.6" spans="1:4">
      <c r="A487" s="156"/>
      <c r="B487" s="107" t="s">
        <v>312</v>
      </c>
      <c r="C487" s="169" t="s">
        <v>319</v>
      </c>
      <c r="D487" s="163" t="s">
        <v>47</v>
      </c>
    </row>
    <row r="488" spans="1:4">
      <c r="A488" s="156"/>
      <c r="B488" s="118" t="s">
        <v>313</v>
      </c>
      <c r="C488" s="154" t="s">
        <v>320</v>
      </c>
      <c r="D488" s="163" t="s">
        <v>47</v>
      </c>
    </row>
    <row r="489" spans="1:4">
      <c r="A489" s="156"/>
      <c r="B489" s="118" t="s">
        <v>315</v>
      </c>
      <c r="C489" s="160" t="s">
        <v>171</v>
      </c>
      <c r="D489" s="163" t="s">
        <v>5</v>
      </c>
    </row>
    <row r="490" spans="1:4">
      <c r="A490" s="156"/>
      <c r="B490" s="118" t="s">
        <v>321</v>
      </c>
      <c r="C490" s="169" t="s">
        <v>97</v>
      </c>
      <c r="D490" s="163" t="s">
        <v>47</v>
      </c>
    </row>
    <row r="491" spans="1:4">
      <c r="A491" s="161"/>
      <c r="B491" s="118" t="s">
        <v>322</v>
      </c>
      <c r="C491" s="169" t="s">
        <v>97</v>
      </c>
      <c r="D491" s="163" t="s">
        <v>47</v>
      </c>
    </row>
    <row r="493" spans="1:4">
      <c r="A493" s="162">
        <v>45999</v>
      </c>
      <c r="B493" s="174" t="s">
        <v>50</v>
      </c>
      <c r="C493" s="169" t="s">
        <v>106</v>
      </c>
      <c r="D493" s="163" t="s">
        <v>47</v>
      </c>
    </row>
    <row r="494" spans="1:4">
      <c r="A494" s="156"/>
      <c r="B494" s="174" t="s">
        <v>144</v>
      </c>
      <c r="C494" s="169" t="s">
        <v>134</v>
      </c>
      <c r="D494" s="163" t="s">
        <v>47</v>
      </c>
    </row>
    <row r="495" spans="1:4">
      <c r="A495" s="156"/>
      <c r="B495" s="118" t="s">
        <v>107</v>
      </c>
      <c r="C495" s="154" t="s">
        <v>263</v>
      </c>
      <c r="D495" s="163" t="s">
        <v>47</v>
      </c>
    </row>
    <row r="496" spans="1:4">
      <c r="A496" s="156"/>
      <c r="B496" s="118" t="s">
        <v>172</v>
      </c>
      <c r="C496" s="154" t="s">
        <v>280</v>
      </c>
      <c r="D496" s="163" t="s">
        <v>47</v>
      </c>
    </row>
    <row r="497" spans="1:4">
      <c r="A497" s="156"/>
      <c r="B497" s="118" t="s">
        <v>259</v>
      </c>
      <c r="C497" s="154" t="s">
        <v>97</v>
      </c>
      <c r="D497" s="163" t="s">
        <v>47</v>
      </c>
    </row>
    <row r="498" spans="1:4">
      <c r="A498" s="156"/>
      <c r="B498" s="118" t="s">
        <v>271</v>
      </c>
      <c r="C498" s="169" t="s">
        <v>275</v>
      </c>
      <c r="D498" s="163" t="s">
        <v>47</v>
      </c>
    </row>
    <row r="499" spans="1:4">
      <c r="A499" s="156"/>
      <c r="B499" s="118" t="s">
        <v>272</v>
      </c>
      <c r="C499" s="169" t="s">
        <v>97</v>
      </c>
      <c r="D499" s="163" t="s">
        <v>47</v>
      </c>
    </row>
    <row r="500" spans="1:4">
      <c r="A500" s="156"/>
      <c r="B500" s="118" t="s">
        <v>279</v>
      </c>
      <c r="C500" s="169" t="s">
        <v>286</v>
      </c>
      <c r="D500" s="163" t="s">
        <v>47</v>
      </c>
    </row>
    <row r="501" spans="1:4">
      <c r="A501" s="156"/>
      <c r="B501" s="118" t="s">
        <v>287</v>
      </c>
      <c r="C501" s="169" t="s">
        <v>292</v>
      </c>
      <c r="D501" s="163" t="s">
        <v>47</v>
      </c>
    </row>
    <row r="502" spans="1:4">
      <c r="A502" s="156"/>
      <c r="B502" s="118" t="s">
        <v>297</v>
      </c>
      <c r="C502" s="169" t="s">
        <v>97</v>
      </c>
      <c r="D502" s="163" t="s">
        <v>47</v>
      </c>
    </row>
    <row r="503" spans="1:4">
      <c r="A503" s="156"/>
      <c r="B503" s="118" t="s">
        <v>298</v>
      </c>
      <c r="C503" s="169" t="s">
        <v>305</v>
      </c>
      <c r="D503" s="163" t="s">
        <v>47</v>
      </c>
    </row>
    <row r="504" spans="1:4">
      <c r="A504" s="156"/>
      <c r="B504" s="118" t="s">
        <v>303</v>
      </c>
      <c r="C504" s="169" t="s">
        <v>308</v>
      </c>
      <c r="D504" s="163" t="s">
        <v>47</v>
      </c>
    </row>
    <row r="505" spans="1:4">
      <c r="A505" s="156"/>
      <c r="B505" s="118" t="s">
        <v>304</v>
      </c>
      <c r="C505" s="169" t="s">
        <v>317</v>
      </c>
      <c r="D505" s="163" t="s">
        <v>47</v>
      </c>
    </row>
    <row r="506" ht="17.6" spans="1:4">
      <c r="A506" s="156"/>
      <c r="B506" s="107" t="s">
        <v>312</v>
      </c>
      <c r="C506" s="169" t="s">
        <v>319</v>
      </c>
      <c r="D506" s="163" t="s">
        <v>47</v>
      </c>
    </row>
    <row r="507" spans="1:4">
      <c r="A507" s="156"/>
      <c r="B507" s="118" t="s">
        <v>313</v>
      </c>
      <c r="C507" s="154" t="s">
        <v>320</v>
      </c>
      <c r="D507" s="163" t="s">
        <v>47</v>
      </c>
    </row>
    <row r="508" spans="1:4">
      <c r="A508" s="156"/>
      <c r="B508" s="118" t="s">
        <v>321</v>
      </c>
      <c r="C508" s="169" t="s">
        <v>97</v>
      </c>
      <c r="D508" s="163" t="s">
        <v>47</v>
      </c>
    </row>
    <row r="509" spans="1:4">
      <c r="A509" s="156"/>
      <c r="B509" s="118" t="s">
        <v>322</v>
      </c>
      <c r="C509" s="169" t="s">
        <v>97</v>
      </c>
      <c r="D509" s="163" t="s">
        <v>47</v>
      </c>
    </row>
    <row r="510" spans="1:4">
      <c r="A510" s="156"/>
      <c r="B510" s="118" t="s">
        <v>323</v>
      </c>
      <c r="C510" s="160" t="s">
        <v>171</v>
      </c>
      <c r="D510" s="163" t="s">
        <v>5</v>
      </c>
    </row>
    <row r="511" spans="1:4">
      <c r="A511" s="156"/>
      <c r="B511" s="118" t="s">
        <v>324</v>
      </c>
      <c r="C511" s="160" t="s">
        <v>171</v>
      </c>
      <c r="D511" s="163" t="s">
        <v>5</v>
      </c>
    </row>
    <row r="512" spans="1:4">
      <c r="A512" s="156"/>
      <c r="B512" s="118" t="s">
        <v>325</v>
      </c>
      <c r="C512" s="169" t="s">
        <v>314</v>
      </c>
      <c r="D512" s="163" t="s">
        <v>47</v>
      </c>
    </row>
    <row r="513" spans="1:4">
      <c r="A513" s="161"/>
      <c r="B513" s="118" t="s">
        <v>326</v>
      </c>
      <c r="C513" s="118" t="s">
        <v>327</v>
      </c>
      <c r="D513" s="163" t="s">
        <v>47</v>
      </c>
    </row>
    <row r="515" spans="1:4">
      <c r="A515" s="162">
        <v>46000</v>
      </c>
      <c r="B515" s="174" t="s">
        <v>50</v>
      </c>
      <c r="C515" s="169" t="s">
        <v>106</v>
      </c>
      <c r="D515" s="163" t="s">
        <v>47</v>
      </c>
    </row>
    <row r="516" spans="1:4">
      <c r="A516" s="156"/>
      <c r="B516" s="174" t="s">
        <v>144</v>
      </c>
      <c r="C516" s="169" t="s">
        <v>134</v>
      </c>
      <c r="D516" s="163" t="s">
        <v>47</v>
      </c>
    </row>
    <row r="517" spans="1:4">
      <c r="A517" s="156"/>
      <c r="B517" s="118" t="s">
        <v>107</v>
      </c>
      <c r="C517" s="154" t="s">
        <v>263</v>
      </c>
      <c r="D517" s="163" t="s">
        <v>47</v>
      </c>
    </row>
    <row r="518" spans="1:4">
      <c r="A518" s="156"/>
      <c r="B518" s="118" t="s">
        <v>172</v>
      </c>
      <c r="C518" s="154" t="s">
        <v>280</v>
      </c>
      <c r="D518" s="163" t="s">
        <v>47</v>
      </c>
    </row>
    <row r="519" spans="1:4">
      <c r="A519" s="156"/>
      <c r="B519" s="118" t="s">
        <v>259</v>
      </c>
      <c r="C519" s="154" t="s">
        <v>97</v>
      </c>
      <c r="D519" s="163" t="s">
        <v>47</v>
      </c>
    </row>
    <row r="520" spans="1:4">
      <c r="A520" s="156"/>
      <c r="B520" s="118" t="s">
        <v>271</v>
      </c>
      <c r="C520" s="169" t="s">
        <v>275</v>
      </c>
      <c r="D520" s="163" t="s">
        <v>47</v>
      </c>
    </row>
    <row r="521" spans="1:4">
      <c r="A521" s="156"/>
      <c r="B521" s="118" t="s">
        <v>272</v>
      </c>
      <c r="C521" s="169" t="s">
        <v>97</v>
      </c>
      <c r="D521" s="163" t="s">
        <v>47</v>
      </c>
    </row>
    <row r="522" spans="1:4">
      <c r="A522" s="156"/>
      <c r="B522" s="118" t="s">
        <v>279</v>
      </c>
      <c r="C522" s="169" t="s">
        <v>286</v>
      </c>
      <c r="D522" s="163" t="s">
        <v>47</v>
      </c>
    </row>
    <row r="523" spans="1:4">
      <c r="A523" s="156"/>
      <c r="B523" s="118" t="s">
        <v>287</v>
      </c>
      <c r="C523" s="169" t="s">
        <v>292</v>
      </c>
      <c r="D523" s="163" t="s">
        <v>47</v>
      </c>
    </row>
    <row r="524" spans="1:4">
      <c r="A524" s="156"/>
      <c r="B524" s="118" t="s">
        <v>297</v>
      </c>
      <c r="C524" s="169" t="s">
        <v>328</v>
      </c>
      <c r="D524" s="163" t="s">
        <v>47</v>
      </c>
    </row>
    <row r="525" spans="1:4">
      <c r="A525" s="156"/>
      <c r="B525" s="118" t="s">
        <v>298</v>
      </c>
      <c r="C525" s="169" t="s">
        <v>305</v>
      </c>
      <c r="D525" s="163" t="s">
        <v>47</v>
      </c>
    </row>
    <row r="526" spans="1:4">
      <c r="A526" s="156"/>
      <c r="B526" s="118" t="s">
        <v>303</v>
      </c>
      <c r="C526" s="169" t="s">
        <v>308</v>
      </c>
      <c r="D526" s="163" t="s">
        <v>47</v>
      </c>
    </row>
    <row r="527" spans="1:4">
      <c r="A527" s="156"/>
      <c r="B527" s="118" t="s">
        <v>304</v>
      </c>
      <c r="C527" s="169" t="s">
        <v>317</v>
      </c>
      <c r="D527" s="163" t="s">
        <v>47</v>
      </c>
    </row>
    <row r="528" ht="17.6" spans="1:4">
      <c r="A528" s="156"/>
      <c r="B528" s="107" t="s">
        <v>312</v>
      </c>
      <c r="C528" s="160" t="s">
        <v>171</v>
      </c>
      <c r="D528" s="163" t="s">
        <v>5</v>
      </c>
    </row>
    <row r="529" spans="1:4">
      <c r="A529" s="156"/>
      <c r="B529" s="118" t="s">
        <v>313</v>
      </c>
      <c r="C529" s="154" t="s">
        <v>320</v>
      </c>
      <c r="D529" s="163" t="s">
        <v>47</v>
      </c>
    </row>
    <row r="530" spans="1:4">
      <c r="A530" s="156"/>
      <c r="B530" s="118" t="s">
        <v>321</v>
      </c>
      <c r="C530" s="160" t="s">
        <v>171</v>
      </c>
      <c r="D530" s="163" t="s">
        <v>5</v>
      </c>
    </row>
    <row r="531" spans="1:4">
      <c r="A531" s="156"/>
      <c r="B531" s="118" t="s">
        <v>322</v>
      </c>
      <c r="C531" s="169" t="s">
        <v>329</v>
      </c>
      <c r="D531" s="163" t="s">
        <v>47</v>
      </c>
    </row>
    <row r="532" spans="1:4">
      <c r="A532" s="156"/>
      <c r="B532" s="118" t="s">
        <v>325</v>
      </c>
      <c r="C532" s="169" t="s">
        <v>97</v>
      </c>
      <c r="D532" s="163" t="s">
        <v>47</v>
      </c>
    </row>
    <row r="533" spans="1:4">
      <c r="A533" s="156"/>
      <c r="B533" s="118" t="s">
        <v>326</v>
      </c>
      <c r="C533" s="118" t="s">
        <v>327</v>
      </c>
      <c r="D533" s="163" t="s">
        <v>47</v>
      </c>
    </row>
    <row r="534" spans="1:4">
      <c r="A534" s="156"/>
      <c r="B534" s="118" t="s">
        <v>330</v>
      </c>
      <c r="C534" s="169" t="s">
        <v>314</v>
      </c>
      <c r="D534" s="163" t="s">
        <v>47</v>
      </c>
    </row>
    <row r="535" spans="1:4">
      <c r="A535" s="161"/>
      <c r="B535" s="118" t="s">
        <v>331</v>
      </c>
      <c r="C535" s="160" t="s">
        <v>171</v>
      </c>
      <c r="D535" s="163" t="s">
        <v>5</v>
      </c>
    </row>
    <row r="537" spans="1:4">
      <c r="A537" s="164">
        <v>46001</v>
      </c>
      <c r="B537" s="174" t="s">
        <v>50</v>
      </c>
      <c r="C537" s="169" t="s">
        <v>106</v>
      </c>
      <c r="D537" s="163" t="s">
        <v>47</v>
      </c>
    </row>
    <row r="538" spans="1:4">
      <c r="A538" s="164"/>
      <c r="B538" s="174" t="s">
        <v>144</v>
      </c>
      <c r="C538" s="169" t="s">
        <v>134</v>
      </c>
      <c r="D538" s="163" t="s">
        <v>47</v>
      </c>
    </row>
    <row r="539" spans="1:4">
      <c r="A539" s="164"/>
      <c r="B539" s="118" t="s">
        <v>107</v>
      </c>
      <c r="C539" s="154" t="s">
        <v>263</v>
      </c>
      <c r="D539" s="163" t="s">
        <v>47</v>
      </c>
    </row>
    <row r="540" spans="1:4">
      <c r="A540" s="164"/>
      <c r="B540" s="118" t="s">
        <v>172</v>
      </c>
      <c r="C540" s="154" t="s">
        <v>280</v>
      </c>
      <c r="D540" s="163" t="s">
        <v>47</v>
      </c>
    </row>
    <row r="541" spans="1:4">
      <c r="A541" s="164"/>
      <c r="B541" s="118" t="s">
        <v>259</v>
      </c>
      <c r="C541" s="154" t="s">
        <v>97</v>
      </c>
      <c r="D541" s="163" t="s">
        <v>47</v>
      </c>
    </row>
    <row r="542" spans="1:4">
      <c r="A542" s="164"/>
      <c r="B542" s="118" t="s">
        <v>271</v>
      </c>
      <c r="C542" s="169" t="s">
        <v>275</v>
      </c>
      <c r="D542" s="163" t="s">
        <v>47</v>
      </c>
    </row>
    <row r="543" spans="1:4">
      <c r="A543" s="164"/>
      <c r="B543" s="118" t="s">
        <v>272</v>
      </c>
      <c r="C543" s="169" t="s">
        <v>97</v>
      </c>
      <c r="D543" s="163" t="s">
        <v>47</v>
      </c>
    </row>
    <row r="544" spans="1:4">
      <c r="A544" s="164"/>
      <c r="B544" s="118" t="s">
        <v>279</v>
      </c>
      <c r="C544" s="169" t="s">
        <v>286</v>
      </c>
      <c r="D544" s="163" t="s">
        <v>47</v>
      </c>
    </row>
    <row r="545" spans="1:4">
      <c r="A545" s="164"/>
      <c r="B545" s="118" t="s">
        <v>287</v>
      </c>
      <c r="C545" s="169" t="s">
        <v>292</v>
      </c>
      <c r="D545" s="163" t="s">
        <v>47</v>
      </c>
    </row>
    <row r="546" spans="1:4">
      <c r="A546" s="164"/>
      <c r="B546" s="118" t="s">
        <v>297</v>
      </c>
      <c r="C546" s="169" t="s">
        <v>328</v>
      </c>
      <c r="D546" s="163" t="s">
        <v>47</v>
      </c>
    </row>
    <row r="547" spans="1:4">
      <c r="A547" s="164"/>
      <c r="B547" s="118" t="s">
        <v>298</v>
      </c>
      <c r="C547" s="169" t="s">
        <v>305</v>
      </c>
      <c r="D547" s="163" t="s">
        <v>47</v>
      </c>
    </row>
    <row r="548" spans="1:4">
      <c r="A548" s="164"/>
      <c r="B548" s="118" t="s">
        <v>303</v>
      </c>
      <c r="C548" s="169" t="s">
        <v>308</v>
      </c>
      <c r="D548" s="163" t="s">
        <v>47</v>
      </c>
    </row>
    <row r="549" spans="1:4">
      <c r="A549" s="164"/>
      <c r="B549" s="118" t="s">
        <v>304</v>
      </c>
      <c r="C549" s="169" t="s">
        <v>317</v>
      </c>
      <c r="D549" s="163" t="s">
        <v>47</v>
      </c>
    </row>
    <row r="550" spans="1:4">
      <c r="A550" s="164"/>
      <c r="B550" s="118" t="s">
        <v>313</v>
      </c>
      <c r="C550" s="154" t="s">
        <v>320</v>
      </c>
      <c r="D550" s="163" t="s">
        <v>47</v>
      </c>
    </row>
    <row r="551" spans="1:4">
      <c r="A551" s="164"/>
      <c r="B551" s="118" t="s">
        <v>322</v>
      </c>
      <c r="C551" s="160" t="s">
        <v>332</v>
      </c>
      <c r="D551" s="163" t="s">
        <v>5</v>
      </c>
    </row>
    <row r="552" spans="1:4">
      <c r="A552" s="164"/>
      <c r="B552" s="118" t="s">
        <v>325</v>
      </c>
      <c r="C552" s="160" t="s">
        <v>333</v>
      </c>
      <c r="D552" s="163" t="s">
        <v>5</v>
      </c>
    </row>
    <row r="553" spans="1:4">
      <c r="A553" s="164"/>
      <c r="B553" s="118" t="s">
        <v>326</v>
      </c>
      <c r="C553" s="179" t="s">
        <v>171</v>
      </c>
      <c r="D553" s="163" t="s">
        <v>5</v>
      </c>
    </row>
    <row r="554" spans="1:4">
      <c r="A554" s="164"/>
      <c r="B554" s="118" t="s">
        <v>330</v>
      </c>
      <c r="C554" s="160" t="s">
        <v>171</v>
      </c>
      <c r="D554" s="163" t="s">
        <v>5</v>
      </c>
    </row>
    <row r="556" spans="1:4">
      <c r="A556" s="162">
        <v>46002</v>
      </c>
      <c r="B556" s="174" t="s">
        <v>50</v>
      </c>
      <c r="C556" s="169" t="s">
        <v>106</v>
      </c>
      <c r="D556" s="163" t="s">
        <v>47</v>
      </c>
    </row>
    <row r="557" spans="1:4">
      <c r="A557" s="156"/>
      <c r="B557" s="174" t="s">
        <v>144</v>
      </c>
      <c r="C557" s="169" t="s">
        <v>134</v>
      </c>
      <c r="D557" s="163" t="s">
        <v>47</v>
      </c>
    </row>
    <row r="558" spans="1:4">
      <c r="A558" s="156"/>
      <c r="B558" s="118" t="s">
        <v>107</v>
      </c>
      <c r="C558" s="154" t="s">
        <v>263</v>
      </c>
      <c r="D558" s="163" t="s">
        <v>47</v>
      </c>
    </row>
    <row r="559" spans="1:4">
      <c r="A559" s="156"/>
      <c r="B559" s="118" t="s">
        <v>172</v>
      </c>
      <c r="C559" s="154" t="s">
        <v>280</v>
      </c>
      <c r="D559" s="163" t="s">
        <v>47</v>
      </c>
    </row>
    <row r="560" spans="1:4">
      <c r="A560" s="156"/>
      <c r="B560" s="118" t="s">
        <v>259</v>
      </c>
      <c r="C560" s="154" t="s">
        <v>97</v>
      </c>
      <c r="D560" s="163" t="s">
        <v>47</v>
      </c>
    </row>
    <row r="561" spans="1:4">
      <c r="A561" s="156"/>
      <c r="B561" s="118" t="s">
        <v>271</v>
      </c>
      <c r="C561" s="169" t="s">
        <v>275</v>
      </c>
      <c r="D561" s="163" t="s">
        <v>47</v>
      </c>
    </row>
    <row r="562" spans="1:4">
      <c r="A562" s="156"/>
      <c r="B562" s="118" t="s">
        <v>272</v>
      </c>
      <c r="C562" s="169" t="s">
        <v>97</v>
      </c>
      <c r="D562" s="163" t="s">
        <v>47</v>
      </c>
    </row>
    <row r="563" spans="1:4">
      <c r="A563" s="156"/>
      <c r="B563" s="118" t="s">
        <v>279</v>
      </c>
      <c r="C563" s="169" t="s">
        <v>286</v>
      </c>
      <c r="D563" s="163" t="s">
        <v>47</v>
      </c>
    </row>
    <row r="564" spans="1:4">
      <c r="A564" s="156"/>
      <c r="B564" s="118" t="s">
        <v>287</v>
      </c>
      <c r="C564" s="169" t="s">
        <v>292</v>
      </c>
      <c r="D564" s="163" t="s">
        <v>47</v>
      </c>
    </row>
    <row r="565" spans="1:4">
      <c r="A565" s="156"/>
      <c r="B565" s="118" t="s">
        <v>297</v>
      </c>
      <c r="C565" s="169" t="s">
        <v>328</v>
      </c>
      <c r="D565" s="163" t="s">
        <v>47</v>
      </c>
    </row>
    <row r="566" spans="1:4">
      <c r="A566" s="156"/>
      <c r="B566" s="118" t="s">
        <v>298</v>
      </c>
      <c r="C566" s="169" t="s">
        <v>305</v>
      </c>
      <c r="D566" s="163" t="s">
        <v>47</v>
      </c>
    </row>
    <row r="567" spans="1:4">
      <c r="A567" s="156"/>
      <c r="B567" s="118" t="s">
        <v>303</v>
      </c>
      <c r="C567" s="169" t="s">
        <v>308</v>
      </c>
      <c r="D567" s="163" t="s">
        <v>47</v>
      </c>
    </row>
    <row r="568" spans="1:4">
      <c r="A568" s="156"/>
      <c r="B568" s="118" t="s">
        <v>304</v>
      </c>
      <c r="C568" s="169" t="s">
        <v>317</v>
      </c>
      <c r="D568" s="163" t="s">
        <v>47</v>
      </c>
    </row>
    <row r="569" spans="1:4">
      <c r="A569" s="156"/>
      <c r="B569" s="118" t="s">
        <v>313</v>
      </c>
      <c r="C569" s="154" t="s">
        <v>320</v>
      </c>
      <c r="D569" s="163" t="s">
        <v>47</v>
      </c>
    </row>
    <row r="570" spans="1:4">
      <c r="A570" s="156"/>
      <c r="B570" s="118" t="s">
        <v>334</v>
      </c>
      <c r="C570" s="160" t="s">
        <v>335</v>
      </c>
      <c r="D570" s="163" t="s">
        <v>5</v>
      </c>
    </row>
    <row r="571" spans="1:4">
      <c r="A571" s="161"/>
      <c r="B571" s="118" t="s">
        <v>336</v>
      </c>
      <c r="C571" s="160" t="s">
        <v>171</v>
      </c>
      <c r="D571" s="163" t="s">
        <v>5</v>
      </c>
    </row>
    <row r="573" spans="1:4">
      <c r="A573" s="162">
        <v>46003</v>
      </c>
      <c r="B573" s="174" t="s">
        <v>50</v>
      </c>
      <c r="C573" s="169" t="s">
        <v>106</v>
      </c>
      <c r="D573" s="163" t="s">
        <v>47</v>
      </c>
    </row>
    <row r="574" spans="1:4">
      <c r="A574" s="156"/>
      <c r="B574" s="174" t="s">
        <v>144</v>
      </c>
      <c r="C574" s="169" t="s">
        <v>134</v>
      </c>
      <c r="D574" s="163" t="s">
        <v>47</v>
      </c>
    </row>
    <row r="575" spans="1:4">
      <c r="A575" s="156"/>
      <c r="B575" s="118" t="s">
        <v>107</v>
      </c>
      <c r="C575" s="154" t="s">
        <v>263</v>
      </c>
      <c r="D575" s="163" t="s">
        <v>47</v>
      </c>
    </row>
    <row r="576" spans="1:4">
      <c r="A576" s="156"/>
      <c r="B576" s="118" t="s">
        <v>172</v>
      </c>
      <c r="C576" s="154" t="s">
        <v>280</v>
      </c>
      <c r="D576" s="163" t="s">
        <v>47</v>
      </c>
    </row>
    <row r="577" spans="1:4">
      <c r="A577" s="156"/>
      <c r="B577" s="118" t="s">
        <v>259</v>
      </c>
      <c r="C577" s="154" t="s">
        <v>97</v>
      </c>
      <c r="D577" s="163" t="s">
        <v>47</v>
      </c>
    </row>
    <row r="578" spans="1:4">
      <c r="A578" s="156"/>
      <c r="B578" s="118" t="s">
        <v>271</v>
      </c>
      <c r="C578" s="169" t="s">
        <v>275</v>
      </c>
      <c r="D578" s="163" t="s">
        <v>47</v>
      </c>
    </row>
    <row r="579" spans="1:4">
      <c r="A579" s="156"/>
      <c r="B579" s="118" t="s">
        <v>272</v>
      </c>
      <c r="C579" s="160" t="s">
        <v>171</v>
      </c>
      <c r="D579" s="163" t="s">
        <v>5</v>
      </c>
    </row>
    <row r="580" spans="1:4">
      <c r="A580" s="156"/>
      <c r="B580" s="118" t="s">
        <v>279</v>
      </c>
      <c r="C580" s="169" t="s">
        <v>286</v>
      </c>
      <c r="D580" s="163" t="s">
        <v>47</v>
      </c>
    </row>
    <row r="581" spans="1:4">
      <c r="A581" s="156"/>
      <c r="B581" s="118" t="s">
        <v>287</v>
      </c>
      <c r="C581" s="169" t="s">
        <v>292</v>
      </c>
      <c r="D581" s="163" t="s">
        <v>47</v>
      </c>
    </row>
    <row r="582" spans="1:4">
      <c r="A582" s="156"/>
      <c r="B582" s="118" t="s">
        <v>297</v>
      </c>
      <c r="C582" s="169" t="s">
        <v>328</v>
      </c>
      <c r="D582" s="163" t="s">
        <v>47</v>
      </c>
    </row>
    <row r="583" spans="1:4">
      <c r="A583" s="156"/>
      <c r="B583" s="118" t="s">
        <v>298</v>
      </c>
      <c r="C583" s="169" t="s">
        <v>305</v>
      </c>
      <c r="D583" s="163" t="s">
        <v>47</v>
      </c>
    </row>
    <row r="584" spans="1:4">
      <c r="A584" s="156"/>
      <c r="B584" s="118" t="s">
        <v>303</v>
      </c>
      <c r="C584" s="169" t="s">
        <v>308</v>
      </c>
      <c r="D584" s="163" t="s">
        <v>47</v>
      </c>
    </row>
    <row r="585" spans="1:4">
      <c r="A585" s="156"/>
      <c r="B585" s="118" t="s">
        <v>304</v>
      </c>
      <c r="C585" s="169" t="s">
        <v>317</v>
      </c>
      <c r="D585" s="163" t="s">
        <v>47</v>
      </c>
    </row>
    <row r="586" spans="1:4">
      <c r="A586" s="156"/>
      <c r="B586" s="118" t="s">
        <v>313</v>
      </c>
      <c r="C586" s="160" t="s">
        <v>337</v>
      </c>
      <c r="D586" s="163" t="s">
        <v>5</v>
      </c>
    </row>
    <row r="587" spans="1:4">
      <c r="A587" s="161"/>
      <c r="B587" s="118" t="s">
        <v>338</v>
      </c>
      <c r="C587" s="160" t="s">
        <v>171</v>
      </c>
      <c r="D587" s="163" t="s">
        <v>5</v>
      </c>
    </row>
    <row r="589" spans="1:4">
      <c r="A589" s="164">
        <v>46004</v>
      </c>
      <c r="B589" s="174" t="s">
        <v>50</v>
      </c>
      <c r="C589" s="169" t="s">
        <v>106</v>
      </c>
      <c r="D589" s="163" t="s">
        <v>47</v>
      </c>
    </row>
    <row r="590" spans="1:4">
      <c r="A590" s="164"/>
      <c r="B590" s="174" t="s">
        <v>144</v>
      </c>
      <c r="C590" s="169" t="s">
        <v>134</v>
      </c>
      <c r="D590" s="163" t="s">
        <v>47</v>
      </c>
    </row>
    <row r="591" spans="1:4">
      <c r="A591" s="164"/>
      <c r="B591" s="118" t="s">
        <v>107</v>
      </c>
      <c r="C591" s="154" t="s">
        <v>263</v>
      </c>
      <c r="D591" s="163" t="s">
        <v>47</v>
      </c>
    </row>
    <row r="592" spans="1:4">
      <c r="A592" s="164"/>
      <c r="B592" s="118" t="s">
        <v>172</v>
      </c>
      <c r="C592" s="154" t="s">
        <v>280</v>
      </c>
      <c r="D592" s="163" t="s">
        <v>47</v>
      </c>
    </row>
    <row r="593" spans="1:4">
      <c r="A593" s="164"/>
      <c r="B593" s="118" t="s">
        <v>259</v>
      </c>
      <c r="C593" s="154" t="s">
        <v>97</v>
      </c>
      <c r="D593" s="163" t="s">
        <v>47</v>
      </c>
    </row>
    <row r="594" spans="1:4">
      <c r="A594" s="164"/>
      <c r="B594" s="118" t="s">
        <v>271</v>
      </c>
      <c r="C594" s="169" t="s">
        <v>275</v>
      </c>
      <c r="D594" s="163" t="s">
        <v>47</v>
      </c>
    </row>
    <row r="595" spans="1:4">
      <c r="A595" s="164"/>
      <c r="B595" s="118" t="s">
        <v>279</v>
      </c>
      <c r="C595" s="169" t="s">
        <v>286</v>
      </c>
      <c r="D595" s="163" t="s">
        <v>47</v>
      </c>
    </row>
    <row r="596" spans="1:4">
      <c r="A596" s="164"/>
      <c r="B596" s="118" t="s">
        <v>287</v>
      </c>
      <c r="C596" s="169" t="s">
        <v>292</v>
      </c>
      <c r="D596" s="163" t="s">
        <v>47</v>
      </c>
    </row>
    <row r="597" spans="1:4">
      <c r="A597" s="164"/>
      <c r="B597" s="118" t="s">
        <v>297</v>
      </c>
      <c r="C597" s="169" t="s">
        <v>328</v>
      </c>
      <c r="D597" s="163" t="s">
        <v>47</v>
      </c>
    </row>
    <row r="598" spans="1:4">
      <c r="A598" s="164"/>
      <c r="B598" s="118" t="s">
        <v>298</v>
      </c>
      <c r="C598" s="169" t="s">
        <v>305</v>
      </c>
      <c r="D598" s="163" t="s">
        <v>47</v>
      </c>
    </row>
    <row r="599" spans="1:4">
      <c r="A599" s="164"/>
      <c r="B599" s="118" t="s">
        <v>303</v>
      </c>
      <c r="C599" s="169" t="s">
        <v>308</v>
      </c>
      <c r="D599" s="163" t="s">
        <v>47</v>
      </c>
    </row>
    <row r="600" spans="1:4">
      <c r="A600" s="164"/>
      <c r="B600" s="118" t="s">
        <v>304</v>
      </c>
      <c r="C600" s="169" t="s">
        <v>317</v>
      </c>
      <c r="D600" s="163" t="s">
        <v>47</v>
      </c>
    </row>
    <row r="602" spans="1:4">
      <c r="A602" s="162">
        <v>46005</v>
      </c>
      <c r="B602" s="174" t="s">
        <v>50</v>
      </c>
      <c r="C602" s="169" t="s">
        <v>106</v>
      </c>
      <c r="D602" s="163" t="s">
        <v>47</v>
      </c>
    </row>
    <row r="603" spans="1:4">
      <c r="A603" s="156"/>
      <c r="B603" s="174" t="s">
        <v>144</v>
      </c>
      <c r="C603" s="169" t="s">
        <v>134</v>
      </c>
      <c r="D603" s="163" t="s">
        <v>47</v>
      </c>
    </row>
    <row r="604" spans="1:4">
      <c r="A604" s="156"/>
      <c r="B604" s="118" t="s">
        <v>107</v>
      </c>
      <c r="C604" s="154" t="s">
        <v>263</v>
      </c>
      <c r="D604" s="163" t="s">
        <v>47</v>
      </c>
    </row>
    <row r="605" spans="1:4">
      <c r="A605" s="156"/>
      <c r="B605" s="118" t="s">
        <v>172</v>
      </c>
      <c r="C605" s="154" t="s">
        <v>280</v>
      </c>
      <c r="D605" s="163" t="s">
        <v>47</v>
      </c>
    </row>
    <row r="606" spans="1:4">
      <c r="A606" s="156"/>
      <c r="B606" s="118" t="s">
        <v>259</v>
      </c>
      <c r="C606" s="154" t="s">
        <v>97</v>
      </c>
      <c r="D606" s="163" t="s">
        <v>47</v>
      </c>
    </row>
    <row r="607" spans="1:4">
      <c r="A607" s="156"/>
      <c r="B607" s="118" t="s">
        <v>271</v>
      </c>
      <c r="C607" s="169" t="s">
        <v>275</v>
      </c>
      <c r="D607" s="163" t="s">
        <v>47</v>
      </c>
    </row>
    <row r="608" spans="1:4">
      <c r="A608" s="156"/>
      <c r="B608" s="118" t="s">
        <v>279</v>
      </c>
      <c r="C608" s="169" t="s">
        <v>286</v>
      </c>
      <c r="D608" s="163" t="s">
        <v>47</v>
      </c>
    </row>
    <row r="609" spans="1:4">
      <c r="A609" s="156"/>
      <c r="B609" s="118" t="s">
        <v>287</v>
      </c>
      <c r="C609" s="169" t="s">
        <v>292</v>
      </c>
      <c r="D609" s="163" t="s">
        <v>47</v>
      </c>
    </row>
    <row r="610" spans="1:4">
      <c r="A610" s="156"/>
      <c r="B610" s="118" t="s">
        <v>297</v>
      </c>
      <c r="C610" s="169" t="s">
        <v>328</v>
      </c>
      <c r="D610" s="163" t="s">
        <v>47</v>
      </c>
    </row>
    <row r="611" spans="1:4">
      <c r="A611" s="156"/>
      <c r="B611" s="118" t="s">
        <v>298</v>
      </c>
      <c r="C611" s="169" t="s">
        <v>305</v>
      </c>
      <c r="D611" s="163" t="s">
        <v>47</v>
      </c>
    </row>
    <row r="612" spans="1:4">
      <c r="A612" s="156"/>
      <c r="B612" s="118" t="s">
        <v>303</v>
      </c>
      <c r="C612" s="169" t="s">
        <v>308</v>
      </c>
      <c r="D612" s="163" t="s">
        <v>47</v>
      </c>
    </row>
    <row r="613" spans="1:4">
      <c r="A613" s="156"/>
      <c r="B613" s="118" t="s">
        <v>304</v>
      </c>
      <c r="C613" s="169" t="s">
        <v>317</v>
      </c>
      <c r="D613" s="163" t="s">
        <v>47</v>
      </c>
    </row>
    <row r="614" spans="1:4">
      <c r="A614" s="156"/>
      <c r="B614" s="118" t="s">
        <v>339</v>
      </c>
      <c r="C614" s="160" t="s">
        <v>340</v>
      </c>
      <c r="D614" s="163" t="s">
        <v>5</v>
      </c>
    </row>
    <row r="615" spans="1:4">
      <c r="A615" s="161"/>
      <c r="B615" s="118" t="s">
        <v>341</v>
      </c>
      <c r="C615" s="160" t="s">
        <v>171</v>
      </c>
      <c r="D615" s="163" t="s">
        <v>5</v>
      </c>
    </row>
    <row r="617" spans="1:4">
      <c r="A617" s="162">
        <v>46006</v>
      </c>
      <c r="B617" s="174" t="s">
        <v>50</v>
      </c>
      <c r="C617" s="169" t="s">
        <v>106</v>
      </c>
      <c r="D617" s="163" t="s">
        <v>47</v>
      </c>
    </row>
    <row r="618" spans="1:4">
      <c r="A618" s="156"/>
      <c r="B618" s="174" t="s">
        <v>144</v>
      </c>
      <c r="C618" s="169" t="s">
        <v>134</v>
      </c>
      <c r="D618" s="163" t="s">
        <v>47</v>
      </c>
    </row>
    <row r="619" spans="1:4">
      <c r="A619" s="156"/>
      <c r="B619" s="118" t="s">
        <v>107</v>
      </c>
      <c r="C619" s="160" t="s">
        <v>342</v>
      </c>
      <c r="D619" s="163" t="s">
        <v>47</v>
      </c>
    </row>
    <row r="620" spans="1:4">
      <c r="A620" s="156"/>
      <c r="B620" s="118" t="s">
        <v>172</v>
      </c>
      <c r="C620" s="154" t="s">
        <v>280</v>
      </c>
      <c r="D620" s="163" t="s">
        <v>47</v>
      </c>
    </row>
    <row r="621" spans="1:4">
      <c r="A621" s="156"/>
      <c r="B621" s="118" t="s">
        <v>259</v>
      </c>
      <c r="C621" s="154" t="s">
        <v>97</v>
      </c>
      <c r="D621" s="163" t="s">
        <v>47</v>
      </c>
    </row>
    <row r="622" spans="1:4">
      <c r="A622" s="156"/>
      <c r="B622" s="118" t="s">
        <v>271</v>
      </c>
      <c r="C622" s="169" t="s">
        <v>275</v>
      </c>
      <c r="D622" s="163" t="s">
        <v>47</v>
      </c>
    </row>
    <row r="623" spans="1:4">
      <c r="A623" s="156"/>
      <c r="B623" s="118" t="s">
        <v>279</v>
      </c>
      <c r="C623" s="169" t="s">
        <v>286</v>
      </c>
      <c r="D623" s="163" t="s">
        <v>47</v>
      </c>
    </row>
    <row r="624" spans="1:4">
      <c r="A624" s="156"/>
      <c r="B624" s="118" t="s">
        <v>287</v>
      </c>
      <c r="C624" s="169" t="s">
        <v>292</v>
      </c>
      <c r="D624" s="163" t="s">
        <v>47</v>
      </c>
    </row>
    <row r="625" spans="1:4">
      <c r="A625" s="156"/>
      <c r="B625" s="118" t="s">
        <v>297</v>
      </c>
      <c r="C625" s="169" t="s">
        <v>328</v>
      </c>
      <c r="D625" s="163" t="s">
        <v>47</v>
      </c>
    </row>
    <row r="626" spans="1:4">
      <c r="A626" s="156"/>
      <c r="B626" s="118" t="s">
        <v>298</v>
      </c>
      <c r="C626" s="169" t="s">
        <v>305</v>
      </c>
      <c r="D626" s="163" t="s">
        <v>47</v>
      </c>
    </row>
    <row r="627" spans="1:4">
      <c r="A627" s="156"/>
      <c r="B627" s="118" t="s">
        <v>303</v>
      </c>
      <c r="C627" s="169" t="s">
        <v>308</v>
      </c>
      <c r="D627" s="163" t="s">
        <v>47</v>
      </c>
    </row>
    <row r="628" spans="1:4">
      <c r="A628" s="156"/>
      <c r="B628" s="118" t="s">
        <v>304</v>
      </c>
      <c r="C628" s="169" t="s">
        <v>317</v>
      </c>
      <c r="D628" s="163" t="s">
        <v>47</v>
      </c>
    </row>
    <row r="629" spans="1:4">
      <c r="A629" s="156"/>
      <c r="B629" s="118" t="s">
        <v>343</v>
      </c>
      <c r="C629" s="169" t="s">
        <v>344</v>
      </c>
      <c r="D629" s="180" t="s">
        <v>47</v>
      </c>
    </row>
    <row r="630" spans="1:4">
      <c r="A630" s="156"/>
      <c r="B630" s="118" t="s">
        <v>345</v>
      </c>
      <c r="C630" s="169" t="s">
        <v>314</v>
      </c>
      <c r="D630" s="180" t="s">
        <v>47</v>
      </c>
    </row>
    <row r="632" spans="1:4">
      <c r="A632" s="162">
        <v>46007</v>
      </c>
      <c r="B632" s="174" t="s">
        <v>50</v>
      </c>
      <c r="C632" s="169" t="s">
        <v>106</v>
      </c>
      <c r="D632" s="163" t="s">
        <v>47</v>
      </c>
    </row>
    <row r="633" spans="1:4">
      <c r="A633" s="156"/>
      <c r="B633" s="174" t="s">
        <v>144</v>
      </c>
      <c r="C633" s="169" t="s">
        <v>134</v>
      </c>
      <c r="D633" s="163" t="s">
        <v>47</v>
      </c>
    </row>
    <row r="634" spans="1:4">
      <c r="A634" s="156"/>
      <c r="B634" s="118" t="s">
        <v>172</v>
      </c>
      <c r="C634" s="154" t="s">
        <v>280</v>
      </c>
      <c r="D634" s="163" t="s">
        <v>47</v>
      </c>
    </row>
    <row r="635" spans="1:4">
      <c r="A635" s="156"/>
      <c r="B635" s="118" t="s">
        <v>259</v>
      </c>
      <c r="C635" s="154" t="s">
        <v>97</v>
      </c>
      <c r="D635" s="163" t="s">
        <v>47</v>
      </c>
    </row>
    <row r="636" spans="1:4">
      <c r="A636" s="156"/>
      <c r="B636" s="118" t="s">
        <v>271</v>
      </c>
      <c r="C636" s="169" t="s">
        <v>275</v>
      </c>
      <c r="D636" s="163" t="s">
        <v>47</v>
      </c>
    </row>
    <row r="637" spans="1:4">
      <c r="A637" s="156"/>
      <c r="B637" s="118" t="s">
        <v>279</v>
      </c>
      <c r="C637" s="169" t="s">
        <v>286</v>
      </c>
      <c r="D637" s="163" t="s">
        <v>47</v>
      </c>
    </row>
    <row r="638" spans="1:4">
      <c r="A638" s="156"/>
      <c r="B638" s="118" t="s">
        <v>287</v>
      </c>
      <c r="C638" s="169" t="s">
        <v>292</v>
      </c>
      <c r="D638" s="163" t="s">
        <v>47</v>
      </c>
    </row>
    <row r="639" spans="1:4">
      <c r="A639" s="156"/>
      <c r="B639" s="118" t="s">
        <v>297</v>
      </c>
      <c r="C639" s="169" t="s">
        <v>328</v>
      </c>
      <c r="D639" s="163" t="s">
        <v>47</v>
      </c>
    </row>
    <row r="640" spans="1:4">
      <c r="A640" s="156"/>
      <c r="B640" s="118" t="s">
        <v>298</v>
      </c>
      <c r="C640" s="169" t="s">
        <v>305</v>
      </c>
      <c r="D640" s="163" t="s">
        <v>47</v>
      </c>
    </row>
    <row r="641" spans="1:4">
      <c r="A641" s="156"/>
      <c r="B641" s="118" t="s">
        <v>303</v>
      </c>
      <c r="C641" s="169" t="s">
        <v>308</v>
      </c>
      <c r="D641" s="163" t="s">
        <v>47</v>
      </c>
    </row>
    <row r="642" spans="1:4">
      <c r="A642" s="156"/>
      <c r="B642" s="118" t="s">
        <v>304</v>
      </c>
      <c r="C642" s="169" t="s">
        <v>317</v>
      </c>
      <c r="D642" s="163" t="s">
        <v>47</v>
      </c>
    </row>
    <row r="643" spans="1:4">
      <c r="A643" s="156"/>
      <c r="B643" s="118" t="s">
        <v>343</v>
      </c>
      <c r="C643" s="169" t="s">
        <v>344</v>
      </c>
      <c r="D643" s="180" t="s">
        <v>47</v>
      </c>
    </row>
    <row r="644" spans="1:4">
      <c r="A644" s="156"/>
      <c r="B644" s="118" t="s">
        <v>345</v>
      </c>
      <c r="C644" s="169" t="s">
        <v>97</v>
      </c>
      <c r="D644" s="180" t="s">
        <v>47</v>
      </c>
    </row>
    <row r="645" spans="1:4">
      <c r="A645" s="156"/>
      <c r="B645" s="118" t="s">
        <v>346</v>
      </c>
      <c r="C645" s="160" t="s">
        <v>171</v>
      </c>
      <c r="D645" s="180" t="s">
        <v>5</v>
      </c>
    </row>
    <row r="646" spans="1:4">
      <c r="A646" s="156"/>
      <c r="B646" s="118" t="s">
        <v>347</v>
      </c>
      <c r="C646" s="160" t="s">
        <v>171</v>
      </c>
      <c r="D646" s="180" t="s">
        <v>5</v>
      </c>
    </row>
    <row r="647" spans="1:4">
      <c r="A647" s="156"/>
      <c r="B647" s="118" t="s">
        <v>348</v>
      </c>
      <c r="C647" s="169" t="s">
        <v>97</v>
      </c>
      <c r="D647" s="180" t="s">
        <v>47</v>
      </c>
    </row>
    <row r="648" spans="1:4">
      <c r="A648" s="156"/>
      <c r="B648" s="118" t="s">
        <v>349</v>
      </c>
      <c r="C648" s="169" t="s">
        <v>97</v>
      </c>
      <c r="D648" s="180" t="s">
        <v>47</v>
      </c>
    </row>
    <row r="649" spans="1:4">
      <c r="A649" s="161"/>
      <c r="B649" s="118" t="s">
        <v>350</v>
      </c>
      <c r="C649" s="169" t="s">
        <v>351</v>
      </c>
      <c r="D649" s="180" t="s">
        <v>47</v>
      </c>
    </row>
    <row r="651" spans="1:4">
      <c r="A651" s="162">
        <v>46008</v>
      </c>
      <c r="B651" s="174" t="s">
        <v>50</v>
      </c>
      <c r="C651" s="169" t="s">
        <v>106</v>
      </c>
      <c r="D651" s="163" t="s">
        <v>47</v>
      </c>
    </row>
    <row r="652" spans="1:4">
      <c r="A652" s="156"/>
      <c r="B652" s="174" t="s">
        <v>144</v>
      </c>
      <c r="C652" s="169" t="s">
        <v>134</v>
      </c>
      <c r="D652" s="163" t="s">
        <v>47</v>
      </c>
    </row>
    <row r="653" spans="1:4">
      <c r="A653" s="156"/>
      <c r="B653" s="118" t="s">
        <v>172</v>
      </c>
      <c r="C653" s="154" t="s">
        <v>280</v>
      </c>
      <c r="D653" s="163" t="s">
        <v>47</v>
      </c>
    </row>
    <row r="654" spans="1:4">
      <c r="A654" s="156"/>
      <c r="B654" s="118" t="s">
        <v>259</v>
      </c>
      <c r="C654" s="154" t="s">
        <v>97</v>
      </c>
      <c r="D654" s="163" t="s">
        <v>47</v>
      </c>
    </row>
    <row r="655" spans="1:4">
      <c r="A655" s="156"/>
      <c r="B655" s="118" t="s">
        <v>271</v>
      </c>
      <c r="C655" s="169" t="s">
        <v>275</v>
      </c>
      <c r="D655" s="163" t="s">
        <v>47</v>
      </c>
    </row>
    <row r="656" spans="1:4">
      <c r="A656" s="156"/>
      <c r="B656" s="118" t="s">
        <v>279</v>
      </c>
      <c r="C656" s="169" t="s">
        <v>286</v>
      </c>
      <c r="D656" s="163" t="s">
        <v>47</v>
      </c>
    </row>
    <row r="657" spans="1:4">
      <c r="A657" s="156"/>
      <c r="B657" s="118" t="s">
        <v>287</v>
      </c>
      <c r="C657" s="169" t="s">
        <v>292</v>
      </c>
      <c r="D657" s="163" t="s">
        <v>47</v>
      </c>
    </row>
    <row r="658" spans="1:4">
      <c r="A658" s="156"/>
      <c r="B658" s="118" t="s">
        <v>297</v>
      </c>
      <c r="C658" s="169" t="s">
        <v>328</v>
      </c>
      <c r="D658" s="163" t="s">
        <v>47</v>
      </c>
    </row>
    <row r="659" spans="1:4">
      <c r="A659" s="156"/>
      <c r="B659" s="118" t="s">
        <v>298</v>
      </c>
      <c r="C659" s="169" t="s">
        <v>305</v>
      </c>
      <c r="D659" s="163" t="s">
        <v>47</v>
      </c>
    </row>
    <row r="660" spans="1:4">
      <c r="A660" s="156"/>
      <c r="B660" s="118" t="s">
        <v>303</v>
      </c>
      <c r="C660" s="169" t="s">
        <v>308</v>
      </c>
      <c r="D660" s="163" t="s">
        <v>47</v>
      </c>
    </row>
    <row r="661" spans="1:4">
      <c r="A661" s="156"/>
      <c r="B661" s="118" t="s">
        <v>304</v>
      </c>
      <c r="C661" s="169" t="s">
        <v>317</v>
      </c>
      <c r="D661" s="163" t="s">
        <v>47</v>
      </c>
    </row>
    <row r="662" spans="1:4">
      <c r="A662" s="156"/>
      <c r="B662" s="118" t="s">
        <v>343</v>
      </c>
      <c r="C662" s="169" t="s">
        <v>344</v>
      </c>
      <c r="D662" s="180" t="s">
        <v>47</v>
      </c>
    </row>
    <row r="663" spans="1:4">
      <c r="A663" s="156"/>
      <c r="B663" s="118" t="s">
        <v>348</v>
      </c>
      <c r="C663" s="169" t="s">
        <v>352</v>
      </c>
      <c r="D663" s="180" t="s">
        <v>47</v>
      </c>
    </row>
    <row r="664" spans="1:4">
      <c r="A664" s="156"/>
      <c r="B664" s="118" t="s">
        <v>350</v>
      </c>
      <c r="C664" s="160" t="s">
        <v>171</v>
      </c>
      <c r="D664" s="180" t="s">
        <v>5</v>
      </c>
    </row>
    <row r="665" spans="1:4">
      <c r="A665" s="161"/>
      <c r="B665" s="118" t="s">
        <v>353</v>
      </c>
      <c r="C665" s="181" t="s">
        <v>97</v>
      </c>
      <c r="D665" s="180" t="s">
        <v>47</v>
      </c>
    </row>
    <row r="667" customFormat="1" spans="1:8">
      <c r="A667" s="162">
        <v>46009</v>
      </c>
      <c r="B667" s="174" t="s">
        <v>50</v>
      </c>
      <c r="C667" s="169" t="s">
        <v>106</v>
      </c>
      <c r="D667" s="163" t="s">
        <v>47</v>
      </c>
      <c r="H667" s="151"/>
    </row>
    <row r="668" customFormat="1" spans="1:8">
      <c r="A668" s="156"/>
      <c r="B668" s="174" t="s">
        <v>144</v>
      </c>
      <c r="C668" s="169" t="s">
        <v>134</v>
      </c>
      <c r="D668" s="163" t="s">
        <v>47</v>
      </c>
      <c r="H668" s="151"/>
    </row>
    <row r="669" customFormat="1" spans="1:8">
      <c r="A669" s="156"/>
      <c r="B669" s="118" t="s">
        <v>172</v>
      </c>
      <c r="C669" s="154" t="s">
        <v>280</v>
      </c>
      <c r="D669" s="163" t="s">
        <v>47</v>
      </c>
      <c r="H669" s="151"/>
    </row>
    <row r="670" customFormat="1" spans="1:8">
      <c r="A670" s="156"/>
      <c r="B670" s="118" t="s">
        <v>259</v>
      </c>
      <c r="C670" s="154" t="s">
        <v>97</v>
      </c>
      <c r="D670" s="163" t="s">
        <v>47</v>
      </c>
      <c r="H670" s="151"/>
    </row>
    <row r="671" customFormat="1" spans="1:8">
      <c r="A671" s="156"/>
      <c r="B671" s="118" t="s">
        <v>271</v>
      </c>
      <c r="C671" s="169" t="s">
        <v>275</v>
      </c>
      <c r="D671" s="163" t="s">
        <v>47</v>
      </c>
      <c r="H671" s="151"/>
    </row>
    <row r="672" customFormat="1" spans="1:8">
      <c r="A672" s="156"/>
      <c r="B672" s="118" t="s">
        <v>279</v>
      </c>
      <c r="C672" s="169" t="s">
        <v>286</v>
      </c>
      <c r="D672" s="163" t="s">
        <v>47</v>
      </c>
      <c r="H672" s="151"/>
    </row>
    <row r="673" customFormat="1" spans="1:8">
      <c r="A673" s="156"/>
      <c r="B673" s="118" t="s">
        <v>287</v>
      </c>
      <c r="C673" s="169" t="s">
        <v>292</v>
      </c>
      <c r="D673" s="163" t="s">
        <v>47</v>
      </c>
      <c r="H673" s="151"/>
    </row>
    <row r="674" customFormat="1" spans="1:8">
      <c r="A674" s="156"/>
      <c r="B674" s="118" t="s">
        <v>297</v>
      </c>
      <c r="C674" s="169" t="s">
        <v>328</v>
      </c>
      <c r="D674" s="163" t="s">
        <v>47</v>
      </c>
      <c r="H674" s="151"/>
    </row>
    <row r="675" customFormat="1" spans="1:8">
      <c r="A675" s="156"/>
      <c r="B675" s="118" t="s">
        <v>298</v>
      </c>
      <c r="C675" s="169" t="s">
        <v>305</v>
      </c>
      <c r="D675" s="163" t="s">
        <v>47</v>
      </c>
      <c r="H675" s="151"/>
    </row>
    <row r="676" customFormat="1" spans="1:8">
      <c r="A676" s="156"/>
      <c r="B676" s="118" t="s">
        <v>303</v>
      </c>
      <c r="C676" s="169" t="s">
        <v>308</v>
      </c>
      <c r="D676" s="163" t="s">
        <v>47</v>
      </c>
      <c r="H676" s="151"/>
    </row>
    <row r="677" customFormat="1" spans="1:8">
      <c r="A677" s="156"/>
      <c r="B677" s="118" t="s">
        <v>304</v>
      </c>
      <c r="C677" s="169" t="s">
        <v>317</v>
      </c>
      <c r="D677" s="163" t="s">
        <v>47</v>
      </c>
      <c r="H677" s="151"/>
    </row>
    <row r="678" customFormat="1" spans="1:8">
      <c r="A678" s="156"/>
      <c r="B678" s="118" t="s">
        <v>343</v>
      </c>
      <c r="C678" s="169" t="s">
        <v>344</v>
      </c>
      <c r="D678" s="180" t="s">
        <v>47</v>
      </c>
      <c r="H678" s="151"/>
    </row>
    <row r="679" customFormat="1" spans="1:8">
      <c r="A679" s="156"/>
      <c r="B679" s="118" t="s">
        <v>348</v>
      </c>
      <c r="C679" s="169" t="s">
        <v>352</v>
      </c>
      <c r="D679" s="180" t="s">
        <v>47</v>
      </c>
      <c r="H679" s="151"/>
    </row>
    <row r="680" customFormat="1" spans="1:8">
      <c r="A680" s="161"/>
      <c r="B680" s="118" t="s">
        <v>353</v>
      </c>
      <c r="C680" s="181" t="s">
        <v>97</v>
      </c>
      <c r="D680" s="180" t="s">
        <v>47</v>
      </c>
      <c r="H680" s="151"/>
    </row>
    <row r="682" spans="1:4">
      <c r="A682" s="162">
        <v>46009</v>
      </c>
      <c r="B682" s="174" t="s">
        <v>50</v>
      </c>
      <c r="C682" s="169" t="s">
        <v>106</v>
      </c>
      <c r="D682" s="163" t="s">
        <v>47</v>
      </c>
    </row>
    <row r="683" spans="1:4">
      <c r="A683" s="156"/>
      <c r="B683" s="174" t="s">
        <v>144</v>
      </c>
      <c r="C683" s="169" t="s">
        <v>134</v>
      </c>
      <c r="D683" s="163" t="s">
        <v>47</v>
      </c>
    </row>
    <row r="684" spans="1:4">
      <c r="A684" s="156"/>
      <c r="B684" s="118" t="s">
        <v>172</v>
      </c>
      <c r="C684" s="154" t="s">
        <v>280</v>
      </c>
      <c r="D684" s="163" t="s">
        <v>47</v>
      </c>
    </row>
    <row r="685" spans="1:4">
      <c r="A685" s="156"/>
      <c r="B685" s="118" t="s">
        <v>259</v>
      </c>
      <c r="C685" s="154" t="s">
        <v>97</v>
      </c>
      <c r="D685" s="163" t="s">
        <v>47</v>
      </c>
    </row>
    <row r="686" spans="1:4">
      <c r="A686" s="156"/>
      <c r="B686" s="118" t="s">
        <v>271</v>
      </c>
      <c r="C686" s="169" t="s">
        <v>275</v>
      </c>
      <c r="D686" s="163" t="s">
        <v>47</v>
      </c>
    </row>
    <row r="687" spans="1:4">
      <c r="A687" s="156"/>
      <c r="B687" s="118" t="s">
        <v>279</v>
      </c>
      <c r="C687" s="169" t="s">
        <v>286</v>
      </c>
      <c r="D687" s="163" t="s">
        <v>47</v>
      </c>
    </row>
    <row r="688" spans="1:4">
      <c r="A688" s="156"/>
      <c r="B688" s="118" t="s">
        <v>287</v>
      </c>
      <c r="C688" s="169" t="s">
        <v>292</v>
      </c>
      <c r="D688" s="163" t="s">
        <v>47</v>
      </c>
    </row>
    <row r="689" spans="1:4">
      <c r="A689" s="156"/>
      <c r="B689" s="118" t="s">
        <v>297</v>
      </c>
      <c r="C689" s="169" t="s">
        <v>328</v>
      </c>
      <c r="D689" s="163" t="s">
        <v>47</v>
      </c>
    </row>
    <row r="690" spans="1:4">
      <c r="A690" s="156"/>
      <c r="B690" s="118" t="s">
        <v>298</v>
      </c>
      <c r="C690" s="169" t="s">
        <v>305</v>
      </c>
      <c r="D690" s="163" t="s">
        <v>47</v>
      </c>
    </row>
    <row r="691" spans="1:4">
      <c r="A691" s="156"/>
      <c r="B691" s="118" t="s">
        <v>303</v>
      </c>
      <c r="C691" s="169" t="s">
        <v>308</v>
      </c>
      <c r="D691" s="163" t="s">
        <v>47</v>
      </c>
    </row>
    <row r="692" spans="1:4">
      <c r="A692" s="156"/>
      <c r="B692" s="118" t="s">
        <v>304</v>
      </c>
      <c r="C692" s="169" t="s">
        <v>317</v>
      </c>
      <c r="D692" s="163" t="s">
        <v>47</v>
      </c>
    </row>
    <row r="693" spans="1:4">
      <c r="A693" s="156"/>
      <c r="B693" s="118" t="s">
        <v>343</v>
      </c>
      <c r="C693" s="169" t="s">
        <v>344</v>
      </c>
      <c r="D693" s="180" t="s">
        <v>47</v>
      </c>
    </row>
    <row r="694" spans="1:4">
      <c r="A694" s="156"/>
      <c r="B694" s="118" t="s">
        <v>348</v>
      </c>
      <c r="C694" s="160" t="s">
        <v>171</v>
      </c>
      <c r="D694" s="180" t="s">
        <v>47</v>
      </c>
    </row>
    <row r="695" spans="1:4">
      <c r="A695" s="156"/>
      <c r="B695" s="118" t="s">
        <v>350</v>
      </c>
      <c r="C695" s="160" t="s">
        <v>171</v>
      </c>
      <c r="D695" s="180" t="s">
        <v>47</v>
      </c>
    </row>
    <row r="696" spans="1:4">
      <c r="A696" s="161"/>
      <c r="B696" s="118" t="s">
        <v>353</v>
      </c>
      <c r="C696" s="181" t="s">
        <v>97</v>
      </c>
      <c r="D696" s="180" t="s">
        <v>47</v>
      </c>
    </row>
    <row r="698" spans="1:4">
      <c r="A698" s="162">
        <v>46010</v>
      </c>
      <c r="B698" s="174" t="s">
        <v>50</v>
      </c>
      <c r="C698" s="169" t="s">
        <v>106</v>
      </c>
      <c r="D698" s="163" t="s">
        <v>47</v>
      </c>
    </row>
    <row r="699" spans="1:4">
      <c r="A699" s="156"/>
      <c r="B699" s="174" t="s">
        <v>144</v>
      </c>
      <c r="C699" s="169" t="s">
        <v>134</v>
      </c>
      <c r="D699" s="163" t="s">
        <v>47</v>
      </c>
    </row>
    <row r="700" spans="1:4">
      <c r="A700" s="156"/>
      <c r="B700" s="118" t="s">
        <v>172</v>
      </c>
      <c r="C700" s="154" t="s">
        <v>280</v>
      </c>
      <c r="D700" s="163" t="s">
        <v>47</v>
      </c>
    </row>
    <row r="701" spans="1:4">
      <c r="A701" s="156"/>
      <c r="B701" s="118" t="s">
        <v>259</v>
      </c>
      <c r="C701" s="154" t="s">
        <v>97</v>
      </c>
      <c r="D701" s="163" t="s">
        <v>47</v>
      </c>
    </row>
    <row r="702" spans="1:4">
      <c r="A702" s="156"/>
      <c r="B702" s="118" t="s">
        <v>271</v>
      </c>
      <c r="C702" s="169" t="s">
        <v>275</v>
      </c>
      <c r="D702" s="163" t="s">
        <v>47</v>
      </c>
    </row>
    <row r="703" spans="1:4">
      <c r="A703" s="156"/>
      <c r="B703" s="118" t="s">
        <v>279</v>
      </c>
      <c r="C703" s="169" t="s">
        <v>286</v>
      </c>
      <c r="D703" s="163" t="s">
        <v>47</v>
      </c>
    </row>
    <row r="704" spans="1:4">
      <c r="A704" s="156"/>
      <c r="B704" s="118" t="s">
        <v>287</v>
      </c>
      <c r="C704" s="169" t="s">
        <v>292</v>
      </c>
      <c r="D704" s="163" t="s">
        <v>47</v>
      </c>
    </row>
    <row r="705" spans="1:4">
      <c r="A705" s="156"/>
      <c r="B705" s="118" t="s">
        <v>297</v>
      </c>
      <c r="C705" s="169" t="s">
        <v>328</v>
      </c>
      <c r="D705" s="163" t="s">
        <v>47</v>
      </c>
    </row>
    <row r="706" spans="1:4">
      <c r="A706" s="156"/>
      <c r="B706" s="118" t="s">
        <v>298</v>
      </c>
      <c r="C706" s="169" t="s">
        <v>305</v>
      </c>
      <c r="D706" s="163" t="s">
        <v>47</v>
      </c>
    </row>
    <row r="707" spans="1:4">
      <c r="A707" s="156"/>
      <c r="B707" s="118" t="s">
        <v>303</v>
      </c>
      <c r="C707" s="169" t="s">
        <v>308</v>
      </c>
      <c r="D707" s="163" t="s">
        <v>47</v>
      </c>
    </row>
    <row r="708" spans="1:4">
      <c r="A708" s="156"/>
      <c r="B708" s="118" t="s">
        <v>304</v>
      </c>
      <c r="C708" s="169" t="s">
        <v>317</v>
      </c>
      <c r="D708" s="163" t="s">
        <v>47</v>
      </c>
    </row>
    <row r="709" spans="1:4">
      <c r="A709" s="156"/>
      <c r="B709" s="118" t="s">
        <v>343</v>
      </c>
      <c r="C709" s="169" t="s">
        <v>344</v>
      </c>
      <c r="D709" s="180" t="s">
        <v>47</v>
      </c>
    </row>
    <row r="710" spans="1:4">
      <c r="A710" s="156"/>
      <c r="B710" s="118" t="s">
        <v>353</v>
      </c>
      <c r="C710" s="160" t="s">
        <v>354</v>
      </c>
      <c r="D710" s="180" t="s">
        <v>5</v>
      </c>
    </row>
    <row r="711" spans="1:4">
      <c r="A711" s="156"/>
      <c r="B711" s="118" t="s">
        <v>355</v>
      </c>
      <c r="C711" s="160" t="s">
        <v>171</v>
      </c>
      <c r="D711" s="180" t="s">
        <v>5</v>
      </c>
    </row>
    <row r="712" spans="1:4">
      <c r="A712" s="156"/>
      <c r="B712" s="118" t="s">
        <v>356</v>
      </c>
      <c r="C712" s="169" t="s">
        <v>97</v>
      </c>
      <c r="D712" s="180"/>
    </row>
    <row r="713" spans="1:4">
      <c r="A713" s="161"/>
      <c r="B713" s="118" t="s">
        <v>357</v>
      </c>
      <c r="C713" s="160" t="s">
        <v>171</v>
      </c>
      <c r="D713" s="180" t="s">
        <v>5</v>
      </c>
    </row>
    <row r="715" spans="1:4">
      <c r="A715" s="164">
        <v>46011</v>
      </c>
      <c r="B715" s="174" t="s">
        <v>50</v>
      </c>
      <c r="C715" s="169" t="s">
        <v>106</v>
      </c>
      <c r="D715" s="163" t="s">
        <v>47</v>
      </c>
    </row>
    <row r="716" spans="1:4">
      <c r="A716" s="164"/>
      <c r="B716" s="174" t="s">
        <v>144</v>
      </c>
      <c r="C716" s="169" t="s">
        <v>134</v>
      </c>
      <c r="D716" s="163" t="s">
        <v>47</v>
      </c>
    </row>
    <row r="717" spans="1:4">
      <c r="A717" s="164"/>
      <c r="B717" s="118" t="s">
        <v>172</v>
      </c>
      <c r="C717" s="154" t="s">
        <v>280</v>
      </c>
      <c r="D717" s="163" t="s">
        <v>47</v>
      </c>
    </row>
    <row r="718" spans="1:4">
      <c r="A718" s="164"/>
      <c r="B718" s="118" t="s">
        <v>259</v>
      </c>
      <c r="C718" s="154" t="s">
        <v>97</v>
      </c>
      <c r="D718" s="163" t="s">
        <v>47</v>
      </c>
    </row>
    <row r="719" spans="1:4">
      <c r="A719" s="164"/>
      <c r="B719" s="118" t="s">
        <v>271</v>
      </c>
      <c r="C719" s="169" t="s">
        <v>275</v>
      </c>
      <c r="D719" s="163" t="s">
        <v>47</v>
      </c>
    </row>
    <row r="720" spans="1:4">
      <c r="A720" s="164"/>
      <c r="B720" s="118" t="s">
        <v>279</v>
      </c>
      <c r="C720" s="169" t="s">
        <v>286</v>
      </c>
      <c r="D720" s="163" t="s">
        <v>47</v>
      </c>
    </row>
    <row r="721" spans="1:4">
      <c r="A721" s="164"/>
      <c r="B721" s="118" t="s">
        <v>287</v>
      </c>
      <c r="C721" s="169" t="s">
        <v>292</v>
      </c>
      <c r="D721" s="163" t="s">
        <v>47</v>
      </c>
    </row>
    <row r="722" spans="1:4">
      <c r="A722" s="164"/>
      <c r="B722" s="118" t="s">
        <v>297</v>
      </c>
      <c r="C722" s="169" t="s">
        <v>328</v>
      </c>
      <c r="D722" s="163" t="s">
        <v>47</v>
      </c>
    </row>
    <row r="723" spans="1:4">
      <c r="A723" s="164"/>
      <c r="B723" s="118" t="s">
        <v>298</v>
      </c>
      <c r="C723" s="169" t="s">
        <v>305</v>
      </c>
      <c r="D723" s="163" t="s">
        <v>47</v>
      </c>
    </row>
    <row r="724" spans="1:4">
      <c r="A724" s="164"/>
      <c r="B724" s="118" t="s">
        <v>303</v>
      </c>
      <c r="C724" s="169" t="s">
        <v>308</v>
      </c>
      <c r="D724" s="163" t="s">
        <v>47</v>
      </c>
    </row>
    <row r="725" spans="1:4">
      <c r="A725" s="164"/>
      <c r="B725" s="118" t="s">
        <v>304</v>
      </c>
      <c r="C725" s="169" t="s">
        <v>317</v>
      </c>
      <c r="D725" s="163" t="s">
        <v>47</v>
      </c>
    </row>
    <row r="726" spans="1:4">
      <c r="A726" s="164"/>
      <c r="B726" s="118" t="s">
        <v>343</v>
      </c>
      <c r="C726" s="169" t="s">
        <v>344</v>
      </c>
      <c r="D726" s="180" t="s">
        <v>47</v>
      </c>
    </row>
    <row r="727" spans="1:4">
      <c r="A727" s="164"/>
      <c r="B727" s="118" t="s">
        <v>356</v>
      </c>
      <c r="C727" s="169" t="s">
        <v>97</v>
      </c>
      <c r="D727" s="180" t="s">
        <v>47</v>
      </c>
    </row>
    <row r="728" spans="1:4">
      <c r="A728" s="164"/>
      <c r="B728" s="118" t="s">
        <v>358</v>
      </c>
      <c r="C728" s="169" t="s">
        <v>97</v>
      </c>
      <c r="D728" s="180" t="s">
        <v>47</v>
      </c>
    </row>
    <row r="730" spans="1:4">
      <c r="A730" s="162">
        <v>46012</v>
      </c>
      <c r="B730" s="174" t="s">
        <v>50</v>
      </c>
      <c r="C730" s="169" t="s">
        <v>106</v>
      </c>
      <c r="D730" s="163" t="s">
        <v>47</v>
      </c>
    </row>
    <row r="731" spans="1:4">
      <c r="A731" s="156"/>
      <c r="B731" s="174" t="s">
        <v>144</v>
      </c>
      <c r="C731" s="169" t="s">
        <v>134</v>
      </c>
      <c r="D731" s="163" t="s">
        <v>47</v>
      </c>
    </row>
    <row r="732" spans="1:4">
      <c r="A732" s="156"/>
      <c r="B732" s="118" t="s">
        <v>172</v>
      </c>
      <c r="C732" s="160" t="s">
        <v>171</v>
      </c>
      <c r="D732" s="163" t="s">
        <v>5</v>
      </c>
    </row>
    <row r="733" spans="1:4">
      <c r="A733" s="156"/>
      <c r="B733" s="118" t="s">
        <v>259</v>
      </c>
      <c r="C733" s="154" t="s">
        <v>97</v>
      </c>
      <c r="D733" s="163" t="s">
        <v>47</v>
      </c>
    </row>
    <row r="734" spans="1:4">
      <c r="A734" s="156"/>
      <c r="B734" s="118" t="s">
        <v>271</v>
      </c>
      <c r="C734" s="169" t="s">
        <v>275</v>
      </c>
      <c r="D734" s="163" t="s">
        <v>47</v>
      </c>
    </row>
    <row r="735" spans="1:4">
      <c r="A735" s="156"/>
      <c r="B735" s="118" t="s">
        <v>279</v>
      </c>
      <c r="C735" s="169" t="s">
        <v>286</v>
      </c>
      <c r="D735" s="163" t="s">
        <v>47</v>
      </c>
    </row>
    <row r="736" spans="1:4">
      <c r="A736" s="156"/>
      <c r="B736" s="118" t="s">
        <v>287</v>
      </c>
      <c r="C736" s="169" t="s">
        <v>292</v>
      </c>
      <c r="D736" s="163" t="s">
        <v>47</v>
      </c>
    </row>
    <row r="737" spans="1:4">
      <c r="A737" s="156"/>
      <c r="B737" s="118" t="s">
        <v>297</v>
      </c>
      <c r="C737" s="169" t="s">
        <v>328</v>
      </c>
      <c r="D737" s="163" t="s">
        <v>47</v>
      </c>
    </row>
    <row r="738" spans="1:4">
      <c r="A738" s="156"/>
      <c r="B738" s="118" t="s">
        <v>298</v>
      </c>
      <c r="C738" s="169" t="s">
        <v>305</v>
      </c>
      <c r="D738" s="163" t="s">
        <v>47</v>
      </c>
    </row>
    <row r="739" spans="1:4">
      <c r="A739" s="156"/>
      <c r="B739" s="118" t="s">
        <v>303</v>
      </c>
      <c r="C739" s="169" t="s">
        <v>308</v>
      </c>
      <c r="D739" s="163" t="s">
        <v>47</v>
      </c>
    </row>
    <row r="740" spans="1:4">
      <c r="A740" s="156"/>
      <c r="B740" s="118" t="s">
        <v>304</v>
      </c>
      <c r="C740" s="169" t="s">
        <v>317</v>
      </c>
      <c r="D740" s="163" t="s">
        <v>47</v>
      </c>
    </row>
    <row r="741" spans="1:4">
      <c r="A741" s="156"/>
      <c r="B741" s="118" t="s">
        <v>343</v>
      </c>
      <c r="C741" s="169" t="s">
        <v>344</v>
      </c>
      <c r="D741" s="180" t="s">
        <v>47</v>
      </c>
    </row>
    <row r="742" spans="1:4">
      <c r="A742" s="156"/>
      <c r="B742" s="118" t="s">
        <v>356</v>
      </c>
      <c r="C742" s="169" t="s">
        <v>97</v>
      </c>
      <c r="D742" s="180" t="s">
        <v>47</v>
      </c>
    </row>
    <row r="743" spans="1:4">
      <c r="A743" s="156"/>
      <c r="B743" s="118" t="s">
        <v>358</v>
      </c>
      <c r="C743" s="181" t="s">
        <v>359</v>
      </c>
      <c r="D743" s="180" t="s">
        <v>47</v>
      </c>
    </row>
    <row r="744" spans="1:4">
      <c r="A744" s="156"/>
      <c r="B744" s="118" t="s">
        <v>360</v>
      </c>
      <c r="C744" s="169" t="s">
        <v>97</v>
      </c>
      <c r="D744" s="180" t="s">
        <v>47</v>
      </c>
    </row>
    <row r="745" spans="1:4">
      <c r="A745" s="156"/>
      <c r="B745" s="118" t="s">
        <v>361</v>
      </c>
      <c r="C745" s="169" t="s">
        <v>97</v>
      </c>
      <c r="D745" s="180" t="s">
        <v>47</v>
      </c>
    </row>
    <row r="746" spans="1:4">
      <c r="A746" s="156"/>
      <c r="B746" s="118" t="s">
        <v>362</v>
      </c>
      <c r="C746" s="169" t="s">
        <v>97</v>
      </c>
      <c r="D746" s="180" t="s">
        <v>47</v>
      </c>
    </row>
    <row r="747" spans="1:4">
      <c r="A747" s="156"/>
      <c r="B747" s="118" t="s">
        <v>363</v>
      </c>
      <c r="C747" s="169" t="s">
        <v>97</v>
      </c>
      <c r="D747" s="180" t="s">
        <v>47</v>
      </c>
    </row>
    <row r="748" spans="1:4">
      <c r="A748" s="161"/>
      <c r="B748" s="118" t="s">
        <v>364</v>
      </c>
      <c r="C748" s="169" t="s">
        <v>97</v>
      </c>
      <c r="D748" s="180" t="s">
        <v>47</v>
      </c>
    </row>
    <row r="750" spans="1:4">
      <c r="A750" s="162">
        <v>46013</v>
      </c>
      <c r="B750" s="174" t="s">
        <v>50</v>
      </c>
      <c r="C750" s="169" t="s">
        <v>106</v>
      </c>
      <c r="D750" s="163" t="s">
        <v>47</v>
      </c>
    </row>
    <row r="751" spans="1:4">
      <c r="A751" s="156"/>
      <c r="B751" s="174" t="s">
        <v>144</v>
      </c>
      <c r="C751" s="169" t="s">
        <v>134</v>
      </c>
      <c r="D751" s="163" t="s">
        <v>47</v>
      </c>
    </row>
    <row r="752" spans="1:4">
      <c r="A752" s="156"/>
      <c r="B752" s="182" t="s">
        <v>259</v>
      </c>
      <c r="C752" s="154" t="s">
        <v>97</v>
      </c>
      <c r="D752" s="163" t="s">
        <v>47</v>
      </c>
    </row>
    <row r="753" spans="1:4">
      <c r="A753" s="156"/>
      <c r="B753" s="118" t="s">
        <v>271</v>
      </c>
      <c r="C753" s="169" t="s">
        <v>275</v>
      </c>
      <c r="D753" s="163" t="s">
        <v>47</v>
      </c>
    </row>
    <row r="754" spans="1:4">
      <c r="A754" s="156"/>
      <c r="B754" s="118" t="s">
        <v>279</v>
      </c>
      <c r="C754" s="169" t="s">
        <v>286</v>
      </c>
      <c r="D754" s="163" t="s">
        <v>47</v>
      </c>
    </row>
    <row r="755" spans="1:4">
      <c r="A755" s="156"/>
      <c r="B755" s="118" t="s">
        <v>287</v>
      </c>
      <c r="C755" s="169" t="s">
        <v>292</v>
      </c>
      <c r="D755" s="163" t="s">
        <v>47</v>
      </c>
    </row>
    <row r="756" spans="1:4">
      <c r="A756" s="156"/>
      <c r="B756" s="118" t="s">
        <v>297</v>
      </c>
      <c r="C756" s="169" t="s">
        <v>328</v>
      </c>
      <c r="D756" s="163" t="s">
        <v>47</v>
      </c>
    </row>
    <row r="757" spans="1:4">
      <c r="A757" s="156"/>
      <c r="B757" s="118" t="s">
        <v>298</v>
      </c>
      <c r="C757" s="169" t="s">
        <v>305</v>
      </c>
      <c r="D757" s="163" t="s">
        <v>47</v>
      </c>
    </row>
    <row r="758" spans="1:4">
      <c r="A758" s="156"/>
      <c r="B758" s="118" t="s">
        <v>303</v>
      </c>
      <c r="C758" s="169" t="s">
        <v>308</v>
      </c>
      <c r="D758" s="163" t="s">
        <v>47</v>
      </c>
    </row>
    <row r="759" spans="1:4">
      <c r="A759" s="156"/>
      <c r="B759" s="118" t="s">
        <v>304</v>
      </c>
      <c r="C759" s="169" t="s">
        <v>317</v>
      </c>
      <c r="D759" s="163" t="s">
        <v>47</v>
      </c>
    </row>
    <row r="760" spans="1:4">
      <c r="A760" s="156"/>
      <c r="B760" s="182" t="s">
        <v>343</v>
      </c>
      <c r="C760" s="169" t="s">
        <v>365</v>
      </c>
      <c r="D760" s="180" t="s">
        <v>47</v>
      </c>
    </row>
    <row r="761" spans="1:4">
      <c r="A761" s="156"/>
      <c r="B761" s="182" t="s">
        <v>356</v>
      </c>
      <c r="C761" s="169" t="s">
        <v>97</v>
      </c>
      <c r="D761" s="180" t="s">
        <v>47</v>
      </c>
    </row>
    <row r="762" spans="1:4">
      <c r="A762" s="156"/>
      <c r="B762" s="182" t="s">
        <v>358</v>
      </c>
      <c r="C762" s="160" t="s">
        <v>366</v>
      </c>
      <c r="D762" s="180" t="s">
        <v>5</v>
      </c>
    </row>
    <row r="763" spans="1:4">
      <c r="A763" s="156"/>
      <c r="B763" s="182" t="s">
        <v>367</v>
      </c>
      <c r="C763" s="169" t="s">
        <v>97</v>
      </c>
      <c r="D763" s="180" t="s">
        <v>47</v>
      </c>
    </row>
    <row r="764" spans="1:4">
      <c r="A764" s="156"/>
      <c r="B764" s="182" t="s">
        <v>361</v>
      </c>
      <c r="C764" s="169" t="s">
        <v>97</v>
      </c>
      <c r="D764" s="180" t="s">
        <v>47</v>
      </c>
    </row>
    <row r="765" spans="1:4">
      <c r="A765" s="156"/>
      <c r="B765" s="182" t="s">
        <v>362</v>
      </c>
      <c r="C765" s="169" t="s">
        <v>97</v>
      </c>
      <c r="D765" s="180" t="s">
        <v>47</v>
      </c>
    </row>
    <row r="766" spans="1:4">
      <c r="A766" s="156"/>
      <c r="B766" s="182" t="s">
        <v>363</v>
      </c>
      <c r="C766" s="169" t="s">
        <v>97</v>
      </c>
      <c r="D766" s="180" t="s">
        <v>47</v>
      </c>
    </row>
    <row r="767" spans="1:4">
      <c r="A767" s="156"/>
      <c r="B767" s="182" t="s">
        <v>364</v>
      </c>
      <c r="C767" s="160" t="s">
        <v>171</v>
      </c>
      <c r="D767" s="180" t="s">
        <v>5</v>
      </c>
    </row>
    <row r="768" spans="1:4">
      <c r="A768" s="156"/>
      <c r="B768" s="182" t="s">
        <v>368</v>
      </c>
      <c r="C768" s="169" t="s">
        <v>97</v>
      </c>
      <c r="D768" s="180" t="s">
        <v>47</v>
      </c>
    </row>
    <row r="769" spans="1:4">
      <c r="A769" s="156"/>
      <c r="B769" s="182" t="s">
        <v>369</v>
      </c>
      <c r="C769" s="169" t="s">
        <v>97</v>
      </c>
      <c r="D769" s="180" t="s">
        <v>47</v>
      </c>
    </row>
    <row r="770" spans="1:4">
      <c r="A770" s="161"/>
      <c r="B770" s="182" t="s">
        <v>370</v>
      </c>
      <c r="C770" s="169" t="s">
        <v>97</v>
      </c>
      <c r="D770" s="180" t="s">
        <v>47</v>
      </c>
    </row>
    <row r="772" spans="1:4">
      <c r="A772" s="162">
        <v>46014</v>
      </c>
      <c r="B772" s="174" t="s">
        <v>50</v>
      </c>
      <c r="C772" s="169" t="s">
        <v>106</v>
      </c>
      <c r="D772" s="163" t="s">
        <v>47</v>
      </c>
    </row>
    <row r="773" spans="1:4">
      <c r="A773" s="156"/>
      <c r="B773" s="174" t="s">
        <v>144</v>
      </c>
      <c r="C773" s="169" t="s">
        <v>134</v>
      </c>
      <c r="D773" s="163" t="s">
        <v>47</v>
      </c>
    </row>
    <row r="774" spans="1:4">
      <c r="A774" s="156"/>
      <c r="B774" s="182" t="s">
        <v>259</v>
      </c>
      <c r="C774" s="154" t="s">
        <v>97</v>
      </c>
      <c r="D774" s="163" t="s">
        <v>47</v>
      </c>
    </row>
    <row r="775" spans="1:4">
      <c r="A775" s="156"/>
      <c r="B775" s="118" t="s">
        <v>271</v>
      </c>
      <c r="C775" s="169" t="s">
        <v>275</v>
      </c>
      <c r="D775" s="163" t="s">
        <v>47</v>
      </c>
    </row>
    <row r="776" spans="1:4">
      <c r="A776" s="156"/>
      <c r="B776" s="118" t="s">
        <v>279</v>
      </c>
      <c r="C776" s="169" t="s">
        <v>286</v>
      </c>
      <c r="D776" s="163" t="s">
        <v>47</v>
      </c>
    </row>
    <row r="777" spans="1:4">
      <c r="A777" s="156"/>
      <c r="B777" s="118" t="s">
        <v>287</v>
      </c>
      <c r="C777" s="169" t="s">
        <v>292</v>
      </c>
      <c r="D777" s="163" t="s">
        <v>47</v>
      </c>
    </row>
    <row r="778" spans="1:4">
      <c r="A778" s="156"/>
      <c r="B778" s="118" t="s">
        <v>297</v>
      </c>
      <c r="C778" s="169" t="s">
        <v>328</v>
      </c>
      <c r="D778" s="163" t="s">
        <v>47</v>
      </c>
    </row>
    <row r="779" spans="1:4">
      <c r="A779" s="156"/>
      <c r="B779" s="118" t="s">
        <v>298</v>
      </c>
      <c r="C779" s="169" t="s">
        <v>305</v>
      </c>
      <c r="D779" s="163" t="s">
        <v>47</v>
      </c>
    </row>
    <row r="780" spans="1:4">
      <c r="A780" s="156"/>
      <c r="B780" s="118" t="s">
        <v>303</v>
      </c>
      <c r="C780" s="169" t="s">
        <v>308</v>
      </c>
      <c r="D780" s="163" t="s">
        <v>47</v>
      </c>
    </row>
    <row r="781" spans="1:4">
      <c r="A781" s="156"/>
      <c r="B781" s="118" t="s">
        <v>304</v>
      </c>
      <c r="C781" s="169" t="s">
        <v>317</v>
      </c>
      <c r="D781" s="163" t="s">
        <v>47</v>
      </c>
    </row>
    <row r="782" spans="1:4">
      <c r="A782" s="156"/>
      <c r="B782" s="182" t="s">
        <v>343</v>
      </c>
      <c r="C782" s="169" t="s">
        <v>365</v>
      </c>
      <c r="D782" s="180" t="s">
        <v>47</v>
      </c>
    </row>
    <row r="783" spans="1:4">
      <c r="A783" s="156"/>
      <c r="B783" s="182" t="s">
        <v>356</v>
      </c>
      <c r="C783" s="169" t="s">
        <v>97</v>
      </c>
      <c r="D783" s="180" t="s">
        <v>47</v>
      </c>
    </row>
    <row r="784" spans="1:4">
      <c r="A784" s="156"/>
      <c r="B784" s="182" t="s">
        <v>367</v>
      </c>
      <c r="C784" s="169" t="s">
        <v>97</v>
      </c>
      <c r="D784" s="180" t="s">
        <v>47</v>
      </c>
    </row>
    <row r="785" spans="1:4">
      <c r="A785" s="156"/>
      <c r="B785" s="182" t="s">
        <v>361</v>
      </c>
      <c r="C785" s="169" t="s">
        <v>97</v>
      </c>
      <c r="D785" s="180" t="s">
        <v>47</v>
      </c>
    </row>
    <row r="786" spans="1:4">
      <c r="A786" s="156"/>
      <c r="B786" s="182" t="s">
        <v>362</v>
      </c>
      <c r="C786" s="169" t="s">
        <v>97</v>
      </c>
      <c r="D786" s="180" t="s">
        <v>47</v>
      </c>
    </row>
    <row r="787" spans="1:4">
      <c r="A787" s="156"/>
      <c r="B787" s="182" t="s">
        <v>363</v>
      </c>
      <c r="C787" s="169" t="s">
        <v>97</v>
      </c>
      <c r="D787" s="180" t="s">
        <v>47</v>
      </c>
    </row>
    <row r="788" spans="1:4">
      <c r="A788" s="156"/>
      <c r="B788" s="182" t="s">
        <v>368</v>
      </c>
      <c r="C788" s="169" t="s">
        <v>97</v>
      </c>
      <c r="D788" s="180" t="s">
        <v>47</v>
      </c>
    </row>
    <row r="789" spans="1:4">
      <c r="A789" s="156"/>
      <c r="B789" s="182" t="s">
        <v>369</v>
      </c>
      <c r="C789" s="169" t="s">
        <v>97</v>
      </c>
      <c r="D789" s="180" t="s">
        <v>47</v>
      </c>
    </row>
    <row r="790" spans="1:4">
      <c r="A790" s="161"/>
      <c r="B790" s="182" t="s">
        <v>370</v>
      </c>
      <c r="C790" s="169" t="s">
        <v>97</v>
      </c>
      <c r="D790" s="180" t="s">
        <v>47</v>
      </c>
    </row>
    <row r="792" spans="1:4">
      <c r="A792" s="162">
        <v>46015</v>
      </c>
      <c r="B792" s="174" t="s">
        <v>50</v>
      </c>
      <c r="C792" s="169" t="s">
        <v>106</v>
      </c>
      <c r="D792" s="163" t="s">
        <v>47</v>
      </c>
    </row>
    <row r="793" spans="1:4">
      <c r="A793" s="156"/>
      <c r="B793" s="174" t="s">
        <v>144</v>
      </c>
      <c r="C793" s="169" t="s">
        <v>134</v>
      </c>
      <c r="D793" s="163" t="s">
        <v>47</v>
      </c>
    </row>
    <row r="794" spans="1:4">
      <c r="A794" s="156"/>
      <c r="B794" s="182" t="s">
        <v>259</v>
      </c>
      <c r="C794" s="154" t="s">
        <v>97</v>
      </c>
      <c r="D794" s="163" t="s">
        <v>47</v>
      </c>
    </row>
    <row r="795" spans="1:4">
      <c r="A795" s="156"/>
      <c r="B795" s="118" t="s">
        <v>271</v>
      </c>
      <c r="C795" s="169" t="s">
        <v>275</v>
      </c>
      <c r="D795" s="163" t="s">
        <v>47</v>
      </c>
    </row>
    <row r="796" spans="1:4">
      <c r="A796" s="156"/>
      <c r="B796" s="118" t="s">
        <v>279</v>
      </c>
      <c r="C796" s="169" t="s">
        <v>286</v>
      </c>
      <c r="D796" s="163" t="s">
        <v>47</v>
      </c>
    </row>
    <row r="797" spans="1:4">
      <c r="A797" s="156"/>
      <c r="B797" s="118" t="s">
        <v>287</v>
      </c>
      <c r="C797" s="169" t="s">
        <v>292</v>
      </c>
      <c r="D797" s="163" t="s">
        <v>47</v>
      </c>
    </row>
    <row r="798" spans="1:4">
      <c r="A798" s="156"/>
      <c r="B798" s="118" t="s">
        <v>297</v>
      </c>
      <c r="C798" s="169" t="s">
        <v>328</v>
      </c>
      <c r="D798" s="163" t="s">
        <v>47</v>
      </c>
    </row>
    <row r="799" spans="1:4">
      <c r="A799" s="156"/>
      <c r="B799" s="118" t="s">
        <v>298</v>
      </c>
      <c r="C799" s="169" t="s">
        <v>305</v>
      </c>
      <c r="D799" s="163" t="s">
        <v>47</v>
      </c>
    </row>
    <row r="800" spans="1:4">
      <c r="A800" s="156"/>
      <c r="B800" s="118" t="s">
        <v>303</v>
      </c>
      <c r="C800" s="169" t="s">
        <v>308</v>
      </c>
      <c r="D800" s="163" t="s">
        <v>47</v>
      </c>
    </row>
    <row r="801" spans="1:4">
      <c r="A801" s="156"/>
      <c r="B801" s="118" t="s">
        <v>304</v>
      </c>
      <c r="C801" s="169" t="s">
        <v>317</v>
      </c>
      <c r="D801" s="163" t="s">
        <v>47</v>
      </c>
    </row>
    <row r="802" spans="1:4">
      <c r="A802" s="156"/>
      <c r="B802" s="182" t="s">
        <v>343</v>
      </c>
      <c r="C802" s="169" t="s">
        <v>365</v>
      </c>
      <c r="D802" s="180" t="s">
        <v>47</v>
      </c>
    </row>
    <row r="803" spans="1:4">
      <c r="A803" s="156"/>
      <c r="B803" s="182" t="s">
        <v>371</v>
      </c>
      <c r="C803" s="169" t="s">
        <v>97</v>
      </c>
      <c r="D803" s="180" t="s">
        <v>47</v>
      </c>
    </row>
    <row r="804" spans="1:4">
      <c r="A804" s="156"/>
      <c r="B804" s="182" t="s">
        <v>367</v>
      </c>
      <c r="C804" s="160" t="s">
        <v>99</v>
      </c>
      <c r="D804" s="180" t="s">
        <v>5</v>
      </c>
    </row>
    <row r="805" spans="1:4">
      <c r="A805" s="156"/>
      <c r="B805" s="182" t="s">
        <v>361</v>
      </c>
      <c r="C805" s="160" t="s">
        <v>99</v>
      </c>
      <c r="D805" s="180" t="s">
        <v>5</v>
      </c>
    </row>
    <row r="806" spans="1:4">
      <c r="A806" s="156"/>
      <c r="B806" s="182" t="s">
        <v>362</v>
      </c>
      <c r="C806" s="160" t="s">
        <v>99</v>
      </c>
      <c r="D806" s="180" t="s">
        <v>5</v>
      </c>
    </row>
    <row r="807" spans="1:4">
      <c r="A807" s="156"/>
      <c r="B807" s="182" t="s">
        <v>363</v>
      </c>
      <c r="C807" s="160" t="s">
        <v>99</v>
      </c>
      <c r="D807" s="180" t="s">
        <v>5</v>
      </c>
    </row>
    <row r="808" spans="1:4">
      <c r="A808" s="156"/>
      <c r="B808" s="182" t="s">
        <v>368</v>
      </c>
      <c r="C808" s="160" t="s">
        <v>99</v>
      </c>
      <c r="D808" s="180" t="s">
        <v>5</v>
      </c>
    </row>
    <row r="809" spans="1:4">
      <c r="A809" s="156"/>
      <c r="B809" s="182" t="s">
        <v>369</v>
      </c>
      <c r="C809" s="160" t="s">
        <v>99</v>
      </c>
      <c r="D809" s="180" t="s">
        <v>5</v>
      </c>
    </row>
    <row r="810" spans="1:4">
      <c r="A810" s="161"/>
      <c r="B810" s="182" t="s">
        <v>370</v>
      </c>
      <c r="C810" s="169" t="s">
        <v>97</v>
      </c>
      <c r="D810" s="180" t="s">
        <v>47</v>
      </c>
    </row>
    <row r="812" spans="1:4">
      <c r="A812" s="183">
        <v>46017</v>
      </c>
      <c r="B812" s="174" t="s">
        <v>50</v>
      </c>
      <c r="C812" s="169" t="s">
        <v>106</v>
      </c>
      <c r="D812" s="184" t="s">
        <v>47</v>
      </c>
    </row>
    <row r="813" spans="1:4">
      <c r="A813" s="185"/>
      <c r="B813" s="174" t="s">
        <v>144</v>
      </c>
      <c r="C813" s="169" t="s">
        <v>134</v>
      </c>
      <c r="D813" s="184" t="s">
        <v>47</v>
      </c>
    </row>
    <row r="814" spans="1:4">
      <c r="A814" s="185"/>
      <c r="B814" s="182" t="s">
        <v>259</v>
      </c>
      <c r="C814" s="154" t="s">
        <v>97</v>
      </c>
      <c r="D814" s="184" t="s">
        <v>47</v>
      </c>
    </row>
    <row r="815" spans="1:4">
      <c r="A815" s="185"/>
      <c r="B815" s="118" t="s">
        <v>271</v>
      </c>
      <c r="C815" s="169" t="s">
        <v>275</v>
      </c>
      <c r="D815" s="184" t="s">
        <v>47</v>
      </c>
    </row>
    <row r="816" spans="1:4">
      <c r="A816" s="185"/>
      <c r="B816" s="118" t="s">
        <v>279</v>
      </c>
      <c r="C816" s="169" t="s">
        <v>286</v>
      </c>
      <c r="D816" s="184" t="s">
        <v>47</v>
      </c>
    </row>
    <row r="817" spans="1:4">
      <c r="A817" s="185"/>
      <c r="B817" s="118" t="s">
        <v>287</v>
      </c>
      <c r="C817" s="169" t="s">
        <v>292</v>
      </c>
      <c r="D817" s="184" t="s">
        <v>47</v>
      </c>
    </row>
    <row r="818" spans="1:4">
      <c r="A818" s="185"/>
      <c r="B818" s="118" t="s">
        <v>297</v>
      </c>
      <c r="C818" s="169" t="s">
        <v>328</v>
      </c>
      <c r="D818" s="184" t="s">
        <v>47</v>
      </c>
    </row>
    <row r="819" spans="1:4">
      <c r="A819" s="185"/>
      <c r="B819" s="118" t="s">
        <v>298</v>
      </c>
      <c r="C819" s="169" t="s">
        <v>305</v>
      </c>
      <c r="D819" s="184" t="s">
        <v>47</v>
      </c>
    </row>
    <row r="820" spans="1:4">
      <c r="A820" s="185"/>
      <c r="B820" s="118" t="s">
        <v>303</v>
      </c>
      <c r="C820" s="169" t="s">
        <v>308</v>
      </c>
      <c r="D820" s="184" t="s">
        <v>47</v>
      </c>
    </row>
    <row r="821" spans="1:4">
      <c r="A821" s="185"/>
      <c r="B821" s="118" t="s">
        <v>304</v>
      </c>
      <c r="C821" s="169" t="s">
        <v>317</v>
      </c>
      <c r="D821" s="184" t="s">
        <v>47</v>
      </c>
    </row>
    <row r="822" spans="1:4">
      <c r="A822" s="185"/>
      <c r="B822" s="182" t="s">
        <v>343</v>
      </c>
      <c r="C822" s="169" t="s">
        <v>365</v>
      </c>
      <c r="D822" s="184" t="s">
        <v>47</v>
      </c>
    </row>
    <row r="823" spans="1:4">
      <c r="A823" s="185"/>
      <c r="B823" s="182" t="s">
        <v>371</v>
      </c>
      <c r="C823" s="169" t="s">
        <v>97</v>
      </c>
      <c r="D823" s="184" t="s">
        <v>47</v>
      </c>
    </row>
    <row r="824" spans="1:4">
      <c r="A824" s="185"/>
      <c r="B824" s="182" t="s">
        <v>370</v>
      </c>
      <c r="C824" s="169" t="s">
        <v>97</v>
      </c>
      <c r="D824" s="184" t="s">
        <v>47</v>
      </c>
    </row>
    <row r="825" spans="1:4">
      <c r="A825" s="185"/>
      <c r="B825" s="186" t="s">
        <v>372</v>
      </c>
      <c r="C825" s="187" t="s">
        <v>171</v>
      </c>
      <c r="D825" s="184" t="s">
        <v>5</v>
      </c>
    </row>
    <row r="826" spans="1:4">
      <c r="A826" s="185"/>
      <c r="B826" s="186" t="s">
        <v>324</v>
      </c>
      <c r="C826" s="187" t="s">
        <v>171</v>
      </c>
      <c r="D826" s="184"/>
    </row>
    <row r="827" spans="1:4">
      <c r="A827" s="185"/>
      <c r="B827" s="186" t="s">
        <v>373</v>
      </c>
      <c r="C827" s="187" t="s">
        <v>171</v>
      </c>
      <c r="D827" s="184"/>
    </row>
    <row r="828" spans="1:4">
      <c r="A828" s="185"/>
      <c r="B828" s="186" t="s">
        <v>374</v>
      </c>
      <c r="C828" s="187" t="s">
        <v>171</v>
      </c>
      <c r="D828" s="184" t="s">
        <v>5</v>
      </c>
    </row>
    <row r="829" spans="1:4">
      <c r="A829" s="188"/>
      <c r="B829" s="186" t="s">
        <v>375</v>
      </c>
      <c r="C829" s="189" t="s">
        <v>376</v>
      </c>
      <c r="D829" s="184" t="s">
        <v>47</v>
      </c>
    </row>
    <row r="831" spans="1:4">
      <c r="A831" s="183">
        <v>46018</v>
      </c>
      <c r="B831" s="174" t="s">
        <v>50</v>
      </c>
      <c r="C831" s="169" t="s">
        <v>106</v>
      </c>
      <c r="D831" s="184" t="s">
        <v>47</v>
      </c>
    </row>
    <row r="832" spans="1:4">
      <c r="A832" s="185"/>
      <c r="B832" s="174" t="s">
        <v>144</v>
      </c>
      <c r="C832" s="169" t="s">
        <v>134</v>
      </c>
      <c r="D832" s="184" t="s">
        <v>47</v>
      </c>
    </row>
    <row r="833" spans="1:4">
      <c r="A833" s="185"/>
      <c r="B833" s="182" t="s">
        <v>259</v>
      </c>
      <c r="C833" s="154" t="s">
        <v>97</v>
      </c>
      <c r="D833" s="184" t="s">
        <v>47</v>
      </c>
    </row>
    <row r="834" spans="1:4">
      <c r="A834" s="185"/>
      <c r="B834" s="118" t="s">
        <v>271</v>
      </c>
      <c r="C834" s="169" t="s">
        <v>275</v>
      </c>
      <c r="D834" s="184" t="s">
        <v>47</v>
      </c>
    </row>
    <row r="835" spans="1:4">
      <c r="A835" s="185"/>
      <c r="B835" s="118" t="s">
        <v>279</v>
      </c>
      <c r="C835" s="169" t="s">
        <v>286</v>
      </c>
      <c r="D835" s="184" t="s">
        <v>47</v>
      </c>
    </row>
    <row r="836" spans="1:4">
      <c r="A836" s="185"/>
      <c r="B836" s="118" t="s">
        <v>287</v>
      </c>
      <c r="C836" s="169" t="s">
        <v>292</v>
      </c>
      <c r="D836" s="184" t="s">
        <v>47</v>
      </c>
    </row>
    <row r="837" spans="1:4">
      <c r="A837" s="185"/>
      <c r="B837" s="118" t="s">
        <v>297</v>
      </c>
      <c r="C837" s="169" t="s">
        <v>328</v>
      </c>
      <c r="D837" s="184" t="s">
        <v>47</v>
      </c>
    </row>
    <row r="838" spans="1:4">
      <c r="A838" s="185"/>
      <c r="B838" s="118" t="s">
        <v>298</v>
      </c>
      <c r="C838" s="169" t="s">
        <v>305</v>
      </c>
      <c r="D838" s="184" t="s">
        <v>47</v>
      </c>
    </row>
    <row r="839" spans="1:4">
      <c r="A839" s="185"/>
      <c r="B839" s="118" t="s">
        <v>303</v>
      </c>
      <c r="C839" s="169" t="s">
        <v>308</v>
      </c>
      <c r="D839" s="184" t="s">
        <v>47</v>
      </c>
    </row>
    <row r="840" spans="1:4">
      <c r="A840" s="185"/>
      <c r="B840" s="118" t="s">
        <v>304</v>
      </c>
      <c r="C840" s="169" t="s">
        <v>317</v>
      </c>
      <c r="D840" s="184" t="s">
        <v>47</v>
      </c>
    </row>
    <row r="841" spans="1:4">
      <c r="A841" s="185"/>
      <c r="B841" s="182" t="s">
        <v>343</v>
      </c>
      <c r="C841" s="169" t="s">
        <v>365</v>
      </c>
      <c r="D841" s="184" t="s">
        <v>47</v>
      </c>
    </row>
    <row r="842" spans="1:4">
      <c r="A842" s="185"/>
      <c r="B842" s="182" t="s">
        <v>371</v>
      </c>
      <c r="C842" s="169" t="s">
        <v>97</v>
      </c>
      <c r="D842" s="184" t="s">
        <v>47</v>
      </c>
    </row>
    <row r="843" spans="1:4">
      <c r="A843" s="185"/>
      <c r="B843" s="182" t="s">
        <v>370</v>
      </c>
      <c r="C843" s="169" t="s">
        <v>97</v>
      </c>
      <c r="D843" s="184" t="s">
        <v>47</v>
      </c>
    </row>
    <row r="844" spans="1:4">
      <c r="A844" s="185"/>
      <c r="B844" s="186" t="s">
        <v>375</v>
      </c>
      <c r="C844" s="189" t="s">
        <v>376</v>
      </c>
      <c r="D844" s="184" t="s">
        <v>47</v>
      </c>
    </row>
    <row r="845" spans="1:4">
      <c r="A845" s="188"/>
      <c r="B845" s="186" t="s">
        <v>377</v>
      </c>
      <c r="C845" s="187" t="s">
        <v>171</v>
      </c>
      <c r="D845" s="184" t="s">
        <v>5</v>
      </c>
    </row>
  </sheetData>
  <mergeCells count="55">
    <mergeCell ref="A2:A15"/>
    <mergeCell ref="A17:A21"/>
    <mergeCell ref="A23:A30"/>
    <mergeCell ref="A34:A44"/>
    <mergeCell ref="A50:A54"/>
    <mergeCell ref="A55:A58"/>
    <mergeCell ref="A60:A70"/>
    <mergeCell ref="A72:A82"/>
    <mergeCell ref="A84:A89"/>
    <mergeCell ref="A91:A96"/>
    <mergeCell ref="A98:A106"/>
    <mergeCell ref="A108:A122"/>
    <mergeCell ref="A124:A134"/>
    <mergeCell ref="A136:A146"/>
    <mergeCell ref="A148:A159"/>
    <mergeCell ref="A161:A173"/>
    <mergeCell ref="A175:A194"/>
    <mergeCell ref="A196:A215"/>
    <mergeCell ref="A217:A234"/>
    <mergeCell ref="A236:A250"/>
    <mergeCell ref="A252:A265"/>
    <mergeCell ref="A267:A285"/>
    <mergeCell ref="A287:A306"/>
    <mergeCell ref="A308:A322"/>
    <mergeCell ref="A324:A338"/>
    <mergeCell ref="A340:A356"/>
    <mergeCell ref="A358:A370"/>
    <mergeCell ref="A372:A382"/>
    <mergeCell ref="A384:A396"/>
    <mergeCell ref="A398:A410"/>
    <mergeCell ref="A412:A426"/>
    <mergeCell ref="A428:A446"/>
    <mergeCell ref="A448:A470"/>
    <mergeCell ref="A472:A491"/>
    <mergeCell ref="A493:A513"/>
    <mergeCell ref="A515:A535"/>
    <mergeCell ref="A537:A554"/>
    <mergeCell ref="A556:A571"/>
    <mergeCell ref="A573:A587"/>
    <mergeCell ref="A589:A600"/>
    <mergeCell ref="A602:A615"/>
    <mergeCell ref="A617:A630"/>
    <mergeCell ref="A632:A649"/>
    <mergeCell ref="A651:A665"/>
    <mergeCell ref="A667:A680"/>
    <mergeCell ref="A682:A696"/>
    <mergeCell ref="A698:A713"/>
    <mergeCell ref="A715:A728"/>
    <mergeCell ref="A730:A748"/>
    <mergeCell ref="A750:A770"/>
    <mergeCell ref="A772:A790"/>
    <mergeCell ref="A792:A810"/>
    <mergeCell ref="A812:A829"/>
    <mergeCell ref="A831:A845"/>
    <mergeCell ref="D24:D25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59"/>
  <sheetViews>
    <sheetView tabSelected="1" zoomScale="92" zoomScaleNormal="92" workbookViewId="0">
      <pane ySplit="1" topLeftCell="A38" activePane="bottomLeft" state="frozen"/>
      <selection/>
      <selection pane="bottomLeft" activeCell="F58" sqref="F58:F59"/>
    </sheetView>
  </sheetViews>
  <sheetFormatPr defaultColWidth="14.1640625" defaultRowHeight="17.6"/>
  <cols>
    <col min="1" max="1" width="16.1640625" style="99" customWidth="1"/>
    <col min="2" max="2" width="74.5703125" style="100" customWidth="1"/>
    <col min="3" max="3" width="99.2890625" style="101" customWidth="1"/>
    <col min="4" max="4" width="6.1640625" style="102" customWidth="1"/>
    <col min="5" max="5" width="12.3359375" style="101" customWidth="1"/>
    <col min="6" max="6" width="17.5078125" style="103" customWidth="1"/>
    <col min="7" max="7" width="11.3359375" style="104" customWidth="1"/>
    <col min="8" max="8" width="27.828125" style="101" customWidth="1"/>
    <col min="9" max="9" width="9" style="104" customWidth="1"/>
    <col min="10" max="10" width="27.5078125" style="101" customWidth="1"/>
    <col min="11" max="11" width="12.5078125" style="101" customWidth="1"/>
    <col min="12" max="12" width="27.5078125" style="101" customWidth="1"/>
    <col min="13" max="13" width="14.828125" style="101" customWidth="1"/>
    <col min="14" max="14" width="15.5078125" style="101" customWidth="1"/>
    <col min="15" max="15" width="19.1640625" style="101" customWidth="1"/>
    <col min="16" max="16" width="13.5078125" style="101" customWidth="1"/>
    <col min="17" max="17" width="14.5078125" style="101" customWidth="1"/>
    <col min="18" max="18" width="17.5078125" style="101" customWidth="1"/>
    <col min="19" max="16384" width="14.1640625" style="101"/>
  </cols>
  <sheetData>
    <row r="1" s="97" customFormat="1" spans="1:10">
      <c r="A1" s="105" t="s">
        <v>378</v>
      </c>
      <c r="B1" s="105" t="s">
        <v>379</v>
      </c>
      <c r="C1" s="105" t="s">
        <v>380</v>
      </c>
      <c r="D1" s="105" t="s">
        <v>381</v>
      </c>
      <c r="E1" s="105" t="s">
        <v>382</v>
      </c>
      <c r="F1" s="127" t="s">
        <v>383</v>
      </c>
      <c r="G1" s="105" t="s">
        <v>384</v>
      </c>
      <c r="H1" s="105" t="s">
        <v>385</v>
      </c>
      <c r="I1" s="143"/>
      <c r="J1" s="144" t="s">
        <v>386</v>
      </c>
    </row>
    <row r="2" spans="1:10">
      <c r="A2" s="106">
        <v>45954</v>
      </c>
      <c r="B2" s="107" t="s">
        <v>387</v>
      </c>
      <c r="C2" s="108" t="s">
        <v>388</v>
      </c>
      <c r="D2" s="109">
        <v>16</v>
      </c>
      <c r="E2" s="108">
        <f t="shared" ref="E2:E57" si="0">$J$18*D2</f>
        <v>4840</v>
      </c>
      <c r="F2" s="128">
        <f>SUM(E2)</f>
        <v>4840</v>
      </c>
      <c r="G2" s="108"/>
      <c r="H2" s="129">
        <f>SUM(F2:F59)</f>
        <v>276515.25</v>
      </c>
      <c r="J2" s="145">
        <v>2000</v>
      </c>
    </row>
    <row r="3" spans="1:10">
      <c r="A3" s="110">
        <v>45956</v>
      </c>
      <c r="B3" s="111" t="s">
        <v>389</v>
      </c>
      <c r="C3" s="112" t="s">
        <v>390</v>
      </c>
      <c r="D3" s="113">
        <v>5.7</v>
      </c>
      <c r="E3" s="112">
        <f t="shared" si="0"/>
        <v>1724.25</v>
      </c>
      <c r="F3" s="130">
        <f>SUM(E3:E5)</f>
        <v>4537.5</v>
      </c>
      <c r="G3" s="112"/>
      <c r="H3" s="131"/>
      <c r="J3" s="144" t="s">
        <v>391</v>
      </c>
    </row>
    <row r="4" spans="1:10">
      <c r="A4" s="110"/>
      <c r="B4" s="111" t="s">
        <v>392</v>
      </c>
      <c r="C4" s="112" t="s">
        <v>393</v>
      </c>
      <c r="D4" s="113">
        <v>3.5</v>
      </c>
      <c r="E4" s="112">
        <f t="shared" si="0"/>
        <v>1058.75</v>
      </c>
      <c r="F4" s="130"/>
      <c r="G4" s="112"/>
      <c r="H4" s="131"/>
      <c r="J4" s="145">
        <v>60</v>
      </c>
    </row>
    <row r="5" s="98" customFormat="1" spans="1:10">
      <c r="A5" s="110"/>
      <c r="B5" s="111" t="s">
        <v>394</v>
      </c>
      <c r="C5" s="112" t="s">
        <v>395</v>
      </c>
      <c r="D5" s="113">
        <v>5.8</v>
      </c>
      <c r="E5" s="112">
        <f t="shared" si="0"/>
        <v>1754.5</v>
      </c>
      <c r="F5" s="130"/>
      <c r="G5" s="112"/>
      <c r="H5" s="131"/>
      <c r="I5" s="97"/>
      <c r="J5" s="144" t="s">
        <v>396</v>
      </c>
    </row>
    <row r="6" spans="1:10">
      <c r="A6" s="106">
        <v>45957</v>
      </c>
      <c r="B6" s="107" t="s">
        <v>397</v>
      </c>
      <c r="C6" s="108" t="s">
        <v>398</v>
      </c>
      <c r="D6" s="109">
        <v>23</v>
      </c>
      <c r="E6" s="108">
        <f t="shared" si="0"/>
        <v>6957.5</v>
      </c>
      <c r="F6" s="128">
        <f>SUM(E6)</f>
        <v>6957.5</v>
      </c>
      <c r="G6" s="108"/>
      <c r="H6" s="131"/>
      <c r="I6" s="146"/>
      <c r="J6" s="112">
        <v>15000</v>
      </c>
    </row>
    <row r="7" spans="1:10">
      <c r="A7" s="110">
        <v>45958</v>
      </c>
      <c r="B7" s="111" t="s">
        <v>399</v>
      </c>
      <c r="C7" s="112" t="s">
        <v>400</v>
      </c>
      <c r="D7" s="113">
        <v>23</v>
      </c>
      <c r="E7" s="112">
        <f t="shared" si="0"/>
        <v>6957.5</v>
      </c>
      <c r="F7" s="130">
        <f>SUM(E7:E8)</f>
        <v>8560.75</v>
      </c>
      <c r="G7" s="112"/>
      <c r="H7" s="131"/>
      <c r="I7" s="97"/>
      <c r="J7" s="144" t="s">
        <v>401</v>
      </c>
    </row>
    <row r="8" spans="1:10">
      <c r="A8" s="110"/>
      <c r="B8" s="111" t="s">
        <v>402</v>
      </c>
      <c r="C8" s="112" t="s">
        <v>403</v>
      </c>
      <c r="D8" s="113">
        <v>5.3</v>
      </c>
      <c r="E8" s="112">
        <f t="shared" si="0"/>
        <v>1603.25</v>
      </c>
      <c r="F8" s="130"/>
      <c r="G8" s="112"/>
      <c r="H8" s="131"/>
      <c r="I8" s="146"/>
      <c r="J8" s="112">
        <v>50000</v>
      </c>
    </row>
    <row r="9" spans="1:10">
      <c r="A9" s="106">
        <v>45959</v>
      </c>
      <c r="B9" s="107" t="s">
        <v>404</v>
      </c>
      <c r="C9" s="108" t="s">
        <v>405</v>
      </c>
      <c r="D9" s="109">
        <v>30</v>
      </c>
      <c r="E9" s="108">
        <f t="shared" si="0"/>
        <v>9075</v>
      </c>
      <c r="F9" s="128">
        <f>SUM(E9)</f>
        <v>9075</v>
      </c>
      <c r="G9" s="108"/>
      <c r="H9" s="131"/>
      <c r="I9" s="97"/>
      <c r="J9" s="144" t="s">
        <v>406</v>
      </c>
    </row>
    <row r="10" spans="1:10">
      <c r="A10" s="110">
        <v>45960</v>
      </c>
      <c r="B10" s="111" t="s">
        <v>407</v>
      </c>
      <c r="C10" s="112" t="s">
        <v>408</v>
      </c>
      <c r="D10" s="113">
        <v>30</v>
      </c>
      <c r="E10" s="112">
        <f t="shared" si="0"/>
        <v>9075</v>
      </c>
      <c r="F10" s="130">
        <f>SUM(E10:E15)</f>
        <v>26983</v>
      </c>
      <c r="G10" s="112"/>
      <c r="H10" s="131"/>
      <c r="J10" s="112">
        <v>55000</v>
      </c>
    </row>
    <row r="11" spans="1:10">
      <c r="A11" s="110"/>
      <c r="B11" s="111" t="s">
        <v>409</v>
      </c>
      <c r="C11" s="112" t="s">
        <v>410</v>
      </c>
      <c r="D11" s="113">
        <v>11</v>
      </c>
      <c r="E11" s="112">
        <f t="shared" si="0"/>
        <v>3327.5</v>
      </c>
      <c r="F11" s="130"/>
      <c r="G11" s="112"/>
      <c r="H11" s="131"/>
      <c r="I11" s="97"/>
      <c r="J11" s="147" t="s">
        <v>411</v>
      </c>
    </row>
    <row r="12" spans="1:10">
      <c r="A12" s="110"/>
      <c r="B12" s="111" t="s">
        <v>412</v>
      </c>
      <c r="C12" s="112" t="s">
        <v>413</v>
      </c>
      <c r="D12" s="113">
        <v>12</v>
      </c>
      <c r="E12" s="112">
        <f t="shared" si="0"/>
        <v>3630</v>
      </c>
      <c r="F12" s="130"/>
      <c r="G12" s="112"/>
      <c r="H12" s="131"/>
      <c r="J12" s="112">
        <f>J6/J4</f>
        <v>250</v>
      </c>
    </row>
    <row r="13" spans="1:10">
      <c r="A13" s="110"/>
      <c r="B13" s="111" t="s">
        <v>409</v>
      </c>
      <c r="C13" s="112" t="s">
        <v>414</v>
      </c>
      <c r="D13" s="113">
        <v>11</v>
      </c>
      <c r="E13" s="112">
        <f t="shared" si="0"/>
        <v>3327.5</v>
      </c>
      <c r="F13" s="130"/>
      <c r="G13" s="112"/>
      <c r="H13" s="131"/>
      <c r="I13" s="97"/>
      <c r="J13" s="147" t="s">
        <v>415</v>
      </c>
    </row>
    <row r="14" spans="1:10">
      <c r="A14" s="110"/>
      <c r="B14" s="111" t="s">
        <v>412</v>
      </c>
      <c r="C14" s="112" t="s">
        <v>416</v>
      </c>
      <c r="D14" s="113">
        <v>12</v>
      </c>
      <c r="E14" s="112">
        <f t="shared" si="0"/>
        <v>3630</v>
      </c>
      <c r="F14" s="130"/>
      <c r="G14" s="112"/>
      <c r="H14" s="131"/>
      <c r="J14" s="112">
        <f>J8/J2</f>
        <v>25</v>
      </c>
    </row>
    <row r="15" spans="1:10">
      <c r="A15" s="110"/>
      <c r="B15" s="111" t="s">
        <v>417</v>
      </c>
      <c r="C15" s="112" t="s">
        <v>418</v>
      </c>
      <c r="D15" s="113">
        <v>13.2</v>
      </c>
      <c r="E15" s="112">
        <f t="shared" si="0"/>
        <v>3993</v>
      </c>
      <c r="F15" s="130"/>
      <c r="G15" s="112"/>
      <c r="H15" s="131"/>
      <c r="I15" s="97"/>
      <c r="J15" s="147" t="s">
        <v>419</v>
      </c>
    </row>
    <row r="16" spans="1:10">
      <c r="A16" s="106">
        <v>45961</v>
      </c>
      <c r="B16" s="107" t="s">
        <v>420</v>
      </c>
      <c r="C16" s="108" t="s">
        <v>421</v>
      </c>
      <c r="D16" s="109">
        <v>11.4</v>
      </c>
      <c r="E16" s="108">
        <f t="shared" si="0"/>
        <v>3448.5</v>
      </c>
      <c r="F16" s="128">
        <f>SUM(E16:E17)</f>
        <v>7260</v>
      </c>
      <c r="G16" s="108"/>
      <c r="H16" s="131"/>
      <c r="J16" s="112">
        <f>J10/J2</f>
        <v>27.5</v>
      </c>
    </row>
    <row r="17" spans="1:10">
      <c r="A17" s="106"/>
      <c r="B17" s="107" t="s">
        <v>422</v>
      </c>
      <c r="C17" s="108" t="s">
        <v>423</v>
      </c>
      <c r="D17" s="109">
        <v>12.6</v>
      </c>
      <c r="E17" s="108">
        <f t="shared" si="0"/>
        <v>3811.5</v>
      </c>
      <c r="F17" s="128"/>
      <c r="G17" s="108"/>
      <c r="H17" s="131"/>
      <c r="I17" s="97"/>
      <c r="J17" s="148" t="s">
        <v>424</v>
      </c>
    </row>
    <row r="18" spans="1:10">
      <c r="A18" s="110">
        <v>45964</v>
      </c>
      <c r="B18" s="111" t="s">
        <v>425</v>
      </c>
      <c r="C18" s="112" t="s">
        <v>426</v>
      </c>
      <c r="D18" s="113">
        <v>24</v>
      </c>
      <c r="E18" s="112">
        <f t="shared" si="0"/>
        <v>7260</v>
      </c>
      <c r="F18" s="130">
        <f>SUM(E18:E19)</f>
        <v>11313.5</v>
      </c>
      <c r="G18" s="112"/>
      <c r="H18" s="131"/>
      <c r="J18" s="112">
        <f>SUM(J12,J14,J16)</f>
        <v>302.5</v>
      </c>
    </row>
    <row r="19" spans="1:9">
      <c r="A19" s="110"/>
      <c r="B19" s="111" t="s">
        <v>427</v>
      </c>
      <c r="C19" s="112" t="s">
        <v>428</v>
      </c>
      <c r="D19" s="113">
        <v>13.4</v>
      </c>
      <c r="E19" s="112">
        <f t="shared" si="0"/>
        <v>4053.5</v>
      </c>
      <c r="F19" s="130"/>
      <c r="G19" s="112"/>
      <c r="H19" s="131"/>
      <c r="I19" s="97"/>
    </row>
    <row r="20" spans="1:8">
      <c r="A20" s="114">
        <v>45966</v>
      </c>
      <c r="B20" s="115" t="s">
        <v>429</v>
      </c>
      <c r="C20" s="116" t="s">
        <v>430</v>
      </c>
      <c r="D20" s="117">
        <v>8.2</v>
      </c>
      <c r="E20" s="116">
        <f t="shared" si="0"/>
        <v>2480.5</v>
      </c>
      <c r="F20" s="132">
        <f>SUM(E20:E22)</f>
        <v>17303</v>
      </c>
      <c r="G20" s="116"/>
      <c r="H20" s="131"/>
    </row>
    <row r="21" spans="1:9">
      <c r="A21" s="114"/>
      <c r="B21" s="115" t="s">
        <v>431</v>
      </c>
      <c r="C21" s="116" t="s">
        <v>432</v>
      </c>
      <c r="D21" s="117">
        <v>27</v>
      </c>
      <c r="E21" s="116">
        <f t="shared" si="0"/>
        <v>8167.5</v>
      </c>
      <c r="F21" s="132"/>
      <c r="G21" s="116"/>
      <c r="H21" s="131"/>
      <c r="I21" s="97"/>
    </row>
    <row r="22" spans="1:8">
      <c r="A22" s="114"/>
      <c r="B22" s="115" t="s">
        <v>433</v>
      </c>
      <c r="C22" s="116" t="s">
        <v>434</v>
      </c>
      <c r="D22" s="117">
        <v>22</v>
      </c>
      <c r="E22" s="116">
        <f t="shared" si="0"/>
        <v>6655</v>
      </c>
      <c r="F22" s="132"/>
      <c r="G22" s="133"/>
      <c r="H22" s="131"/>
    </row>
    <row r="23" spans="1:8">
      <c r="A23" s="110">
        <v>45967</v>
      </c>
      <c r="B23" s="112" t="s">
        <v>425</v>
      </c>
      <c r="C23" s="112" t="s">
        <v>435</v>
      </c>
      <c r="D23" s="113">
        <v>24</v>
      </c>
      <c r="E23" s="112">
        <f t="shared" si="0"/>
        <v>7260</v>
      </c>
      <c r="F23" s="130">
        <f>SUM(E23:E24)</f>
        <v>10890</v>
      </c>
      <c r="G23" s="134"/>
      <c r="H23" s="131"/>
    </row>
    <row r="24" spans="1:8">
      <c r="A24" s="110"/>
      <c r="B24" s="111" t="s">
        <v>402</v>
      </c>
      <c r="C24" s="112" t="s">
        <v>436</v>
      </c>
      <c r="D24" s="113">
        <v>12</v>
      </c>
      <c r="E24" s="112">
        <f t="shared" si="0"/>
        <v>3630</v>
      </c>
      <c r="F24" s="130"/>
      <c r="G24" s="134"/>
      <c r="H24" s="131"/>
    </row>
    <row r="25" spans="1:8">
      <c r="A25" s="114">
        <v>45969</v>
      </c>
      <c r="B25" s="115" t="s">
        <v>437</v>
      </c>
      <c r="C25" s="116" t="s">
        <v>438</v>
      </c>
      <c r="D25" s="117">
        <v>12.4</v>
      </c>
      <c r="E25" s="116">
        <f t="shared" si="0"/>
        <v>3751</v>
      </c>
      <c r="F25" s="132">
        <f>SUM(E25)</f>
        <v>3751</v>
      </c>
      <c r="G25" s="133"/>
      <c r="H25" s="131"/>
    </row>
    <row r="26" spans="1:8">
      <c r="A26" s="110">
        <v>45971</v>
      </c>
      <c r="B26" s="111" t="s">
        <v>439</v>
      </c>
      <c r="C26" s="112" t="s">
        <v>440</v>
      </c>
      <c r="D26" s="113">
        <v>15.8</v>
      </c>
      <c r="E26" s="112">
        <f t="shared" si="0"/>
        <v>4779.5</v>
      </c>
      <c r="F26" s="130">
        <f>SUM(E26)</f>
        <v>4779.5</v>
      </c>
      <c r="G26" s="134"/>
      <c r="H26" s="131"/>
    </row>
    <row r="27" spans="1:8">
      <c r="A27" s="114">
        <v>45972</v>
      </c>
      <c r="B27" s="115" t="s">
        <v>422</v>
      </c>
      <c r="C27" s="116" t="s">
        <v>441</v>
      </c>
      <c r="D27" s="117">
        <v>13</v>
      </c>
      <c r="E27" s="116">
        <f t="shared" si="0"/>
        <v>3932.5</v>
      </c>
      <c r="F27" s="132">
        <f>SUM(E27)</f>
        <v>3932.5</v>
      </c>
      <c r="G27" s="133"/>
      <c r="H27" s="131"/>
    </row>
    <row r="28" spans="1:8">
      <c r="A28" s="110">
        <v>45974</v>
      </c>
      <c r="B28" s="111" t="s">
        <v>442</v>
      </c>
      <c r="C28" s="112" t="s">
        <v>443</v>
      </c>
      <c r="D28" s="113">
        <v>15</v>
      </c>
      <c r="E28" s="112">
        <f t="shared" si="0"/>
        <v>4537.5</v>
      </c>
      <c r="F28" s="130">
        <f>SUM(E28:E29)</f>
        <v>10587.5</v>
      </c>
      <c r="G28" s="134"/>
      <c r="H28" s="131"/>
    </row>
    <row r="29" spans="1:8">
      <c r="A29" s="110"/>
      <c r="B29" s="111" t="s">
        <v>444</v>
      </c>
      <c r="C29" s="112" t="s">
        <v>445</v>
      </c>
      <c r="D29" s="113">
        <v>20</v>
      </c>
      <c r="E29" s="112">
        <f t="shared" si="0"/>
        <v>6050</v>
      </c>
      <c r="F29" s="130"/>
      <c r="G29" s="134"/>
      <c r="H29" s="131"/>
    </row>
    <row r="30" spans="1:8">
      <c r="A30" s="114">
        <v>45979</v>
      </c>
      <c r="B30" s="115" t="s">
        <v>446</v>
      </c>
      <c r="C30" s="116" t="s">
        <v>447</v>
      </c>
      <c r="D30" s="117">
        <v>12</v>
      </c>
      <c r="E30" s="116">
        <f t="shared" si="0"/>
        <v>3630</v>
      </c>
      <c r="F30" s="132">
        <f>SUM(E30)</f>
        <v>3630</v>
      </c>
      <c r="G30" s="133"/>
      <c r="H30" s="131"/>
    </row>
    <row r="31" spans="1:8">
      <c r="A31" s="110">
        <v>45980</v>
      </c>
      <c r="B31" s="111" t="s">
        <v>420</v>
      </c>
      <c r="C31" s="112" t="s">
        <v>448</v>
      </c>
      <c r="D31" s="113">
        <v>10.9</v>
      </c>
      <c r="E31" s="112">
        <f t="shared" si="0"/>
        <v>3297.25</v>
      </c>
      <c r="F31" s="130">
        <f>SUM(E31:E32)</f>
        <v>8742.25</v>
      </c>
      <c r="G31" s="134"/>
      <c r="H31" s="131"/>
    </row>
    <row r="32" spans="1:8">
      <c r="A32" s="110"/>
      <c r="B32" s="111" t="s">
        <v>449</v>
      </c>
      <c r="C32" s="112" t="s">
        <v>450</v>
      </c>
      <c r="D32" s="113">
        <v>18</v>
      </c>
      <c r="E32" s="112">
        <f t="shared" si="0"/>
        <v>5445</v>
      </c>
      <c r="F32" s="130"/>
      <c r="G32" s="134"/>
      <c r="H32" s="131"/>
    </row>
    <row r="33" spans="1:8">
      <c r="A33" s="114">
        <v>45982</v>
      </c>
      <c r="B33" s="115" t="s">
        <v>451</v>
      </c>
      <c r="C33" s="116" t="s">
        <v>452</v>
      </c>
      <c r="D33" s="117">
        <v>3.6</v>
      </c>
      <c r="E33" s="116">
        <f t="shared" si="0"/>
        <v>1089</v>
      </c>
      <c r="F33" s="132">
        <f>SUM(E33:E37)</f>
        <v>18573.5</v>
      </c>
      <c r="G33" s="133"/>
      <c r="H33" s="131"/>
    </row>
    <row r="34" spans="1:8">
      <c r="A34" s="114"/>
      <c r="B34" s="115" t="s">
        <v>453</v>
      </c>
      <c r="C34" s="116" t="s">
        <v>454</v>
      </c>
      <c r="D34" s="117">
        <v>16</v>
      </c>
      <c r="E34" s="116">
        <f t="shared" si="0"/>
        <v>4840</v>
      </c>
      <c r="F34" s="132"/>
      <c r="G34" s="133"/>
      <c r="H34" s="131"/>
    </row>
    <row r="35" spans="1:8">
      <c r="A35" s="114"/>
      <c r="B35" s="115" t="s">
        <v>455</v>
      </c>
      <c r="C35" s="116" t="s">
        <v>456</v>
      </c>
      <c r="D35" s="117">
        <v>13.4</v>
      </c>
      <c r="E35" s="116">
        <f t="shared" si="0"/>
        <v>4053.5</v>
      </c>
      <c r="F35" s="132"/>
      <c r="G35" s="133"/>
      <c r="H35" s="131"/>
    </row>
    <row r="36" spans="1:8">
      <c r="A36" s="114"/>
      <c r="B36" s="115" t="s">
        <v>446</v>
      </c>
      <c r="C36" s="116" t="s">
        <v>457</v>
      </c>
      <c r="D36" s="117">
        <v>12</v>
      </c>
      <c r="E36" s="116">
        <f t="shared" si="0"/>
        <v>3630</v>
      </c>
      <c r="F36" s="132"/>
      <c r="G36" s="133"/>
      <c r="H36" s="131"/>
    </row>
    <row r="37" spans="1:8">
      <c r="A37" s="114"/>
      <c r="B37" s="115" t="s">
        <v>458</v>
      </c>
      <c r="C37" s="116" t="s">
        <v>459</v>
      </c>
      <c r="D37" s="117">
        <v>16.4</v>
      </c>
      <c r="E37" s="116">
        <f t="shared" si="0"/>
        <v>4961</v>
      </c>
      <c r="F37" s="132"/>
      <c r="G37" s="133"/>
      <c r="H37" s="131"/>
    </row>
    <row r="38" spans="1:8">
      <c r="A38" s="110">
        <v>45983</v>
      </c>
      <c r="B38" s="111" t="s">
        <v>460</v>
      </c>
      <c r="C38" s="112" t="s">
        <v>461</v>
      </c>
      <c r="D38" s="113">
        <v>14</v>
      </c>
      <c r="E38" s="112">
        <f t="shared" si="0"/>
        <v>4235</v>
      </c>
      <c r="F38" s="130">
        <f>SUM(E38)</f>
        <v>4235</v>
      </c>
      <c r="G38" s="134"/>
      <c r="H38" s="131"/>
    </row>
    <row r="39" spans="1:8">
      <c r="A39" s="114">
        <v>45987</v>
      </c>
      <c r="B39" s="115" t="s">
        <v>462</v>
      </c>
      <c r="C39" s="116" t="s">
        <v>463</v>
      </c>
      <c r="D39" s="117">
        <v>16</v>
      </c>
      <c r="E39" s="116">
        <f t="shared" si="0"/>
        <v>4840</v>
      </c>
      <c r="F39" s="132">
        <f>SUM(E39:E40)</f>
        <v>8591</v>
      </c>
      <c r="G39" s="133"/>
      <c r="H39" s="131"/>
    </row>
    <row r="40" spans="1:8">
      <c r="A40" s="114"/>
      <c r="B40" s="115" t="s">
        <v>464</v>
      </c>
      <c r="C40" s="116" t="s">
        <v>465</v>
      </c>
      <c r="D40" s="117">
        <v>12.4</v>
      </c>
      <c r="E40" s="116">
        <f t="shared" si="0"/>
        <v>3751</v>
      </c>
      <c r="F40" s="132"/>
      <c r="G40" s="133"/>
      <c r="H40" s="131"/>
    </row>
    <row r="41" spans="1:8">
      <c r="A41" s="110">
        <v>45988</v>
      </c>
      <c r="B41" s="111" t="s">
        <v>466</v>
      </c>
      <c r="C41" s="112" t="s">
        <v>467</v>
      </c>
      <c r="D41" s="113">
        <v>22</v>
      </c>
      <c r="E41" s="112">
        <f t="shared" si="0"/>
        <v>6655</v>
      </c>
      <c r="F41" s="130">
        <f>SUM(E41:E42)</f>
        <v>10648</v>
      </c>
      <c r="G41" s="134"/>
      <c r="H41" s="131"/>
    </row>
    <row r="42" spans="1:8">
      <c r="A42" s="110"/>
      <c r="B42" s="111" t="s">
        <v>468</v>
      </c>
      <c r="C42" s="112" t="s">
        <v>469</v>
      </c>
      <c r="D42" s="113">
        <v>13.2</v>
      </c>
      <c r="E42" s="112">
        <f t="shared" si="0"/>
        <v>3993</v>
      </c>
      <c r="F42" s="130"/>
      <c r="G42" s="134"/>
      <c r="H42" s="131"/>
    </row>
    <row r="43" spans="1:8">
      <c r="A43" s="114">
        <v>45990</v>
      </c>
      <c r="B43" s="115" t="s">
        <v>470</v>
      </c>
      <c r="C43" s="116" t="s">
        <v>471</v>
      </c>
      <c r="D43" s="117">
        <v>15.2</v>
      </c>
      <c r="E43" s="116">
        <f t="shared" si="0"/>
        <v>4598</v>
      </c>
      <c r="F43" s="132">
        <f>SUM(E43)</f>
        <v>4598</v>
      </c>
      <c r="G43" s="133"/>
      <c r="H43" s="131"/>
    </row>
    <row r="44" spans="1:8">
      <c r="A44" s="110">
        <v>45992</v>
      </c>
      <c r="B44" s="111" t="s">
        <v>472</v>
      </c>
      <c r="C44" s="112" t="s">
        <v>473</v>
      </c>
      <c r="D44" s="113">
        <v>2.8</v>
      </c>
      <c r="E44" s="112">
        <f t="shared" si="0"/>
        <v>847</v>
      </c>
      <c r="F44" s="130">
        <f>SUM(E44:E45)</f>
        <v>5687</v>
      </c>
      <c r="G44" s="134"/>
      <c r="H44" s="131"/>
    </row>
    <row r="45" spans="1:8">
      <c r="A45" s="110"/>
      <c r="B45" s="111" t="s">
        <v>474</v>
      </c>
      <c r="C45" s="112" t="s">
        <v>475</v>
      </c>
      <c r="D45" s="113">
        <v>16</v>
      </c>
      <c r="E45" s="112">
        <f t="shared" si="0"/>
        <v>4840</v>
      </c>
      <c r="F45" s="130"/>
      <c r="G45" s="134"/>
      <c r="H45" s="131"/>
    </row>
    <row r="46" spans="1:8">
      <c r="A46" s="106">
        <v>45995</v>
      </c>
      <c r="B46" s="118" t="s">
        <v>476</v>
      </c>
      <c r="C46" s="108" t="s">
        <v>477</v>
      </c>
      <c r="D46" s="109">
        <v>68</v>
      </c>
      <c r="E46" s="116">
        <f t="shared" si="0"/>
        <v>20570</v>
      </c>
      <c r="F46" s="128">
        <f>SUM(E46)</f>
        <v>20570</v>
      </c>
      <c r="G46" s="135"/>
      <c r="H46" s="131"/>
    </row>
    <row r="47" spans="1:8">
      <c r="A47" s="110">
        <v>45996</v>
      </c>
      <c r="B47" s="111" t="s">
        <v>478</v>
      </c>
      <c r="C47" s="112" t="s">
        <v>479</v>
      </c>
      <c r="D47" s="113">
        <v>25</v>
      </c>
      <c r="E47" s="112">
        <f t="shared" si="0"/>
        <v>7562.5</v>
      </c>
      <c r="F47" s="130">
        <f>SUM(E47:E48)</f>
        <v>14822.5</v>
      </c>
      <c r="G47" s="134"/>
      <c r="H47" s="131"/>
    </row>
    <row r="48" spans="1:8">
      <c r="A48" s="110"/>
      <c r="B48" s="111" t="s">
        <v>480</v>
      </c>
      <c r="C48" s="112" t="s">
        <v>481</v>
      </c>
      <c r="D48" s="113">
        <v>24</v>
      </c>
      <c r="E48" s="112">
        <f t="shared" si="0"/>
        <v>7260</v>
      </c>
      <c r="F48" s="130"/>
      <c r="G48" s="134"/>
      <c r="H48" s="131"/>
    </row>
    <row r="49" spans="1:8">
      <c r="A49" s="106">
        <v>45997</v>
      </c>
      <c r="B49" s="107" t="s">
        <v>480</v>
      </c>
      <c r="C49" s="108" t="s">
        <v>482</v>
      </c>
      <c r="D49" s="109">
        <v>12</v>
      </c>
      <c r="E49" s="116">
        <f t="shared" si="0"/>
        <v>3630</v>
      </c>
      <c r="F49" s="128">
        <f>SUM(E49)</f>
        <v>3630</v>
      </c>
      <c r="G49" s="135"/>
      <c r="H49" s="131"/>
    </row>
    <row r="50" spans="1:8">
      <c r="A50" s="110">
        <v>45999</v>
      </c>
      <c r="B50" s="111" t="s">
        <v>483</v>
      </c>
      <c r="C50" s="112" t="s">
        <v>484</v>
      </c>
      <c r="D50" s="113">
        <v>9.9</v>
      </c>
      <c r="E50" s="112">
        <f t="shared" si="0"/>
        <v>2994.75</v>
      </c>
      <c r="F50" s="130">
        <f>SUM(E50:E51)</f>
        <v>6866.75</v>
      </c>
      <c r="G50" s="134"/>
      <c r="H50" s="131"/>
    </row>
    <row r="51" spans="1:8">
      <c r="A51" s="110"/>
      <c r="B51" s="111" t="s">
        <v>455</v>
      </c>
      <c r="C51" s="112" t="s">
        <v>485</v>
      </c>
      <c r="D51" s="113">
        <v>12.8</v>
      </c>
      <c r="E51" s="112">
        <f t="shared" si="0"/>
        <v>3872</v>
      </c>
      <c r="F51" s="130"/>
      <c r="G51" s="134"/>
      <c r="H51" s="131"/>
    </row>
    <row r="52" spans="1:8">
      <c r="A52" s="106">
        <v>46000</v>
      </c>
      <c r="B52" s="107" t="s">
        <v>486</v>
      </c>
      <c r="C52" s="108" t="s">
        <v>487</v>
      </c>
      <c r="D52" s="109">
        <v>24</v>
      </c>
      <c r="E52" s="116">
        <f t="shared" si="0"/>
        <v>7260</v>
      </c>
      <c r="F52" s="128">
        <f>SUM(E52:E54)</f>
        <v>15004</v>
      </c>
      <c r="G52" s="135"/>
      <c r="H52" s="131"/>
    </row>
    <row r="53" spans="1:8">
      <c r="A53" s="106"/>
      <c r="B53" s="107" t="s">
        <v>488</v>
      </c>
      <c r="C53" s="108" t="s">
        <v>489</v>
      </c>
      <c r="D53" s="109">
        <v>12.2</v>
      </c>
      <c r="E53" s="116">
        <f t="shared" si="0"/>
        <v>3690.5</v>
      </c>
      <c r="F53" s="128"/>
      <c r="G53" s="135"/>
      <c r="H53" s="131"/>
    </row>
    <row r="54" spans="1:8">
      <c r="A54" s="106"/>
      <c r="B54" s="107" t="s">
        <v>455</v>
      </c>
      <c r="C54" s="108" t="s">
        <v>490</v>
      </c>
      <c r="D54" s="109">
        <v>13.4</v>
      </c>
      <c r="E54" s="116">
        <f t="shared" si="0"/>
        <v>4053.5</v>
      </c>
      <c r="F54" s="128"/>
      <c r="G54" s="135"/>
      <c r="H54" s="131"/>
    </row>
    <row r="55" spans="1:8">
      <c r="A55" s="110">
        <v>46001</v>
      </c>
      <c r="B55" s="111" t="s">
        <v>470</v>
      </c>
      <c r="C55" s="112" t="s">
        <v>491</v>
      </c>
      <c r="D55" s="113">
        <v>15.2</v>
      </c>
      <c r="E55" s="112">
        <f t="shared" si="0"/>
        <v>4598</v>
      </c>
      <c r="F55" s="130">
        <f>SUM(E55:E56)</f>
        <v>8228</v>
      </c>
      <c r="G55" s="134"/>
      <c r="H55" s="131"/>
    </row>
    <row r="56" spans="1:8">
      <c r="A56" s="106">
        <v>46002</v>
      </c>
      <c r="B56" s="107" t="s">
        <v>480</v>
      </c>
      <c r="C56" s="108" t="s">
        <v>492</v>
      </c>
      <c r="D56" s="109">
        <v>12</v>
      </c>
      <c r="E56" s="112">
        <f t="shared" si="0"/>
        <v>3630</v>
      </c>
      <c r="F56" s="130"/>
      <c r="G56" s="135"/>
      <c r="H56" s="131"/>
    </row>
    <row r="57" spans="1:8">
      <c r="A57" s="119">
        <v>46010</v>
      </c>
      <c r="B57" s="120" t="s">
        <v>493</v>
      </c>
      <c r="C57" s="121" t="s">
        <v>494</v>
      </c>
      <c r="D57" s="122">
        <v>3.4</v>
      </c>
      <c r="E57" s="136">
        <f t="shared" si="0"/>
        <v>1028.5</v>
      </c>
      <c r="F57" s="137">
        <f>SUM(E57)</f>
        <v>1028.5</v>
      </c>
      <c r="G57" s="138"/>
      <c r="H57" s="131"/>
    </row>
    <row r="58" spans="1:8">
      <c r="A58" s="123">
        <v>46016</v>
      </c>
      <c r="B58" s="124" t="s">
        <v>495</v>
      </c>
      <c r="C58" s="125" t="s">
        <v>496</v>
      </c>
      <c r="D58" s="126">
        <v>14</v>
      </c>
      <c r="E58" s="136">
        <f>$J$18*D58</f>
        <v>4235</v>
      </c>
      <c r="F58" s="139">
        <f>SUM(E58:E59)</f>
        <v>10890</v>
      </c>
      <c r="G58" s="140"/>
      <c r="H58" s="131"/>
    </row>
    <row r="59" spans="1:8">
      <c r="A59" s="123">
        <v>46016</v>
      </c>
      <c r="B59" s="124" t="s">
        <v>409</v>
      </c>
      <c r="C59" s="125" t="s">
        <v>497</v>
      </c>
      <c r="D59" s="126">
        <v>22</v>
      </c>
      <c r="E59" s="112">
        <f>$J$18*D59</f>
        <v>6655</v>
      </c>
      <c r="F59" s="141"/>
      <c r="G59" s="140"/>
      <c r="H59" s="142"/>
    </row>
  </sheetData>
  <mergeCells count="35">
    <mergeCell ref="A3:A5"/>
    <mergeCell ref="A7:A8"/>
    <mergeCell ref="A10:A15"/>
    <mergeCell ref="A16:A17"/>
    <mergeCell ref="A18:A19"/>
    <mergeCell ref="A20:A22"/>
    <mergeCell ref="A23:A24"/>
    <mergeCell ref="A28:A29"/>
    <mergeCell ref="A31:A32"/>
    <mergeCell ref="A33:A37"/>
    <mergeCell ref="A39:A40"/>
    <mergeCell ref="A41:A42"/>
    <mergeCell ref="A44:A45"/>
    <mergeCell ref="A47:A48"/>
    <mergeCell ref="A50:A51"/>
    <mergeCell ref="A52:A54"/>
    <mergeCell ref="F3:F5"/>
    <mergeCell ref="F7:F8"/>
    <mergeCell ref="F10:F15"/>
    <mergeCell ref="F16:F17"/>
    <mergeCell ref="F18:F19"/>
    <mergeCell ref="F20:F22"/>
    <mergeCell ref="F23:F24"/>
    <mergeCell ref="F28:F29"/>
    <mergeCell ref="F31:F32"/>
    <mergeCell ref="F33:F37"/>
    <mergeCell ref="F39:F40"/>
    <mergeCell ref="F41:F42"/>
    <mergeCell ref="F44:F45"/>
    <mergeCell ref="F47:F48"/>
    <mergeCell ref="F50:F51"/>
    <mergeCell ref="F52:F54"/>
    <mergeCell ref="F55:F56"/>
    <mergeCell ref="F58:F59"/>
    <mergeCell ref="H2:H59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3"/>
  <sheetViews>
    <sheetView zoomScale="85" zoomScaleNormal="85" workbookViewId="0">
      <selection activeCell="F3" sqref="F3:F5"/>
    </sheetView>
  </sheetViews>
  <sheetFormatPr defaultColWidth="9.1640625" defaultRowHeight="20.4"/>
  <cols>
    <col min="1" max="1" width="15.6640625" style="74" customWidth="1"/>
    <col min="2" max="2" width="11.828125" style="75" customWidth="1"/>
    <col min="3" max="3" width="33" style="76" customWidth="1"/>
    <col min="4" max="4" width="7.5078125" style="76" customWidth="1"/>
    <col min="5" max="5" width="10" style="75" customWidth="1"/>
    <col min="6" max="6" width="39.3359375" style="75" customWidth="1"/>
    <col min="7" max="9" width="17.6640625" style="77" customWidth="1"/>
    <col min="10" max="10" width="25.5078125" style="78" customWidth="1"/>
    <col min="11" max="16384" width="9.1640625" style="75"/>
  </cols>
  <sheetData>
    <row r="1" s="73" customFormat="1" ht="16" customHeight="1" spans="1:10">
      <c r="A1" s="79" t="s">
        <v>0</v>
      </c>
      <c r="B1" s="80" t="s">
        <v>498</v>
      </c>
      <c r="C1" s="81" t="s">
        <v>499</v>
      </c>
      <c r="D1" s="81" t="s">
        <v>500</v>
      </c>
      <c r="E1" s="80" t="s">
        <v>501</v>
      </c>
      <c r="F1" s="80" t="s">
        <v>502</v>
      </c>
      <c r="G1" s="91" t="s">
        <v>503</v>
      </c>
      <c r="H1" s="91" t="s">
        <v>504</v>
      </c>
      <c r="I1" s="91" t="s">
        <v>505</v>
      </c>
      <c r="J1" s="80" t="s">
        <v>506</v>
      </c>
    </row>
    <row r="2" ht="129" customHeight="1" spans="1:10">
      <c r="A2" s="82">
        <v>45967</v>
      </c>
      <c r="B2" s="83" t="s">
        <v>507</v>
      </c>
      <c r="C2" s="84" t="s">
        <v>508</v>
      </c>
      <c r="D2" s="85">
        <v>3</v>
      </c>
      <c r="E2" s="92" t="s">
        <v>509</v>
      </c>
      <c r="F2" s="92" t="str">
        <f>_xlfn.DISPIMG("ID_A435215B813C404CA26F65668F85307D",1)</f>
        <v>=DISPIMG("ID_A435215B813C404CA26F65668F85307D",1)</v>
      </c>
      <c r="G2" s="93">
        <v>282000</v>
      </c>
      <c r="H2" s="93">
        <f>SUM(D2*G2)</f>
        <v>846000</v>
      </c>
      <c r="I2" s="93">
        <f>SUM(H2)</f>
        <v>846000</v>
      </c>
      <c r="J2" s="92" t="s">
        <v>510</v>
      </c>
    </row>
    <row r="3" ht="43" customHeight="1" spans="1:10">
      <c r="A3" s="82"/>
      <c r="B3" s="83"/>
      <c r="C3" s="86"/>
      <c r="D3" s="87"/>
      <c r="E3" s="92"/>
      <c r="F3" s="92"/>
      <c r="G3" s="94"/>
      <c r="H3" s="93"/>
      <c r="I3" s="93"/>
      <c r="J3" s="92"/>
    </row>
    <row r="4" ht="43" customHeight="1" spans="1:10">
      <c r="A4" s="82"/>
      <c r="B4" s="83"/>
      <c r="C4" s="86"/>
      <c r="D4" s="87"/>
      <c r="E4" s="92"/>
      <c r="F4" s="92"/>
      <c r="G4" s="94"/>
      <c r="H4" s="93"/>
      <c r="I4" s="93"/>
      <c r="J4" s="92"/>
    </row>
    <row r="5" ht="43" customHeight="1" spans="1:10">
      <c r="A5" s="82"/>
      <c r="B5" s="83"/>
      <c r="C5" s="86"/>
      <c r="D5" s="87"/>
      <c r="E5" s="92"/>
      <c r="F5" s="92"/>
      <c r="G5" s="94"/>
      <c r="H5" s="93"/>
      <c r="I5" s="93"/>
      <c r="J5" s="92"/>
    </row>
    <row r="6" ht="43" customHeight="1" spans="1:10">
      <c r="A6" s="82"/>
      <c r="B6" s="83"/>
      <c r="C6" s="88"/>
      <c r="D6" s="87"/>
      <c r="E6" s="95"/>
      <c r="F6" s="95"/>
      <c r="G6" s="93"/>
      <c r="H6" s="93"/>
      <c r="I6" s="93"/>
      <c r="J6" s="92"/>
    </row>
    <row r="7" ht="43" customHeight="1" spans="1:10">
      <c r="A7" s="82"/>
      <c r="B7" s="83"/>
      <c r="C7" s="88"/>
      <c r="D7" s="87"/>
      <c r="E7" s="95"/>
      <c r="F7" s="95"/>
      <c r="G7" s="93"/>
      <c r="H7" s="93"/>
      <c r="I7" s="93"/>
      <c r="J7" s="92"/>
    </row>
    <row r="8" ht="43" customHeight="1" spans="1:10">
      <c r="A8" s="82"/>
      <c r="B8" s="83"/>
      <c r="C8" s="86"/>
      <c r="D8" s="87"/>
      <c r="E8" s="95"/>
      <c r="F8" s="95"/>
      <c r="G8" s="94"/>
      <c r="H8" s="93"/>
      <c r="I8" s="93"/>
      <c r="J8" s="92"/>
    </row>
    <row r="9" ht="64" customHeight="1" spans="1:10">
      <c r="A9" s="82"/>
      <c r="B9" s="83"/>
      <c r="C9" s="86"/>
      <c r="D9" s="87"/>
      <c r="E9" s="92"/>
      <c r="F9" s="92"/>
      <c r="G9" s="94"/>
      <c r="H9" s="94"/>
      <c r="I9" s="93"/>
      <c r="J9" s="92"/>
    </row>
    <row r="10" ht="64" customHeight="1" spans="1:10">
      <c r="A10" s="82"/>
      <c r="B10" s="83"/>
      <c r="C10" s="86"/>
      <c r="D10" s="87"/>
      <c r="E10" s="92"/>
      <c r="F10" s="92"/>
      <c r="G10" s="94"/>
      <c r="H10" s="94"/>
      <c r="I10" s="93"/>
      <c r="J10" s="92"/>
    </row>
    <row r="11" ht="64" customHeight="1" spans="1:10">
      <c r="A11" s="82"/>
      <c r="B11" s="83"/>
      <c r="C11" s="86"/>
      <c r="D11" s="87"/>
      <c r="E11" s="92"/>
      <c r="F11" s="92"/>
      <c r="G11" s="94"/>
      <c r="H11" s="94"/>
      <c r="I11" s="93"/>
      <c r="J11" s="92"/>
    </row>
    <row r="12" ht="64" customHeight="1" spans="1:10">
      <c r="A12" s="82"/>
      <c r="B12" s="83"/>
      <c r="C12" s="86"/>
      <c r="D12" s="87"/>
      <c r="E12" s="92"/>
      <c r="F12" s="92"/>
      <c r="G12" s="94"/>
      <c r="H12" s="94"/>
      <c r="I12" s="93"/>
      <c r="J12" s="92"/>
    </row>
    <row r="13" ht="15" customHeight="1" spans="1:10">
      <c r="A13" s="89"/>
      <c r="B13" s="90"/>
      <c r="C13" s="90"/>
      <c r="D13" s="90"/>
      <c r="E13" s="96"/>
      <c r="F13" s="96">
        <f>SUM(I2:I11)</f>
        <v>846000</v>
      </c>
      <c r="G13" s="94"/>
      <c r="H13" s="94"/>
      <c r="I13" s="94"/>
      <c r="J13" s="92"/>
    </row>
  </sheetData>
  <mergeCells count="18">
    <mergeCell ref="A13:C13"/>
    <mergeCell ref="F13:I13"/>
    <mergeCell ref="A3:A5"/>
    <mergeCell ref="A6:A8"/>
    <mergeCell ref="A9:A10"/>
    <mergeCell ref="A11:A12"/>
    <mergeCell ref="B3:B5"/>
    <mergeCell ref="B6:B8"/>
    <mergeCell ref="B9:B10"/>
    <mergeCell ref="B11:B12"/>
    <mergeCell ref="F3:F5"/>
    <mergeCell ref="F6:F8"/>
    <mergeCell ref="F9:F10"/>
    <mergeCell ref="F11:F12"/>
    <mergeCell ref="I3:I5"/>
    <mergeCell ref="I6:I8"/>
    <mergeCell ref="I9:I10"/>
    <mergeCell ref="I11:I12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D1002"/>
  <sheetViews>
    <sheetView zoomScale="90" zoomScaleNormal="90" workbookViewId="0">
      <pane ySplit="1" topLeftCell="A98" activePane="bottomLeft" state="frozen"/>
      <selection/>
      <selection pane="bottomLeft" activeCell="F97" sqref="F97"/>
    </sheetView>
  </sheetViews>
  <sheetFormatPr defaultColWidth="14.5078125" defaultRowHeight="15" customHeight="1"/>
  <cols>
    <col min="1" max="1" width="11.1640625" customWidth="1"/>
    <col min="2" max="2" width="47.828125" style="1" customWidth="1"/>
    <col min="3" max="3" width="15.828125" customWidth="1"/>
    <col min="4" max="4" width="15.5078125" customWidth="1"/>
    <col min="5" max="5" width="12.828125" customWidth="1"/>
    <col min="6" max="6" width="43.7109375" style="1" customWidth="1"/>
    <col min="7" max="7" width="27.2890625" customWidth="1"/>
    <col min="8" max="9" width="8.6640625" customWidth="1"/>
    <col min="10" max="10" width="13.859375" customWidth="1"/>
    <col min="11" max="13" width="8.6640625" customWidth="1"/>
    <col min="14" max="14" width="8.6640625" style="2" customWidth="1"/>
    <col min="15" max="56" width="8.6640625" customWidth="1"/>
  </cols>
  <sheetData>
    <row r="1" ht="39.75" customHeight="1" spans="1:56">
      <c r="A1" s="3" t="s">
        <v>511</v>
      </c>
      <c r="B1" s="4" t="s">
        <v>512</v>
      </c>
      <c r="C1" s="5" t="s">
        <v>513</v>
      </c>
      <c r="D1" s="5" t="s">
        <v>514</v>
      </c>
      <c r="E1" s="5" t="s">
        <v>515</v>
      </c>
      <c r="F1" s="5" t="s">
        <v>516</v>
      </c>
      <c r="G1" s="27" t="s">
        <v>517</v>
      </c>
      <c r="H1" s="28"/>
      <c r="I1" s="28"/>
      <c r="J1" s="61" t="s">
        <v>518</v>
      </c>
      <c r="K1" s="62" t="s">
        <v>519</v>
      </c>
      <c r="L1" s="63" t="s">
        <v>520</v>
      </c>
      <c r="M1" s="64" t="s">
        <v>521</v>
      </c>
      <c r="N1" s="65" t="s">
        <v>522</v>
      </c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  <c r="AA1" s="28"/>
      <c r="AB1" s="28"/>
      <c r="AC1" s="28"/>
      <c r="AD1" s="28"/>
      <c r="AE1" s="28"/>
      <c r="AF1" s="28"/>
      <c r="AG1" s="28"/>
      <c r="AH1" s="28"/>
      <c r="AI1" s="28"/>
      <c r="AJ1" s="28"/>
      <c r="AK1" s="28"/>
      <c r="AL1" s="28"/>
      <c r="AM1" s="28"/>
      <c r="AN1" s="28"/>
      <c r="AO1" s="28"/>
      <c r="AP1" s="28"/>
      <c r="AQ1" s="28"/>
      <c r="AR1" s="28"/>
      <c r="AS1" s="28"/>
      <c r="AT1" s="28"/>
      <c r="AU1" s="28"/>
      <c r="AV1" s="28"/>
      <c r="AW1" s="28"/>
      <c r="AX1" s="28"/>
      <c r="AY1" s="28"/>
      <c r="AZ1" s="28"/>
      <c r="BA1" s="28"/>
      <c r="BB1" s="28"/>
      <c r="BC1" s="28"/>
      <c r="BD1" s="28"/>
    </row>
    <row r="2" ht="60" customHeight="1" spans="1:56">
      <c r="A2" s="6">
        <v>45973</v>
      </c>
      <c r="B2" s="7" t="s">
        <v>523</v>
      </c>
      <c r="C2" s="8">
        <v>1000000</v>
      </c>
      <c r="D2" s="9"/>
      <c r="E2" s="29">
        <f>C2</f>
        <v>1000000</v>
      </c>
      <c r="F2" s="30" t="s">
        <v>524</v>
      </c>
      <c r="G2" s="31"/>
      <c r="H2" s="32"/>
      <c r="I2" s="32"/>
      <c r="J2" s="32"/>
      <c r="K2" s="32"/>
      <c r="L2" s="32"/>
      <c r="M2" s="28"/>
      <c r="N2" s="66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T2" s="28"/>
      <c r="AU2" s="28"/>
      <c r="AV2" s="28"/>
      <c r="AW2" s="28"/>
      <c r="AX2" s="28"/>
      <c r="AY2" s="28"/>
      <c r="AZ2" s="28"/>
      <c r="BA2" s="28"/>
      <c r="BB2" s="28"/>
      <c r="BC2" s="28"/>
      <c r="BD2" s="28"/>
    </row>
    <row r="3" ht="60" customHeight="1" spans="1:56">
      <c r="A3" s="6">
        <v>45973</v>
      </c>
      <c r="B3" s="7" t="s">
        <v>525</v>
      </c>
      <c r="C3" s="8"/>
      <c r="D3" s="9">
        <v>1200</v>
      </c>
      <c r="E3" s="29">
        <f>E2+C3-D3</f>
        <v>998800</v>
      </c>
      <c r="F3" s="30" t="s">
        <v>526</v>
      </c>
      <c r="G3" s="33"/>
      <c r="H3" s="32"/>
      <c r="I3" s="32"/>
      <c r="J3" s="32"/>
      <c r="K3" s="32"/>
      <c r="L3" s="32"/>
      <c r="M3" s="28"/>
      <c r="N3" s="66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T3" s="28"/>
      <c r="AU3" s="28"/>
      <c r="AV3" s="28"/>
      <c r="AW3" s="28"/>
      <c r="AX3" s="28"/>
      <c r="AY3" s="28"/>
      <c r="AZ3" s="28"/>
      <c r="BA3" s="28"/>
      <c r="BB3" s="28"/>
      <c r="BC3" s="28"/>
      <c r="BD3" s="28"/>
    </row>
    <row r="4" ht="314.05" customHeight="1" spans="1:56">
      <c r="A4" s="6">
        <v>45974</v>
      </c>
      <c r="B4" s="7" t="s">
        <v>527</v>
      </c>
      <c r="C4" s="8"/>
      <c r="D4" s="9">
        <v>50000</v>
      </c>
      <c r="E4" s="29">
        <f>E3+C4-D4</f>
        <v>948800</v>
      </c>
      <c r="F4" s="34" t="s">
        <v>528</v>
      </c>
      <c r="G4" s="35"/>
      <c r="H4" s="32"/>
      <c r="I4" s="32"/>
      <c r="J4" s="32"/>
      <c r="K4" s="32"/>
      <c r="L4" s="32"/>
      <c r="M4" s="28"/>
      <c r="N4" s="66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  <c r="AG4" s="28"/>
      <c r="AH4" s="28"/>
      <c r="AI4" s="28"/>
      <c r="AJ4" s="28"/>
      <c r="AK4" s="28"/>
      <c r="AL4" s="28"/>
      <c r="AM4" s="28"/>
      <c r="AN4" s="28"/>
      <c r="AO4" s="28"/>
      <c r="AP4" s="28"/>
      <c r="AQ4" s="28"/>
      <c r="AR4" s="28"/>
      <c r="AS4" s="28"/>
      <c r="AT4" s="28"/>
      <c r="AU4" s="28"/>
      <c r="AV4" s="28"/>
      <c r="AW4" s="28"/>
      <c r="AX4" s="28"/>
      <c r="AY4" s="28"/>
      <c r="AZ4" s="28"/>
      <c r="BA4" s="28"/>
      <c r="BB4" s="28"/>
      <c r="BC4" s="28"/>
      <c r="BD4" s="28"/>
    </row>
    <row r="5" ht="183.15" customHeight="1" spans="1:56">
      <c r="A5" s="6">
        <v>45974</v>
      </c>
      <c r="B5" s="10" t="s">
        <v>529</v>
      </c>
      <c r="C5" s="8"/>
      <c r="D5" s="9">
        <v>255000</v>
      </c>
      <c r="E5" s="29">
        <f t="shared" ref="E5:E16" si="0">E4+C5-D5</f>
        <v>693800</v>
      </c>
      <c r="F5" s="36" t="s">
        <v>530</v>
      </c>
      <c r="G5" s="37"/>
      <c r="H5" s="32"/>
      <c r="I5" s="32"/>
      <c r="J5" s="32"/>
      <c r="K5" s="32"/>
      <c r="L5" s="32"/>
      <c r="M5" s="28"/>
      <c r="N5" s="66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  <c r="AG5" s="28"/>
      <c r="AH5" s="28"/>
      <c r="AI5" s="28"/>
      <c r="AJ5" s="28"/>
      <c r="AK5" s="28"/>
      <c r="AL5" s="28"/>
      <c r="AM5" s="28"/>
      <c r="AN5" s="28"/>
      <c r="AO5" s="28"/>
      <c r="AP5" s="28"/>
      <c r="AQ5" s="28"/>
      <c r="AR5" s="28"/>
      <c r="AS5" s="28"/>
      <c r="AT5" s="28"/>
      <c r="AU5" s="28"/>
      <c r="AV5" s="28"/>
      <c r="AW5" s="28"/>
      <c r="AX5" s="28"/>
      <c r="AY5" s="28"/>
      <c r="AZ5" s="28"/>
      <c r="BA5" s="28"/>
      <c r="BB5" s="28"/>
      <c r="BC5" s="28"/>
      <c r="BD5" s="28"/>
    </row>
    <row r="6" ht="98.55" customHeight="1" spans="1:56">
      <c r="A6" s="6">
        <v>45974</v>
      </c>
      <c r="B6" s="7" t="s">
        <v>531</v>
      </c>
      <c r="C6" s="8"/>
      <c r="D6" s="9">
        <v>11000</v>
      </c>
      <c r="E6" s="29">
        <f t="shared" si="0"/>
        <v>682800</v>
      </c>
      <c r="F6" s="34" t="s">
        <v>532</v>
      </c>
      <c r="G6" s="35"/>
      <c r="H6" s="32"/>
      <c r="I6" s="32"/>
      <c r="J6" s="32"/>
      <c r="K6" s="32"/>
      <c r="L6" s="32"/>
      <c r="M6" s="28"/>
      <c r="N6" s="66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  <c r="AG6" s="28"/>
      <c r="AH6" s="28"/>
      <c r="AI6" s="28"/>
      <c r="AJ6" s="28"/>
      <c r="AK6" s="28"/>
      <c r="AL6" s="28"/>
      <c r="AM6" s="28"/>
      <c r="AN6" s="28"/>
      <c r="AO6" s="28"/>
      <c r="AP6" s="28"/>
      <c r="AQ6" s="28"/>
      <c r="AR6" s="28"/>
      <c r="AS6" s="28"/>
      <c r="AT6" s="28"/>
      <c r="AU6" s="28"/>
      <c r="AV6" s="28"/>
      <c r="AW6" s="28"/>
      <c r="AX6" s="28"/>
      <c r="AY6" s="28"/>
      <c r="AZ6" s="28"/>
      <c r="BA6" s="28"/>
      <c r="BB6" s="28"/>
      <c r="BC6" s="28"/>
      <c r="BD6" s="28"/>
    </row>
    <row r="7" ht="202.45" customHeight="1" spans="1:56">
      <c r="A7" s="6">
        <v>45974</v>
      </c>
      <c r="B7" s="7" t="s">
        <v>533</v>
      </c>
      <c r="C7" s="8"/>
      <c r="D7" s="9">
        <v>113000</v>
      </c>
      <c r="E7" s="29">
        <f t="shared" si="0"/>
        <v>569800</v>
      </c>
      <c r="F7" s="36" t="s">
        <v>534</v>
      </c>
      <c r="G7" s="37"/>
      <c r="H7" s="32"/>
      <c r="I7" s="32"/>
      <c r="J7" s="32"/>
      <c r="K7" s="32"/>
      <c r="L7" s="32"/>
      <c r="M7" s="28"/>
      <c r="N7" s="66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  <c r="AG7" s="28"/>
      <c r="AH7" s="28"/>
      <c r="AI7" s="28"/>
      <c r="AJ7" s="28"/>
      <c r="AK7" s="28"/>
      <c r="AL7" s="28"/>
      <c r="AM7" s="28"/>
      <c r="AN7" s="28"/>
      <c r="AO7" s="28"/>
      <c r="AP7" s="28"/>
      <c r="AQ7" s="28"/>
      <c r="AR7" s="28"/>
      <c r="AS7" s="28"/>
      <c r="AT7" s="28"/>
      <c r="AU7" s="28"/>
      <c r="AV7" s="28"/>
      <c r="AW7" s="28"/>
      <c r="AX7" s="28"/>
      <c r="AY7" s="28"/>
      <c r="AZ7" s="28"/>
      <c r="BA7" s="28"/>
      <c r="BB7" s="28"/>
      <c r="BC7" s="28"/>
      <c r="BD7" s="28"/>
    </row>
    <row r="8" ht="229.45" customHeight="1" spans="1:56">
      <c r="A8" s="6">
        <v>45975</v>
      </c>
      <c r="B8" s="7" t="s">
        <v>535</v>
      </c>
      <c r="C8" s="8"/>
      <c r="D8" s="9">
        <v>18000</v>
      </c>
      <c r="E8" s="29">
        <f t="shared" si="0"/>
        <v>551800</v>
      </c>
      <c r="F8" s="34" t="s">
        <v>536</v>
      </c>
      <c r="G8" s="38"/>
      <c r="H8" s="32"/>
      <c r="I8" s="32"/>
      <c r="J8" s="32"/>
      <c r="K8" s="32"/>
      <c r="L8" s="32"/>
      <c r="M8" s="28"/>
      <c r="N8" s="66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  <c r="AG8" s="28"/>
      <c r="AH8" s="28"/>
      <c r="AI8" s="28"/>
      <c r="AJ8" s="28"/>
      <c r="AK8" s="28"/>
      <c r="AL8" s="28"/>
      <c r="AM8" s="28"/>
      <c r="AN8" s="28"/>
      <c r="AO8" s="28"/>
      <c r="AP8" s="28"/>
      <c r="AQ8" s="28"/>
      <c r="AR8" s="28"/>
      <c r="AS8" s="28"/>
      <c r="AT8" s="28"/>
      <c r="AU8" s="28"/>
      <c r="AV8" s="28"/>
      <c r="AW8" s="28"/>
      <c r="AX8" s="28"/>
      <c r="AY8" s="28"/>
      <c r="AZ8" s="28"/>
      <c r="BA8" s="28"/>
      <c r="BB8" s="28"/>
      <c r="BC8" s="28"/>
      <c r="BD8" s="28"/>
    </row>
    <row r="9" ht="100.4" customHeight="1" spans="1:56">
      <c r="A9" s="6">
        <v>45975</v>
      </c>
      <c r="B9" s="7" t="s">
        <v>537</v>
      </c>
      <c r="C9" s="8"/>
      <c r="D9" s="9">
        <v>36500</v>
      </c>
      <c r="E9" s="29">
        <f t="shared" si="0"/>
        <v>515300</v>
      </c>
      <c r="F9" s="34" t="s">
        <v>538</v>
      </c>
      <c r="G9" s="37"/>
      <c r="H9" s="32"/>
      <c r="I9" s="32"/>
      <c r="J9" s="32"/>
      <c r="K9" s="32"/>
      <c r="L9" s="32"/>
      <c r="M9" s="28"/>
      <c r="N9" s="66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28"/>
      <c r="AN9" s="28"/>
      <c r="AO9" s="28"/>
      <c r="AP9" s="28"/>
      <c r="AQ9" s="28"/>
      <c r="AR9" s="28"/>
      <c r="AS9" s="28"/>
      <c r="AT9" s="28"/>
      <c r="AU9" s="28"/>
      <c r="AV9" s="28"/>
      <c r="AW9" s="28"/>
      <c r="AX9" s="28"/>
      <c r="AY9" s="28"/>
      <c r="AZ9" s="28"/>
      <c r="BA9" s="28"/>
      <c r="BB9" s="28"/>
      <c r="BC9" s="28"/>
      <c r="BD9" s="28"/>
    </row>
    <row r="10" ht="172.7" customHeight="1" spans="1:56">
      <c r="A10" s="6">
        <v>45978</v>
      </c>
      <c r="B10" s="7" t="s">
        <v>539</v>
      </c>
      <c r="C10" s="8"/>
      <c r="D10" s="9">
        <v>185500</v>
      </c>
      <c r="E10" s="29">
        <f t="shared" si="0"/>
        <v>329800</v>
      </c>
      <c r="F10" s="34" t="s">
        <v>540</v>
      </c>
      <c r="G10" s="38"/>
      <c r="H10" s="32"/>
      <c r="I10" s="32"/>
      <c r="J10" s="32"/>
      <c r="K10" s="32"/>
      <c r="L10" s="32"/>
      <c r="M10" s="28"/>
      <c r="N10" s="66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  <c r="AG10" s="28"/>
      <c r="AH10" s="28"/>
      <c r="AI10" s="28"/>
      <c r="AJ10" s="28"/>
      <c r="AK10" s="28"/>
      <c r="AL10" s="28"/>
      <c r="AM10" s="28"/>
      <c r="AN10" s="28"/>
      <c r="AO10" s="28"/>
      <c r="AP10" s="28"/>
      <c r="AQ10" s="28"/>
      <c r="AR10" s="28"/>
      <c r="AS10" s="28"/>
      <c r="AT10" s="28"/>
      <c r="AU10" s="28"/>
      <c r="AV10" s="28"/>
      <c r="AW10" s="28"/>
      <c r="AX10" s="28"/>
      <c r="AY10" s="28"/>
      <c r="AZ10" s="28"/>
      <c r="BA10" s="28"/>
      <c r="BB10" s="28"/>
      <c r="BC10" s="28"/>
      <c r="BD10" s="28"/>
    </row>
    <row r="11" ht="169" customHeight="1" spans="1:56">
      <c r="A11" s="6">
        <v>45979</v>
      </c>
      <c r="B11" s="7" t="s">
        <v>539</v>
      </c>
      <c r="C11" s="8"/>
      <c r="D11" s="9">
        <v>27500</v>
      </c>
      <c r="E11" s="29">
        <f t="shared" si="0"/>
        <v>302300</v>
      </c>
      <c r="F11" s="34" t="s">
        <v>541</v>
      </c>
      <c r="G11" s="37"/>
      <c r="H11" s="32"/>
      <c r="I11" s="32"/>
      <c r="J11" s="32"/>
      <c r="K11" s="32"/>
      <c r="L11" s="32"/>
      <c r="M11" s="28"/>
      <c r="N11" s="66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  <c r="AG11" s="28"/>
      <c r="AH11" s="28"/>
      <c r="AI11" s="28"/>
      <c r="AJ11" s="28"/>
      <c r="AK11" s="28"/>
      <c r="AL11" s="28"/>
      <c r="AM11" s="28"/>
      <c r="AN11" s="28"/>
      <c r="AO11" s="28"/>
      <c r="AP11" s="28"/>
      <c r="AQ11" s="28"/>
      <c r="AR11" s="28"/>
      <c r="AS11" s="28"/>
      <c r="AT11" s="28"/>
      <c r="AU11" s="28"/>
      <c r="AV11" s="28"/>
      <c r="AW11" s="28"/>
      <c r="AX11" s="28"/>
      <c r="AY11" s="28"/>
      <c r="AZ11" s="28"/>
      <c r="BA11" s="28"/>
      <c r="BB11" s="28"/>
      <c r="BC11" s="28"/>
      <c r="BD11" s="28"/>
    </row>
    <row r="12" ht="198.55" customHeight="1" spans="1:56">
      <c r="A12" s="6">
        <v>45979</v>
      </c>
      <c r="B12" s="7" t="s">
        <v>542</v>
      </c>
      <c r="C12" s="8"/>
      <c r="D12" s="9">
        <v>84000</v>
      </c>
      <c r="E12" s="29">
        <f t="shared" si="0"/>
        <v>218300</v>
      </c>
      <c r="F12" s="34" t="s">
        <v>543</v>
      </c>
      <c r="G12" s="38"/>
      <c r="H12" s="32"/>
      <c r="I12" s="32"/>
      <c r="J12" s="32"/>
      <c r="K12" s="32"/>
      <c r="L12" s="32"/>
      <c r="M12" s="28"/>
      <c r="N12" s="66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  <c r="AG12" s="28"/>
      <c r="AH12" s="28"/>
      <c r="AI12" s="28"/>
      <c r="AJ12" s="28"/>
      <c r="AK12" s="28"/>
      <c r="AL12" s="28"/>
      <c r="AM12" s="28"/>
      <c r="AN12" s="28"/>
      <c r="AO12" s="28"/>
      <c r="AP12" s="28"/>
      <c r="AQ12" s="28"/>
      <c r="AR12" s="28"/>
      <c r="AS12" s="28"/>
      <c r="AT12" s="28"/>
      <c r="AU12" s="28"/>
      <c r="AV12" s="28"/>
      <c r="AW12" s="28"/>
      <c r="AX12" s="28"/>
      <c r="AY12" s="28"/>
      <c r="AZ12" s="28"/>
      <c r="BA12" s="28"/>
      <c r="BB12" s="28"/>
      <c r="BC12" s="28"/>
      <c r="BD12" s="28"/>
    </row>
    <row r="13" ht="270.2" customHeight="1" spans="1:56">
      <c r="A13" s="6">
        <v>45980</v>
      </c>
      <c r="B13" s="7" t="s">
        <v>544</v>
      </c>
      <c r="C13" s="8"/>
      <c r="D13" s="9">
        <v>52900</v>
      </c>
      <c r="E13" s="29">
        <f t="shared" si="0"/>
        <v>165400</v>
      </c>
      <c r="F13" s="36" t="s">
        <v>545</v>
      </c>
      <c r="G13" s="37"/>
      <c r="H13" s="32"/>
      <c r="I13" s="32"/>
      <c r="J13" s="32"/>
      <c r="K13" s="32"/>
      <c r="L13" s="32"/>
      <c r="M13" s="28"/>
      <c r="N13" s="66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8"/>
      <c r="AH13" s="28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28"/>
      <c r="AT13" s="28"/>
      <c r="AU13" s="28"/>
      <c r="AV13" s="28"/>
      <c r="AW13" s="28"/>
      <c r="AX13" s="28"/>
      <c r="AY13" s="28"/>
      <c r="AZ13" s="28"/>
      <c r="BA13" s="28"/>
      <c r="BB13" s="28"/>
      <c r="BC13" s="28"/>
      <c r="BD13" s="28"/>
    </row>
    <row r="14" ht="217.05" customHeight="1" spans="1:56">
      <c r="A14" s="6">
        <v>45980</v>
      </c>
      <c r="B14" s="7" t="s">
        <v>546</v>
      </c>
      <c r="C14" s="8"/>
      <c r="D14" s="9">
        <v>50000</v>
      </c>
      <c r="E14" s="29">
        <f t="shared" si="0"/>
        <v>115400</v>
      </c>
      <c r="F14" s="36" t="s">
        <v>547</v>
      </c>
      <c r="G14" s="35"/>
      <c r="H14" s="32" t="s">
        <v>548</v>
      </c>
      <c r="I14" s="32" t="s">
        <v>549</v>
      </c>
      <c r="J14" s="32"/>
      <c r="K14" s="32"/>
      <c r="L14" s="32"/>
      <c r="M14" s="28"/>
      <c r="N14" s="66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8"/>
      <c r="AI14" s="28"/>
      <c r="AJ14" s="28"/>
      <c r="AK14" s="28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8"/>
      <c r="AW14" s="28"/>
      <c r="AX14" s="28"/>
      <c r="AY14" s="28"/>
      <c r="AZ14" s="28"/>
      <c r="BA14" s="28"/>
      <c r="BB14" s="28"/>
      <c r="BC14" s="28"/>
      <c r="BD14" s="28"/>
    </row>
    <row r="15" ht="273.5" customHeight="1" spans="1:56">
      <c r="A15" s="6">
        <v>45982</v>
      </c>
      <c r="B15" s="7" t="s">
        <v>550</v>
      </c>
      <c r="C15" s="11"/>
      <c r="D15" s="9">
        <v>26000</v>
      </c>
      <c r="E15" s="29">
        <f t="shared" si="0"/>
        <v>89400</v>
      </c>
      <c r="F15" s="39" t="s">
        <v>551</v>
      </c>
      <c r="G15" s="40"/>
      <c r="H15" s="32"/>
      <c r="I15" s="32"/>
      <c r="J15" s="32"/>
      <c r="K15" s="32"/>
      <c r="L15" s="32"/>
      <c r="M15" s="28"/>
      <c r="N15" s="66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  <c r="AI15" s="28"/>
      <c r="AJ15" s="28"/>
      <c r="AK15" s="28"/>
      <c r="AL15" s="28"/>
      <c r="AM15" s="28"/>
      <c r="AN15" s="28"/>
      <c r="AO15" s="28"/>
      <c r="AP15" s="28"/>
      <c r="AQ15" s="28"/>
      <c r="AR15" s="28"/>
      <c r="AS15" s="28"/>
      <c r="AT15" s="28"/>
      <c r="AU15" s="28"/>
      <c r="AV15" s="28"/>
      <c r="AW15" s="28"/>
      <c r="AX15" s="28"/>
      <c r="AY15" s="28"/>
      <c r="AZ15" s="28"/>
      <c r="BA15" s="28"/>
      <c r="BB15" s="28"/>
      <c r="BC15" s="28"/>
      <c r="BD15" s="28"/>
    </row>
    <row r="16" ht="226.4" customHeight="1" spans="1:56">
      <c r="A16" s="12">
        <v>45982</v>
      </c>
      <c r="B16" s="13" t="s">
        <v>552</v>
      </c>
      <c r="C16" s="14"/>
      <c r="D16" s="15">
        <v>60700</v>
      </c>
      <c r="E16" s="29">
        <f t="shared" si="0"/>
        <v>28700</v>
      </c>
      <c r="F16" s="36" t="s">
        <v>553</v>
      </c>
      <c r="G16" s="38"/>
      <c r="H16" s="32"/>
      <c r="I16" s="32"/>
      <c r="J16" s="32"/>
      <c r="K16" s="32"/>
      <c r="L16" s="32"/>
      <c r="M16" s="28"/>
      <c r="N16" s="66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28"/>
      <c r="AN16" s="28"/>
      <c r="AO16" s="28"/>
      <c r="AP16" s="28"/>
      <c r="AQ16" s="28"/>
      <c r="AR16" s="28"/>
      <c r="AS16" s="28"/>
      <c r="AT16" s="28"/>
      <c r="AU16" s="28"/>
      <c r="AV16" s="28"/>
      <c r="AW16" s="28"/>
      <c r="AX16" s="28"/>
      <c r="AY16" s="28"/>
      <c r="AZ16" s="28"/>
      <c r="BA16" s="28"/>
      <c r="BB16" s="28"/>
      <c r="BC16" s="28"/>
      <c r="BD16" s="28"/>
    </row>
    <row r="17" ht="182.25" customHeight="1" spans="1:56">
      <c r="A17" s="12"/>
      <c r="B17" s="16"/>
      <c r="C17" s="17"/>
      <c r="D17" s="18"/>
      <c r="E17" s="41"/>
      <c r="F17" s="34" t="s">
        <v>554</v>
      </c>
      <c r="G17" s="42"/>
      <c r="H17" s="32"/>
      <c r="I17" s="32"/>
      <c r="J17" s="32"/>
      <c r="K17" s="32"/>
      <c r="L17" s="32"/>
      <c r="M17" s="28"/>
      <c r="N17" s="66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  <c r="AO17" s="28"/>
      <c r="AP17" s="28"/>
      <c r="AQ17" s="28"/>
      <c r="AR17" s="28"/>
      <c r="AS17" s="28"/>
      <c r="AT17" s="28"/>
      <c r="AU17" s="28"/>
      <c r="AV17" s="28"/>
      <c r="AW17" s="28"/>
      <c r="AX17" s="28"/>
      <c r="AY17" s="28"/>
      <c r="AZ17" s="28"/>
      <c r="BA17" s="28"/>
      <c r="BB17" s="28"/>
      <c r="BC17" s="28"/>
      <c r="BD17" s="28"/>
    </row>
    <row r="18" ht="218.4" customHeight="1" spans="1:56">
      <c r="A18" s="6"/>
      <c r="B18" s="19"/>
      <c r="C18" s="20"/>
      <c r="D18" s="21"/>
      <c r="E18" s="43"/>
      <c r="F18" s="34" t="s">
        <v>555</v>
      </c>
      <c r="G18" s="35"/>
      <c r="H18" s="32"/>
      <c r="I18" s="32"/>
      <c r="J18" s="32"/>
      <c r="K18" s="32"/>
      <c r="L18" s="32"/>
      <c r="M18" s="28"/>
      <c r="N18" s="66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  <c r="AO18" s="28"/>
      <c r="AP18" s="28"/>
      <c r="AQ18" s="28"/>
      <c r="AR18" s="28"/>
      <c r="AS18" s="28"/>
      <c r="AT18" s="28"/>
      <c r="AU18" s="28"/>
      <c r="AV18" s="28"/>
      <c r="AW18" s="28"/>
      <c r="AX18" s="28"/>
      <c r="AY18" s="28"/>
      <c r="AZ18" s="28"/>
      <c r="BA18" s="28"/>
      <c r="BB18" s="28"/>
      <c r="BC18" s="28"/>
      <c r="BD18" s="28"/>
    </row>
    <row r="19" ht="90" customHeight="1" spans="1:56">
      <c r="A19" s="6">
        <v>45986</v>
      </c>
      <c r="B19" s="7" t="s">
        <v>523</v>
      </c>
      <c r="C19" s="8">
        <v>1000000</v>
      </c>
      <c r="D19" s="9"/>
      <c r="E19" s="29">
        <f>E16+C19-D19</f>
        <v>1028700</v>
      </c>
      <c r="F19" s="30" t="s">
        <v>556</v>
      </c>
      <c r="G19" s="44"/>
      <c r="H19" s="32"/>
      <c r="I19" s="32"/>
      <c r="J19" s="32"/>
      <c r="K19" s="32"/>
      <c r="L19" s="32"/>
      <c r="M19" s="28"/>
      <c r="N19" s="66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28"/>
      <c r="AQ19" s="28"/>
      <c r="AR19" s="28"/>
      <c r="AS19" s="28"/>
      <c r="AT19" s="28"/>
      <c r="AU19" s="28"/>
      <c r="AV19" s="28"/>
      <c r="AW19" s="28"/>
      <c r="AX19" s="28"/>
      <c r="AY19" s="28"/>
      <c r="AZ19" s="28"/>
      <c r="BA19" s="28"/>
      <c r="BB19" s="28"/>
      <c r="BC19" s="28"/>
      <c r="BD19" s="28"/>
    </row>
    <row r="20" ht="90" customHeight="1" spans="1:56">
      <c r="A20" s="6">
        <v>45986</v>
      </c>
      <c r="B20" s="7" t="s">
        <v>525</v>
      </c>
      <c r="C20" s="8"/>
      <c r="D20" s="9">
        <v>1200</v>
      </c>
      <c r="E20" s="29">
        <f t="shared" ref="E20:E45" si="1">E19+C20-D20</f>
        <v>1027500</v>
      </c>
      <c r="F20" s="30" t="s">
        <v>526</v>
      </c>
      <c r="G20" s="45"/>
      <c r="H20" s="32"/>
      <c r="I20" s="32"/>
      <c r="J20" s="32"/>
      <c r="K20" s="32"/>
      <c r="L20" s="32"/>
      <c r="M20" s="28"/>
      <c r="N20" s="66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  <c r="AP20" s="28"/>
      <c r="AQ20" s="28"/>
      <c r="AR20" s="28"/>
      <c r="AS20" s="28"/>
      <c r="AT20" s="28"/>
      <c r="AU20" s="28"/>
      <c r="AV20" s="28"/>
      <c r="AW20" s="28"/>
      <c r="AX20" s="28"/>
      <c r="AY20" s="28"/>
      <c r="AZ20" s="28"/>
      <c r="BA20" s="28"/>
      <c r="BB20" s="28"/>
      <c r="BC20" s="28"/>
      <c r="BD20" s="28"/>
    </row>
    <row r="21" ht="296.1" customHeight="1" spans="1:56">
      <c r="A21" s="6">
        <v>45987</v>
      </c>
      <c r="B21" s="7" t="s">
        <v>527</v>
      </c>
      <c r="C21" s="8"/>
      <c r="D21" s="9">
        <v>5000</v>
      </c>
      <c r="E21" s="29">
        <f t="shared" si="1"/>
        <v>1022500</v>
      </c>
      <c r="F21" s="34" t="s">
        <v>557</v>
      </c>
      <c r="G21" s="42"/>
      <c r="H21" s="32"/>
      <c r="I21" s="32"/>
      <c r="J21" s="32"/>
      <c r="K21" s="32"/>
      <c r="L21" s="32"/>
      <c r="M21" s="28"/>
      <c r="N21" s="66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  <c r="AP21" s="28"/>
      <c r="AQ21" s="28"/>
      <c r="AR21" s="28"/>
      <c r="AS21" s="28"/>
      <c r="AT21" s="28"/>
      <c r="AU21" s="28"/>
      <c r="AV21" s="28"/>
      <c r="AW21" s="28"/>
      <c r="AX21" s="28"/>
      <c r="AY21" s="28"/>
      <c r="AZ21" s="28"/>
      <c r="BA21" s="28"/>
      <c r="BB21" s="28"/>
      <c r="BC21" s="28"/>
      <c r="BD21" s="28"/>
    </row>
    <row r="22" ht="266.9" customHeight="1" spans="1:56">
      <c r="A22" s="6">
        <v>45987</v>
      </c>
      <c r="B22" s="7" t="s">
        <v>558</v>
      </c>
      <c r="C22" s="8"/>
      <c r="D22" s="9">
        <v>12750</v>
      </c>
      <c r="E22" s="29">
        <f t="shared" si="1"/>
        <v>1009750</v>
      </c>
      <c r="F22" s="39" t="s">
        <v>559</v>
      </c>
      <c r="G22" s="38"/>
      <c r="H22" s="32"/>
      <c r="I22" s="32"/>
      <c r="J22" s="32"/>
      <c r="K22" s="32"/>
      <c r="L22" s="32"/>
      <c r="M22" s="28"/>
      <c r="N22" s="66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  <c r="AO22" s="28"/>
      <c r="AP22" s="28"/>
      <c r="AQ22" s="28"/>
      <c r="AR22" s="28"/>
      <c r="AS22" s="28"/>
      <c r="AT22" s="28"/>
      <c r="AU22" s="28"/>
      <c r="AV22" s="28"/>
      <c r="AW22" s="28"/>
      <c r="AX22" s="28"/>
      <c r="AY22" s="28"/>
      <c r="AZ22" s="28"/>
      <c r="BA22" s="28"/>
      <c r="BB22" s="28"/>
      <c r="BC22" s="28"/>
      <c r="BD22" s="28"/>
    </row>
    <row r="23" ht="190.45" customHeight="1" spans="1:56">
      <c r="A23" s="6">
        <v>45987</v>
      </c>
      <c r="B23" s="7" t="s">
        <v>560</v>
      </c>
      <c r="C23" s="8"/>
      <c r="D23" s="9">
        <v>302500</v>
      </c>
      <c r="E23" s="29">
        <f t="shared" si="1"/>
        <v>707250</v>
      </c>
      <c r="F23" s="39" t="s">
        <v>561</v>
      </c>
      <c r="G23" s="42"/>
      <c r="H23" s="32"/>
      <c r="I23" s="32"/>
      <c r="J23" s="32"/>
      <c r="K23" s="32"/>
      <c r="L23" s="32"/>
      <c r="M23" s="28"/>
      <c r="N23" s="66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  <c r="AO23" s="28"/>
      <c r="AP23" s="28"/>
      <c r="AQ23" s="28"/>
      <c r="AR23" s="28"/>
      <c r="AS23" s="28"/>
      <c r="AT23" s="28"/>
      <c r="AU23" s="28"/>
      <c r="AV23" s="28"/>
      <c r="AW23" s="28"/>
      <c r="AX23" s="28"/>
      <c r="AY23" s="28"/>
      <c r="AZ23" s="28"/>
      <c r="BA23" s="28"/>
      <c r="BB23" s="28"/>
      <c r="BC23" s="28"/>
      <c r="BD23" s="28"/>
    </row>
    <row r="24" ht="145.5" customHeight="1" spans="1:56">
      <c r="A24" s="6">
        <v>45987</v>
      </c>
      <c r="B24" s="7" t="s">
        <v>562</v>
      </c>
      <c r="C24" s="8"/>
      <c r="D24" s="9">
        <v>89000</v>
      </c>
      <c r="E24" s="29">
        <f t="shared" si="1"/>
        <v>618250</v>
      </c>
      <c r="F24" s="36" t="s">
        <v>563</v>
      </c>
      <c r="G24" s="38"/>
      <c r="H24" s="28"/>
      <c r="I24" s="32"/>
      <c r="J24" s="32"/>
      <c r="K24" s="32"/>
      <c r="L24" s="32"/>
      <c r="M24" s="28"/>
      <c r="N24" s="66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  <c r="AO24" s="28"/>
      <c r="AP24" s="28"/>
      <c r="AQ24" s="28"/>
      <c r="AR24" s="28"/>
      <c r="AS24" s="28"/>
      <c r="AT24" s="28"/>
      <c r="AU24" s="28"/>
      <c r="AV24" s="28"/>
      <c r="AW24" s="28"/>
      <c r="AX24" s="28"/>
      <c r="AY24" s="28"/>
      <c r="AZ24" s="28"/>
      <c r="BA24" s="28"/>
      <c r="BB24" s="28"/>
      <c r="BC24" s="28"/>
      <c r="BD24" s="28"/>
    </row>
    <row r="25" ht="185.8" customHeight="1" spans="1:56">
      <c r="A25" s="6">
        <v>45988</v>
      </c>
      <c r="B25" s="7" t="s">
        <v>564</v>
      </c>
      <c r="C25" s="8"/>
      <c r="D25" s="8">
        <v>109337</v>
      </c>
      <c r="E25" s="29">
        <f t="shared" si="1"/>
        <v>508913</v>
      </c>
      <c r="F25" s="36" t="s">
        <v>565</v>
      </c>
      <c r="G25" s="46"/>
      <c r="H25" s="32"/>
      <c r="I25" s="32"/>
      <c r="J25" s="32"/>
      <c r="K25" s="32"/>
      <c r="L25" s="32"/>
      <c r="M25" s="28"/>
      <c r="N25" s="66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28"/>
      <c r="BA25" s="28"/>
      <c r="BB25" s="28"/>
      <c r="BC25" s="28"/>
      <c r="BD25" s="28"/>
    </row>
    <row r="26" ht="257.4" customHeight="1" spans="1:56">
      <c r="A26" s="22">
        <v>45988</v>
      </c>
      <c r="B26" s="7" t="s">
        <v>566</v>
      </c>
      <c r="C26" s="8"/>
      <c r="D26" s="8">
        <v>35000</v>
      </c>
      <c r="E26" s="29">
        <f t="shared" si="1"/>
        <v>473913</v>
      </c>
      <c r="F26" s="34" t="s">
        <v>567</v>
      </c>
      <c r="G26" s="47"/>
      <c r="H26" s="32"/>
      <c r="I26" s="32"/>
      <c r="J26" s="32"/>
      <c r="K26" s="32"/>
      <c r="L26" s="32"/>
      <c r="M26" s="28"/>
      <c r="N26" s="66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AZ26" s="28"/>
      <c r="BA26" s="28"/>
      <c r="BB26" s="28"/>
      <c r="BC26" s="28"/>
      <c r="BD26" s="28"/>
    </row>
    <row r="27" ht="246.85" customHeight="1" spans="1:56">
      <c r="A27" s="22">
        <v>45988</v>
      </c>
      <c r="B27" s="7" t="s">
        <v>568</v>
      </c>
      <c r="C27" s="8"/>
      <c r="D27" s="8">
        <v>140000</v>
      </c>
      <c r="E27" s="29">
        <f t="shared" si="1"/>
        <v>333913</v>
      </c>
      <c r="F27" s="36" t="s">
        <v>569</v>
      </c>
      <c r="G27" s="46"/>
      <c r="H27" s="32"/>
      <c r="I27" s="32"/>
      <c r="J27" s="32"/>
      <c r="K27" s="32"/>
      <c r="L27" s="32"/>
      <c r="M27" s="28"/>
      <c r="N27" s="66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  <c r="AO27" s="28"/>
      <c r="AP27" s="28"/>
      <c r="AQ27" s="28"/>
      <c r="AR27" s="28"/>
      <c r="AS27" s="28"/>
      <c r="AT27" s="28"/>
      <c r="AU27" s="28"/>
      <c r="AV27" s="28"/>
      <c r="AW27" s="28"/>
      <c r="AX27" s="28"/>
      <c r="AY27" s="28"/>
      <c r="AZ27" s="28"/>
      <c r="BA27" s="28"/>
      <c r="BB27" s="28"/>
      <c r="BC27" s="28"/>
      <c r="BD27" s="28"/>
    </row>
    <row r="28" ht="316.35" customHeight="1" spans="1:56">
      <c r="A28" s="22">
        <v>45988</v>
      </c>
      <c r="B28" s="7" t="s">
        <v>570</v>
      </c>
      <c r="C28" s="8"/>
      <c r="D28" s="8">
        <v>44000</v>
      </c>
      <c r="E28" s="29">
        <f t="shared" si="1"/>
        <v>289913</v>
      </c>
      <c r="F28" s="34" t="s">
        <v>571</v>
      </c>
      <c r="G28" s="47"/>
      <c r="H28" s="32"/>
      <c r="I28" s="32"/>
      <c r="J28" s="32"/>
      <c r="K28" s="32"/>
      <c r="L28" s="32"/>
      <c r="M28" s="28"/>
      <c r="N28" s="66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  <c r="AH28" s="28"/>
      <c r="AI28" s="28"/>
      <c r="AJ28" s="28"/>
      <c r="AK28" s="28"/>
      <c r="AL28" s="28"/>
      <c r="AM28" s="28"/>
      <c r="AN28" s="28"/>
      <c r="AO28" s="28"/>
      <c r="AP28" s="28"/>
      <c r="AQ28" s="28"/>
      <c r="AR28" s="28"/>
      <c r="AS28" s="28"/>
      <c r="AT28" s="28"/>
      <c r="AU28" s="28"/>
      <c r="AV28" s="28"/>
      <c r="AW28" s="28"/>
      <c r="AX28" s="28"/>
      <c r="AY28" s="28"/>
      <c r="AZ28" s="28"/>
      <c r="BA28" s="28"/>
      <c r="BB28" s="28"/>
      <c r="BC28" s="28"/>
      <c r="BD28" s="28"/>
    </row>
    <row r="29" ht="209.75" customHeight="1" spans="1:56">
      <c r="A29" s="22">
        <v>45988</v>
      </c>
      <c r="B29" s="7" t="s">
        <v>572</v>
      </c>
      <c r="C29" s="8"/>
      <c r="D29" s="8">
        <v>24000</v>
      </c>
      <c r="E29" s="29">
        <f t="shared" si="1"/>
        <v>265913</v>
      </c>
      <c r="F29" s="34" t="s">
        <v>573</v>
      </c>
      <c r="G29" s="46"/>
      <c r="H29" s="32"/>
      <c r="I29" s="32"/>
      <c r="J29" s="32"/>
      <c r="K29" s="32"/>
      <c r="L29" s="32"/>
      <c r="M29" s="28"/>
      <c r="N29" s="66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  <c r="AH29" s="28"/>
      <c r="AI29" s="28"/>
      <c r="AJ29" s="28"/>
      <c r="AK29" s="28"/>
      <c r="AL29" s="28"/>
      <c r="AM29" s="28"/>
      <c r="AN29" s="28"/>
      <c r="AO29" s="28"/>
      <c r="AP29" s="28"/>
      <c r="AQ29" s="28"/>
      <c r="AR29" s="28"/>
      <c r="AS29" s="28"/>
      <c r="AT29" s="28"/>
      <c r="AU29" s="28"/>
      <c r="AV29" s="28"/>
      <c r="AW29" s="28"/>
      <c r="AX29" s="28"/>
      <c r="AY29" s="28"/>
      <c r="AZ29" s="28"/>
      <c r="BA29" s="28"/>
      <c r="BB29" s="28"/>
      <c r="BC29" s="28"/>
      <c r="BD29" s="28"/>
    </row>
    <row r="30" ht="94.25" customHeight="1" spans="1:56">
      <c r="A30" s="22">
        <v>45989</v>
      </c>
      <c r="B30" s="7" t="s">
        <v>574</v>
      </c>
      <c r="C30" s="8">
        <v>1000000</v>
      </c>
      <c r="D30" s="8"/>
      <c r="E30" s="29">
        <f t="shared" si="1"/>
        <v>1265913</v>
      </c>
      <c r="F30" s="30" t="s">
        <v>524</v>
      </c>
      <c r="G30" s="47"/>
      <c r="H30" s="32"/>
      <c r="I30" s="32"/>
      <c r="J30" s="32"/>
      <c r="K30" s="32"/>
      <c r="L30" s="32"/>
      <c r="M30" s="28"/>
      <c r="N30" s="66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  <c r="AH30" s="28"/>
      <c r="AI30" s="28"/>
      <c r="AJ30" s="28"/>
      <c r="AK30" s="28"/>
      <c r="AL30" s="28"/>
      <c r="AM30" s="28"/>
      <c r="AN30" s="28"/>
      <c r="AO30" s="28"/>
      <c r="AP30" s="28"/>
      <c r="AQ30" s="28"/>
      <c r="AR30" s="28"/>
      <c r="AS30" s="28"/>
      <c r="AT30" s="28"/>
      <c r="AU30" s="28"/>
      <c r="AV30" s="28"/>
      <c r="AW30" s="28"/>
      <c r="AX30" s="28"/>
      <c r="AY30" s="28"/>
      <c r="AZ30" s="28"/>
      <c r="BA30" s="28"/>
      <c r="BB30" s="28"/>
      <c r="BC30" s="28"/>
      <c r="BD30" s="28"/>
    </row>
    <row r="31" ht="94.25" customHeight="1" spans="1:56">
      <c r="A31" s="22">
        <v>45989</v>
      </c>
      <c r="B31" s="7" t="s">
        <v>525</v>
      </c>
      <c r="C31" s="8"/>
      <c r="D31" s="8">
        <v>1000</v>
      </c>
      <c r="E31" s="29">
        <f t="shared" si="1"/>
        <v>1264913</v>
      </c>
      <c r="F31" s="30" t="s">
        <v>575</v>
      </c>
      <c r="G31" s="47"/>
      <c r="H31" s="32"/>
      <c r="I31" s="32"/>
      <c r="J31" s="32"/>
      <c r="K31" s="32"/>
      <c r="L31" s="32"/>
      <c r="M31" s="28"/>
      <c r="N31" s="66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  <c r="AG31" s="28"/>
      <c r="AH31" s="28"/>
      <c r="AI31" s="28"/>
      <c r="AJ31" s="28"/>
      <c r="AK31" s="28"/>
      <c r="AL31" s="28"/>
      <c r="AM31" s="28"/>
      <c r="AN31" s="28"/>
      <c r="AO31" s="28"/>
      <c r="AP31" s="28"/>
      <c r="AQ31" s="28"/>
      <c r="AR31" s="28"/>
      <c r="AS31" s="28"/>
      <c r="AT31" s="28"/>
      <c r="AU31" s="28"/>
      <c r="AV31" s="28"/>
      <c r="AW31" s="28"/>
      <c r="AX31" s="28"/>
      <c r="AY31" s="28"/>
      <c r="AZ31" s="28"/>
      <c r="BA31" s="28"/>
      <c r="BB31" s="28"/>
      <c r="BC31" s="28"/>
      <c r="BD31" s="28"/>
    </row>
    <row r="32" ht="94.25" customHeight="1" spans="1:56">
      <c r="A32" s="22">
        <v>45989</v>
      </c>
      <c r="B32" s="7" t="s">
        <v>576</v>
      </c>
      <c r="C32" s="8"/>
      <c r="D32" s="8">
        <v>155247</v>
      </c>
      <c r="E32" s="29">
        <f t="shared" si="1"/>
        <v>1109666</v>
      </c>
      <c r="F32" s="36" t="s">
        <v>577</v>
      </c>
      <c r="G32" s="47"/>
      <c r="H32" s="32"/>
      <c r="I32" s="32"/>
      <c r="J32" s="32"/>
      <c r="K32" s="32"/>
      <c r="L32" s="32"/>
      <c r="M32" s="28"/>
      <c r="N32" s="66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  <c r="AG32" s="28"/>
      <c r="AH32" s="28"/>
      <c r="AI32" s="28"/>
      <c r="AJ32" s="28"/>
      <c r="AK32" s="28"/>
      <c r="AL32" s="28"/>
      <c r="AM32" s="28"/>
      <c r="AN32" s="28"/>
      <c r="AO32" s="28"/>
      <c r="AP32" s="28"/>
      <c r="AQ32" s="28"/>
      <c r="AR32" s="28"/>
      <c r="AS32" s="28"/>
      <c r="AT32" s="28"/>
      <c r="AU32" s="28"/>
      <c r="AV32" s="28"/>
      <c r="AW32" s="28"/>
      <c r="AX32" s="28"/>
      <c r="AY32" s="28"/>
      <c r="AZ32" s="28"/>
      <c r="BA32" s="28"/>
      <c r="BB32" s="28"/>
      <c r="BC32" s="28"/>
      <c r="BD32" s="28"/>
    </row>
    <row r="33" ht="83.45" customHeight="1" spans="1:56">
      <c r="A33" s="22">
        <v>28</v>
      </c>
      <c r="B33" s="23" t="s">
        <v>578</v>
      </c>
      <c r="C33" s="24">
        <v>810</v>
      </c>
      <c r="D33" s="24"/>
      <c r="E33" s="29">
        <f t="shared" si="1"/>
        <v>1110476</v>
      </c>
      <c r="F33" s="48" t="s">
        <v>579</v>
      </c>
      <c r="G33" s="49"/>
      <c r="H33" s="32"/>
      <c r="I33" s="32"/>
      <c r="J33" s="32"/>
      <c r="K33" s="32"/>
      <c r="L33" s="32"/>
      <c r="M33" s="28"/>
      <c r="N33" s="66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  <c r="AG33" s="28"/>
      <c r="AH33" s="28"/>
      <c r="AI33" s="28"/>
      <c r="AJ33" s="28"/>
      <c r="AK33" s="28"/>
      <c r="AL33" s="28"/>
      <c r="AM33" s="28"/>
      <c r="AN33" s="28"/>
      <c r="AO33" s="28"/>
      <c r="AP33" s="28"/>
      <c r="AQ33" s="28"/>
      <c r="AR33" s="28"/>
      <c r="AS33" s="28"/>
      <c r="AT33" s="28"/>
      <c r="AU33" s="28"/>
      <c r="AV33" s="28"/>
      <c r="AW33" s="28"/>
      <c r="AX33" s="28"/>
      <c r="AY33" s="28"/>
      <c r="AZ33" s="28"/>
      <c r="BA33" s="28"/>
      <c r="BB33" s="28"/>
      <c r="BC33" s="28"/>
      <c r="BD33" s="28"/>
    </row>
    <row r="34" ht="140.25" customHeight="1" spans="1:56">
      <c r="A34" s="6">
        <v>45990</v>
      </c>
      <c r="B34" s="7" t="s">
        <v>580</v>
      </c>
      <c r="C34" s="8"/>
      <c r="D34" s="9">
        <v>285000</v>
      </c>
      <c r="E34" s="29">
        <f t="shared" si="1"/>
        <v>825476</v>
      </c>
      <c r="F34" s="50" t="s">
        <v>581</v>
      </c>
      <c r="G34" s="47"/>
      <c r="H34" s="32"/>
      <c r="I34" s="32"/>
      <c r="J34" s="32"/>
      <c r="K34" s="32"/>
      <c r="L34" s="32"/>
      <c r="M34" s="28"/>
      <c r="N34" s="66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8"/>
      <c r="AQ34" s="28"/>
      <c r="AR34" s="28"/>
      <c r="AS34" s="28"/>
      <c r="AT34" s="28"/>
      <c r="AU34" s="28"/>
      <c r="AV34" s="28"/>
      <c r="AW34" s="28"/>
      <c r="AX34" s="28"/>
      <c r="AY34" s="28"/>
      <c r="AZ34" s="28"/>
      <c r="BA34" s="28"/>
      <c r="BB34" s="28"/>
      <c r="BC34" s="28"/>
      <c r="BD34" s="28"/>
    </row>
    <row r="35" ht="97.1" customHeight="1" spans="1:56">
      <c r="A35" s="22">
        <v>45990</v>
      </c>
      <c r="B35" s="25" t="s">
        <v>537</v>
      </c>
      <c r="C35" s="26"/>
      <c r="D35" s="26">
        <v>14000</v>
      </c>
      <c r="E35" s="29">
        <f t="shared" si="1"/>
        <v>811476</v>
      </c>
      <c r="F35" s="51" t="s">
        <v>582</v>
      </c>
      <c r="G35" s="52"/>
      <c r="H35" s="32"/>
      <c r="I35" s="32"/>
      <c r="J35" s="32"/>
      <c r="K35" s="32"/>
      <c r="L35" s="32"/>
      <c r="M35" s="28"/>
      <c r="N35" s="66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8"/>
      <c r="AQ35" s="28"/>
      <c r="AR35" s="28"/>
      <c r="AS35" s="28"/>
      <c r="AT35" s="28"/>
      <c r="AU35" s="28"/>
      <c r="AV35" s="28"/>
      <c r="AW35" s="28"/>
      <c r="AX35" s="28"/>
      <c r="AY35" s="28"/>
      <c r="AZ35" s="28"/>
      <c r="BA35" s="28"/>
      <c r="BB35" s="28"/>
      <c r="BC35" s="28"/>
      <c r="BD35" s="28"/>
    </row>
    <row r="36" ht="171" customHeight="1" spans="1:56">
      <c r="A36" s="22">
        <v>45991</v>
      </c>
      <c r="B36" s="25" t="s">
        <v>583</v>
      </c>
      <c r="C36" s="26"/>
      <c r="D36" s="26">
        <v>57500</v>
      </c>
      <c r="E36" s="29">
        <f t="shared" si="1"/>
        <v>753976</v>
      </c>
      <c r="F36" s="51" t="s">
        <v>584</v>
      </c>
      <c r="G36" s="52"/>
      <c r="H36" s="53"/>
      <c r="I36" s="53"/>
      <c r="J36" s="32"/>
      <c r="K36" s="32"/>
      <c r="L36" s="32"/>
      <c r="M36" s="28"/>
      <c r="N36" s="66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8"/>
      <c r="AQ36" s="28"/>
      <c r="AR36" s="28"/>
      <c r="AS36" s="28"/>
      <c r="AT36" s="28"/>
      <c r="AU36" s="28"/>
      <c r="AV36" s="28"/>
      <c r="AW36" s="28"/>
      <c r="AX36" s="28"/>
      <c r="AY36" s="28"/>
      <c r="AZ36" s="28"/>
      <c r="BA36" s="28"/>
      <c r="BB36" s="28"/>
      <c r="BC36" s="28"/>
      <c r="BD36" s="28"/>
    </row>
    <row r="37" ht="217.8" customHeight="1" spans="1:56">
      <c r="A37" s="6">
        <v>45992</v>
      </c>
      <c r="B37" s="7" t="s">
        <v>585</v>
      </c>
      <c r="C37" s="8"/>
      <c r="D37" s="9">
        <v>94000</v>
      </c>
      <c r="E37" s="29">
        <f t="shared" si="1"/>
        <v>659976</v>
      </c>
      <c r="F37" s="50" t="s">
        <v>586</v>
      </c>
      <c r="G37" s="47"/>
      <c r="H37" s="32"/>
      <c r="I37" s="32"/>
      <c r="J37" s="32"/>
      <c r="K37" s="32"/>
      <c r="L37" s="32"/>
      <c r="M37" s="28"/>
      <c r="N37" s="66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8"/>
      <c r="AQ37" s="28"/>
      <c r="AR37" s="28"/>
      <c r="AS37" s="28"/>
      <c r="AT37" s="28"/>
      <c r="AU37" s="28"/>
      <c r="AV37" s="28"/>
      <c r="AW37" s="28"/>
      <c r="AX37" s="28"/>
      <c r="AY37" s="28"/>
      <c r="AZ37" s="28"/>
      <c r="BA37" s="28"/>
      <c r="BB37" s="28"/>
      <c r="BC37" s="28"/>
      <c r="BD37" s="28"/>
    </row>
    <row r="38" ht="218.1" customHeight="1" spans="1:56">
      <c r="A38" s="6">
        <v>45992</v>
      </c>
      <c r="B38" s="10" t="s">
        <v>587</v>
      </c>
      <c r="C38" s="8"/>
      <c r="D38" s="9">
        <v>50000</v>
      </c>
      <c r="E38" s="29">
        <f t="shared" si="1"/>
        <v>609976</v>
      </c>
      <c r="F38" s="54" t="s">
        <v>588</v>
      </c>
      <c r="G38" s="46"/>
      <c r="H38" s="32"/>
      <c r="I38" s="32"/>
      <c r="J38" s="32"/>
      <c r="K38" s="32"/>
      <c r="L38" s="32"/>
      <c r="M38" s="28"/>
      <c r="N38" s="66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8"/>
      <c r="AQ38" s="28"/>
      <c r="AR38" s="28"/>
      <c r="AS38" s="28"/>
      <c r="AT38" s="28"/>
      <c r="AU38" s="28"/>
      <c r="AV38" s="28"/>
      <c r="AW38" s="28"/>
      <c r="AX38" s="28"/>
      <c r="AY38" s="28"/>
      <c r="AZ38" s="28"/>
      <c r="BA38" s="28"/>
      <c r="BB38" s="28"/>
      <c r="BC38" s="28"/>
      <c r="BD38" s="28"/>
    </row>
    <row r="39" ht="216.3" customHeight="1" spans="1:56">
      <c r="A39" s="6">
        <v>45992</v>
      </c>
      <c r="B39" s="7" t="s">
        <v>546</v>
      </c>
      <c r="C39" s="8"/>
      <c r="D39" s="9">
        <v>100000</v>
      </c>
      <c r="E39" s="29">
        <f t="shared" si="1"/>
        <v>509976</v>
      </c>
      <c r="F39" s="54" t="s">
        <v>589</v>
      </c>
      <c r="G39" s="47"/>
      <c r="H39" s="32"/>
      <c r="I39" s="32"/>
      <c r="J39" s="32"/>
      <c r="K39" s="32"/>
      <c r="L39" s="32"/>
      <c r="M39" s="28"/>
      <c r="N39" s="66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8"/>
      <c r="AQ39" s="28"/>
      <c r="AR39" s="28"/>
      <c r="AS39" s="28"/>
      <c r="AT39" s="28"/>
      <c r="AU39" s="28"/>
      <c r="AV39" s="28"/>
      <c r="AW39" s="28"/>
      <c r="AX39" s="28"/>
      <c r="AY39" s="28"/>
      <c r="AZ39" s="28"/>
      <c r="BA39" s="28"/>
      <c r="BB39" s="28"/>
      <c r="BC39" s="28"/>
      <c r="BD39" s="28"/>
    </row>
    <row r="40" ht="160.75" customHeight="1" spans="1:56">
      <c r="A40" s="22">
        <v>45993</v>
      </c>
      <c r="B40" s="25" t="s">
        <v>542</v>
      </c>
      <c r="C40" s="26"/>
      <c r="D40" s="26">
        <v>84000</v>
      </c>
      <c r="E40" s="29">
        <f t="shared" si="1"/>
        <v>425976</v>
      </c>
      <c r="F40" s="51" t="s">
        <v>543</v>
      </c>
      <c r="G40" s="52"/>
      <c r="H40" s="32"/>
      <c r="I40" s="32"/>
      <c r="J40" s="32"/>
      <c r="K40" s="32"/>
      <c r="L40" s="32"/>
      <c r="M40" s="28"/>
      <c r="N40" s="66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  <c r="AO40" s="28"/>
      <c r="AP40" s="28"/>
      <c r="AQ40" s="28"/>
      <c r="AR40" s="28"/>
      <c r="AS40" s="28"/>
      <c r="AT40" s="28"/>
      <c r="AU40" s="28"/>
      <c r="AV40" s="28"/>
      <c r="AW40" s="28"/>
      <c r="AX40" s="28"/>
      <c r="AY40" s="28"/>
      <c r="AZ40" s="28"/>
      <c r="BA40" s="28"/>
      <c r="BB40" s="28"/>
      <c r="BC40" s="28"/>
      <c r="BD40" s="28"/>
    </row>
    <row r="41" ht="80.35" customHeight="1" spans="1:56">
      <c r="A41" s="22">
        <v>45995</v>
      </c>
      <c r="B41" s="25" t="s">
        <v>590</v>
      </c>
      <c r="C41" s="26"/>
      <c r="D41" s="26">
        <v>115500</v>
      </c>
      <c r="E41" s="29">
        <f t="shared" ref="E41:E77" si="2">E40+C41-D41</f>
        <v>310476</v>
      </c>
      <c r="F41" s="51" t="s">
        <v>591</v>
      </c>
      <c r="G41" s="52"/>
      <c r="H41" s="32"/>
      <c r="I41" s="32"/>
      <c r="J41" s="32"/>
      <c r="K41" s="32"/>
      <c r="L41" s="32"/>
      <c r="M41" s="28"/>
      <c r="N41" s="66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  <c r="AO41" s="28"/>
      <c r="AP41" s="28"/>
      <c r="AQ41" s="28"/>
      <c r="AR41" s="28"/>
      <c r="AS41" s="28"/>
      <c r="AT41" s="28"/>
      <c r="AU41" s="28"/>
      <c r="AV41" s="28"/>
      <c r="AW41" s="28"/>
      <c r="AX41" s="28"/>
      <c r="AY41" s="28"/>
      <c r="AZ41" s="28"/>
      <c r="BA41" s="28"/>
      <c r="BB41" s="28"/>
      <c r="BC41" s="28"/>
      <c r="BD41" s="28"/>
    </row>
    <row r="42" ht="90" customHeight="1" spans="1:56">
      <c r="A42" s="22">
        <v>45995</v>
      </c>
      <c r="B42" s="25" t="s">
        <v>523</v>
      </c>
      <c r="C42" s="26">
        <v>3000000</v>
      </c>
      <c r="D42" s="26"/>
      <c r="E42" s="29">
        <f t="shared" si="2"/>
        <v>3310476</v>
      </c>
      <c r="F42" s="30" t="s">
        <v>592</v>
      </c>
      <c r="G42" s="55"/>
      <c r="H42" s="32"/>
      <c r="I42" s="32"/>
      <c r="J42" s="32"/>
      <c r="K42" s="32"/>
      <c r="L42" s="32"/>
      <c r="M42" s="28"/>
      <c r="N42" s="66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  <c r="AO42" s="28"/>
      <c r="AP42" s="28"/>
      <c r="AQ42" s="28"/>
      <c r="AR42" s="28"/>
      <c r="AS42" s="28"/>
      <c r="AT42" s="28"/>
      <c r="AU42" s="28"/>
      <c r="AV42" s="28"/>
      <c r="AW42" s="28"/>
      <c r="AX42" s="28"/>
      <c r="AY42" s="28"/>
      <c r="AZ42" s="28"/>
      <c r="BA42" s="28"/>
      <c r="BB42" s="28"/>
      <c r="BC42" s="28"/>
      <c r="BD42" s="28"/>
    </row>
    <row r="43" ht="90" customHeight="1" spans="1:56">
      <c r="A43" s="22">
        <v>45995</v>
      </c>
      <c r="B43" s="25" t="s">
        <v>525</v>
      </c>
      <c r="C43" s="26"/>
      <c r="D43" s="26">
        <v>1200</v>
      </c>
      <c r="E43" s="29">
        <f t="shared" si="2"/>
        <v>3309276</v>
      </c>
      <c r="F43" s="30" t="s">
        <v>526</v>
      </c>
      <c r="G43" s="56"/>
      <c r="H43" s="32"/>
      <c r="I43" s="32"/>
      <c r="J43" s="32"/>
      <c r="K43" s="32"/>
      <c r="L43" s="32"/>
      <c r="M43" s="28"/>
      <c r="N43" s="66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28"/>
      <c r="AO43" s="28"/>
      <c r="AP43" s="28"/>
      <c r="AQ43" s="28"/>
      <c r="AR43" s="28"/>
      <c r="AS43" s="28"/>
      <c r="AT43" s="28"/>
      <c r="AU43" s="28"/>
      <c r="AV43" s="28"/>
      <c r="AW43" s="28"/>
      <c r="AX43" s="28"/>
      <c r="AY43" s="28"/>
      <c r="AZ43" s="28"/>
      <c r="BA43" s="28"/>
      <c r="BB43" s="28"/>
      <c r="BC43" s="28"/>
      <c r="BD43" s="28"/>
    </row>
    <row r="44" ht="219.45" customHeight="1" spans="1:56">
      <c r="A44" s="22">
        <v>45995</v>
      </c>
      <c r="B44" s="25" t="s">
        <v>593</v>
      </c>
      <c r="C44" s="26"/>
      <c r="D44" s="26">
        <v>164500</v>
      </c>
      <c r="E44" s="29">
        <f t="shared" si="2"/>
        <v>3144776</v>
      </c>
      <c r="F44" s="51" t="s">
        <v>594</v>
      </c>
      <c r="G44" s="52"/>
      <c r="H44" s="32"/>
      <c r="I44" s="32"/>
      <c r="J44" s="32"/>
      <c r="K44" s="32"/>
      <c r="L44" s="32"/>
      <c r="M44" s="28"/>
      <c r="N44" s="66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  <c r="AG44" s="28"/>
      <c r="AH44" s="28"/>
      <c r="AI44" s="28"/>
      <c r="AJ44" s="28"/>
      <c r="AK44" s="28"/>
      <c r="AL44" s="28"/>
      <c r="AM44" s="28"/>
      <c r="AN44" s="28"/>
      <c r="AO44" s="28"/>
      <c r="AP44" s="28"/>
      <c r="AQ44" s="28"/>
      <c r="AR44" s="28"/>
      <c r="AS44" s="28"/>
      <c r="AT44" s="28"/>
      <c r="AU44" s="28"/>
      <c r="AV44" s="28"/>
      <c r="AW44" s="28"/>
      <c r="AX44" s="28"/>
      <c r="AY44" s="28"/>
      <c r="AZ44" s="28"/>
      <c r="BA44" s="28"/>
      <c r="BB44" s="28"/>
      <c r="BC44" s="28"/>
      <c r="BD44" s="28"/>
    </row>
    <row r="45" ht="256.1" customHeight="1" spans="1:56">
      <c r="A45" s="22">
        <v>45996</v>
      </c>
      <c r="B45" s="25" t="s">
        <v>595</v>
      </c>
      <c r="C45" s="26"/>
      <c r="D45" s="26">
        <v>22000</v>
      </c>
      <c r="E45" s="29">
        <f t="shared" si="2"/>
        <v>3122776</v>
      </c>
      <c r="F45" s="51" t="s">
        <v>596</v>
      </c>
      <c r="G45" s="52"/>
      <c r="H45" s="32"/>
      <c r="I45" s="32"/>
      <c r="J45" s="32"/>
      <c r="K45" s="32"/>
      <c r="L45" s="32"/>
      <c r="M45" s="28"/>
      <c r="N45" s="66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  <c r="AG45" s="28"/>
      <c r="AH45" s="28"/>
      <c r="AI45" s="28"/>
      <c r="AJ45" s="28"/>
      <c r="AK45" s="28"/>
      <c r="AL45" s="28"/>
      <c r="AM45" s="28"/>
      <c r="AN45" s="28"/>
      <c r="AO45" s="28"/>
      <c r="AP45" s="28"/>
      <c r="AQ45" s="28"/>
      <c r="AR45" s="28"/>
      <c r="AS45" s="28"/>
      <c r="AT45" s="28"/>
      <c r="AU45" s="28"/>
      <c r="AV45" s="28"/>
      <c r="AW45" s="28"/>
      <c r="AX45" s="28"/>
      <c r="AY45" s="28"/>
      <c r="AZ45" s="28"/>
      <c r="BA45" s="28"/>
      <c r="BB45" s="28"/>
      <c r="BC45" s="28"/>
      <c r="BD45" s="28"/>
    </row>
    <row r="46" ht="163.9" customHeight="1" spans="1:56">
      <c r="A46" s="22">
        <v>45996</v>
      </c>
      <c r="B46" s="25" t="s">
        <v>597</v>
      </c>
      <c r="C46" s="26"/>
      <c r="D46" s="26">
        <v>402500</v>
      </c>
      <c r="E46" s="29">
        <f t="shared" si="2"/>
        <v>2720276</v>
      </c>
      <c r="F46" s="51" t="s">
        <v>598</v>
      </c>
      <c r="G46" s="52"/>
      <c r="H46" s="32"/>
      <c r="I46" s="32"/>
      <c r="J46" s="32"/>
      <c r="K46" s="32"/>
      <c r="L46" s="32"/>
      <c r="M46" s="28"/>
      <c r="N46" s="66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28"/>
      <c r="AF46" s="28"/>
      <c r="AG46" s="28"/>
      <c r="AH46" s="28"/>
      <c r="AI46" s="28"/>
      <c r="AJ46" s="28"/>
      <c r="AK46" s="28"/>
      <c r="AL46" s="28"/>
      <c r="AM46" s="28"/>
      <c r="AN46" s="28"/>
      <c r="AO46" s="28"/>
      <c r="AP46" s="28"/>
      <c r="AQ46" s="28"/>
      <c r="AR46" s="28"/>
      <c r="AS46" s="28"/>
      <c r="AT46" s="28"/>
      <c r="AU46" s="28"/>
      <c r="AV46" s="28"/>
      <c r="AW46" s="28"/>
      <c r="AX46" s="28"/>
      <c r="AY46" s="28"/>
      <c r="AZ46" s="28"/>
      <c r="BA46" s="28"/>
      <c r="BB46" s="28"/>
      <c r="BC46" s="28"/>
      <c r="BD46" s="28"/>
    </row>
    <row r="47" ht="206.45" customHeight="1" spans="1:56">
      <c r="A47" s="22">
        <v>45996</v>
      </c>
      <c r="B47" s="25" t="s">
        <v>572</v>
      </c>
      <c r="C47" s="26"/>
      <c r="D47" s="26">
        <v>74000</v>
      </c>
      <c r="E47" s="29">
        <f t="shared" si="2"/>
        <v>2646276</v>
      </c>
      <c r="F47" s="51" t="s">
        <v>599</v>
      </c>
      <c r="G47" s="52"/>
      <c r="H47" s="32"/>
      <c r="I47" s="32"/>
      <c r="J47" s="32"/>
      <c r="K47" s="32"/>
      <c r="L47" s="32"/>
      <c r="M47" s="28"/>
      <c r="N47" s="66"/>
      <c r="O47" s="28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  <c r="AF47" s="28"/>
      <c r="AG47" s="28"/>
      <c r="AH47" s="28"/>
      <c r="AI47" s="28"/>
      <c r="AJ47" s="28"/>
      <c r="AK47" s="28"/>
      <c r="AL47" s="28"/>
      <c r="AM47" s="28"/>
      <c r="AN47" s="28"/>
      <c r="AO47" s="28"/>
      <c r="AP47" s="28"/>
      <c r="AQ47" s="28"/>
      <c r="AR47" s="28"/>
      <c r="AS47" s="28"/>
      <c r="AT47" s="28"/>
      <c r="AU47" s="28"/>
      <c r="AV47" s="28"/>
      <c r="AW47" s="28"/>
      <c r="AX47" s="28"/>
      <c r="AY47" s="28"/>
      <c r="AZ47" s="28"/>
      <c r="BA47" s="28"/>
      <c r="BB47" s="28"/>
      <c r="BC47" s="28"/>
      <c r="BD47" s="28"/>
    </row>
    <row r="48" ht="409.5" customHeight="1" spans="1:56">
      <c r="A48" s="22">
        <v>45996</v>
      </c>
      <c r="B48" s="25" t="s">
        <v>570</v>
      </c>
      <c r="C48" s="26"/>
      <c r="D48" s="26">
        <v>167500</v>
      </c>
      <c r="E48" s="29">
        <f t="shared" si="2"/>
        <v>2478776</v>
      </c>
      <c r="F48" s="51" t="s">
        <v>600</v>
      </c>
      <c r="G48" s="52"/>
      <c r="H48" s="32"/>
      <c r="J48" s="32"/>
      <c r="K48" s="32"/>
      <c r="L48" s="32"/>
      <c r="M48" s="28"/>
      <c r="N48" s="66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  <c r="AG48" s="28"/>
      <c r="AH48" s="28"/>
      <c r="AI48" s="28"/>
      <c r="AJ48" s="28"/>
      <c r="AK48" s="28"/>
      <c r="AL48" s="28"/>
      <c r="AM48" s="28"/>
      <c r="AN48" s="28"/>
      <c r="AO48" s="28"/>
      <c r="AP48" s="28"/>
      <c r="AQ48" s="28"/>
      <c r="AR48" s="28"/>
      <c r="AS48" s="28"/>
      <c r="AT48" s="28"/>
      <c r="AU48" s="28"/>
      <c r="AV48" s="28"/>
      <c r="AW48" s="28"/>
      <c r="AX48" s="28"/>
      <c r="AY48" s="28"/>
      <c r="AZ48" s="28"/>
      <c r="BA48" s="28"/>
      <c r="BB48" s="28"/>
      <c r="BC48" s="28"/>
      <c r="BD48" s="28"/>
    </row>
    <row r="49" ht="145.2" customHeight="1" spans="1:56">
      <c r="A49" s="22">
        <v>45997</v>
      </c>
      <c r="B49" s="7" t="s">
        <v>601</v>
      </c>
      <c r="C49" s="8"/>
      <c r="D49" s="8">
        <v>152000</v>
      </c>
      <c r="E49" s="29">
        <f t="shared" si="2"/>
        <v>2326776</v>
      </c>
      <c r="F49" s="57" t="s">
        <v>602</v>
      </c>
      <c r="G49" s="52"/>
      <c r="H49" s="32"/>
      <c r="I49" s="32"/>
      <c r="J49" s="32"/>
      <c r="K49" s="32"/>
      <c r="L49" s="32"/>
      <c r="M49" s="28"/>
      <c r="N49" s="66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  <c r="AG49" s="28"/>
      <c r="AH49" s="28"/>
      <c r="AI49" s="28"/>
      <c r="AJ49" s="28"/>
      <c r="AK49" s="28"/>
      <c r="AL49" s="28"/>
      <c r="AM49" s="28"/>
      <c r="AN49" s="28"/>
      <c r="AO49" s="28"/>
      <c r="AP49" s="28"/>
      <c r="AQ49" s="28"/>
      <c r="AR49" s="28"/>
      <c r="AS49" s="28"/>
      <c r="AT49" s="28"/>
      <c r="AU49" s="28"/>
      <c r="AV49" s="28"/>
      <c r="AW49" s="28"/>
      <c r="AX49" s="28"/>
      <c r="AY49" s="28"/>
      <c r="AZ49" s="28"/>
      <c r="BA49" s="28"/>
      <c r="BB49" s="28"/>
      <c r="BC49" s="28"/>
      <c r="BD49" s="28"/>
    </row>
    <row r="50" ht="308.7" customHeight="1" spans="1:56">
      <c r="A50" s="22">
        <v>45997</v>
      </c>
      <c r="B50" s="7" t="s">
        <v>603</v>
      </c>
      <c r="C50" s="8"/>
      <c r="D50" s="8">
        <v>22500</v>
      </c>
      <c r="E50" s="29">
        <f t="shared" si="2"/>
        <v>2304276</v>
      </c>
      <c r="F50" s="51" t="s">
        <v>604</v>
      </c>
      <c r="G50" s="52"/>
      <c r="H50" s="32"/>
      <c r="I50" s="32"/>
      <c r="J50" s="53"/>
      <c r="K50" s="32"/>
      <c r="L50" s="32"/>
      <c r="M50" s="28"/>
      <c r="N50" s="66"/>
      <c r="O50" s="28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  <c r="AG50" s="28"/>
      <c r="AH50" s="28"/>
      <c r="AI50" s="28"/>
      <c r="AJ50" s="28"/>
      <c r="AK50" s="28"/>
      <c r="AL50" s="28"/>
      <c r="AM50" s="28"/>
      <c r="AN50" s="28"/>
      <c r="AO50" s="28"/>
      <c r="AP50" s="28"/>
      <c r="AQ50" s="28"/>
      <c r="AR50" s="28"/>
      <c r="AS50" s="28"/>
      <c r="AT50" s="28"/>
      <c r="AU50" s="28"/>
      <c r="AV50" s="28"/>
      <c r="AW50" s="28"/>
      <c r="AX50" s="28"/>
      <c r="AY50" s="28"/>
      <c r="AZ50" s="28"/>
      <c r="BA50" s="28"/>
      <c r="BB50" s="28"/>
      <c r="BC50" s="28"/>
      <c r="BD50" s="28"/>
    </row>
    <row r="51" ht="163.4" customHeight="1" spans="1:56">
      <c r="A51" s="22">
        <v>45999</v>
      </c>
      <c r="B51" s="25" t="s">
        <v>542</v>
      </c>
      <c r="C51" s="26"/>
      <c r="D51" s="26">
        <v>70000</v>
      </c>
      <c r="E51" s="29">
        <f t="shared" si="2"/>
        <v>2234276</v>
      </c>
      <c r="F51" s="51" t="s">
        <v>605</v>
      </c>
      <c r="G51" s="52"/>
      <c r="H51" s="32"/>
      <c r="I51" s="32"/>
      <c r="J51" s="32"/>
      <c r="K51" s="32"/>
      <c r="L51" s="32"/>
      <c r="M51" s="28"/>
      <c r="N51" s="66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  <c r="AG51" s="28"/>
      <c r="AH51" s="28"/>
      <c r="AI51" s="28"/>
      <c r="AJ51" s="28"/>
      <c r="AK51" s="28"/>
      <c r="AL51" s="28"/>
      <c r="AM51" s="28"/>
      <c r="AN51" s="28"/>
      <c r="AO51" s="28"/>
      <c r="AP51" s="28"/>
      <c r="AQ51" s="28"/>
      <c r="AR51" s="28"/>
      <c r="AS51" s="28"/>
      <c r="AT51" s="28"/>
      <c r="AU51" s="28"/>
      <c r="AV51" s="28"/>
      <c r="AW51" s="28"/>
      <c r="AX51" s="28"/>
      <c r="AY51" s="28"/>
      <c r="AZ51" s="28"/>
      <c r="BA51" s="28"/>
      <c r="BB51" s="28"/>
      <c r="BC51" s="28"/>
      <c r="BD51" s="28"/>
    </row>
    <row r="52" ht="118.4" customHeight="1" spans="1:56">
      <c r="A52" s="22">
        <v>45999</v>
      </c>
      <c r="B52" s="25" t="s">
        <v>601</v>
      </c>
      <c r="C52" s="26"/>
      <c r="D52" s="26">
        <v>114000</v>
      </c>
      <c r="E52" s="29">
        <f t="shared" si="2"/>
        <v>2120276</v>
      </c>
      <c r="F52" s="57" t="s">
        <v>602</v>
      </c>
      <c r="G52" s="52"/>
      <c r="H52" s="32"/>
      <c r="I52" s="32"/>
      <c r="J52" s="32"/>
      <c r="K52" s="32"/>
      <c r="L52" s="32"/>
      <c r="M52" s="28"/>
      <c r="N52" s="66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  <c r="AG52" s="28"/>
      <c r="AH52" s="28"/>
      <c r="AI52" s="28"/>
      <c r="AJ52" s="28"/>
      <c r="AK52" s="28"/>
      <c r="AL52" s="28"/>
      <c r="AM52" s="28"/>
      <c r="AN52" s="28"/>
      <c r="AO52" s="28"/>
      <c r="AP52" s="28"/>
      <c r="AQ52" s="28"/>
      <c r="AR52" s="28"/>
      <c r="AS52" s="28"/>
      <c r="AT52" s="28"/>
      <c r="AU52" s="28"/>
      <c r="AV52" s="28"/>
      <c r="AW52" s="28"/>
      <c r="AX52" s="28"/>
      <c r="AY52" s="28"/>
      <c r="AZ52" s="28"/>
      <c r="BA52" s="28"/>
      <c r="BB52" s="28"/>
      <c r="BC52" s="28"/>
      <c r="BD52" s="28"/>
    </row>
    <row r="53" ht="202.95" customHeight="1" spans="1:56">
      <c r="A53" s="22">
        <v>45999</v>
      </c>
      <c r="B53" s="25" t="s">
        <v>606</v>
      </c>
      <c r="C53" s="26"/>
      <c r="D53" s="26">
        <v>15500</v>
      </c>
      <c r="E53" s="29">
        <f t="shared" si="2"/>
        <v>2104776</v>
      </c>
      <c r="F53" s="51" t="s">
        <v>607</v>
      </c>
      <c r="G53" s="52"/>
      <c r="H53" s="32"/>
      <c r="I53" s="32"/>
      <c r="J53" s="32"/>
      <c r="K53" s="32"/>
      <c r="L53" s="32"/>
      <c r="M53" s="28"/>
      <c r="N53" s="66"/>
      <c r="O53" s="28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  <c r="AE53" s="28"/>
      <c r="AF53" s="28"/>
      <c r="AG53" s="28"/>
      <c r="AH53" s="28"/>
      <c r="AI53" s="28"/>
      <c r="AJ53" s="28"/>
      <c r="AK53" s="28"/>
      <c r="AL53" s="28"/>
      <c r="AM53" s="28"/>
      <c r="AN53" s="28"/>
      <c r="AO53" s="28"/>
      <c r="AP53" s="28"/>
      <c r="AQ53" s="28"/>
      <c r="AR53" s="28"/>
      <c r="AS53" s="28"/>
      <c r="AT53" s="28"/>
      <c r="AU53" s="28"/>
      <c r="AV53" s="28"/>
      <c r="AW53" s="28"/>
      <c r="AX53" s="28"/>
      <c r="AY53" s="28"/>
      <c r="AZ53" s="28"/>
      <c r="BA53" s="28"/>
      <c r="BB53" s="28"/>
      <c r="BC53" s="28"/>
      <c r="BD53" s="28"/>
    </row>
    <row r="54" ht="302.6" customHeight="1" spans="1:56">
      <c r="A54" s="22">
        <v>45999</v>
      </c>
      <c r="B54" s="25" t="s">
        <v>570</v>
      </c>
      <c r="C54" s="26"/>
      <c r="D54" s="26">
        <v>112500</v>
      </c>
      <c r="E54" s="29">
        <f t="shared" si="2"/>
        <v>1992276</v>
      </c>
      <c r="F54" s="51" t="s">
        <v>608</v>
      </c>
      <c r="G54" s="52"/>
      <c r="H54" s="32"/>
      <c r="I54" s="32"/>
      <c r="J54" s="32"/>
      <c r="K54" s="32"/>
      <c r="L54" s="32"/>
      <c r="M54" s="28"/>
      <c r="N54" s="66"/>
      <c r="O54" s="28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  <c r="AF54" s="28"/>
      <c r="AG54" s="28"/>
      <c r="AH54" s="28"/>
      <c r="AI54" s="28"/>
      <c r="AJ54" s="28"/>
      <c r="AK54" s="28"/>
      <c r="AL54" s="28"/>
      <c r="AM54" s="28"/>
      <c r="AN54" s="28"/>
      <c r="AO54" s="28"/>
      <c r="AP54" s="28"/>
      <c r="AQ54" s="28"/>
      <c r="AR54" s="28"/>
      <c r="AS54" s="28"/>
      <c r="AT54" s="28"/>
      <c r="AU54" s="28"/>
      <c r="AV54" s="28"/>
      <c r="AW54" s="28"/>
      <c r="AX54" s="28"/>
      <c r="AY54" s="28"/>
      <c r="AZ54" s="28"/>
      <c r="BA54" s="28"/>
      <c r="BB54" s="28"/>
      <c r="BC54" s="28"/>
      <c r="BD54" s="28"/>
    </row>
    <row r="55" ht="299" customHeight="1" spans="1:56">
      <c r="A55" s="22">
        <v>46000</v>
      </c>
      <c r="B55" s="25" t="s">
        <v>570</v>
      </c>
      <c r="C55" s="26"/>
      <c r="D55" s="26">
        <v>94500</v>
      </c>
      <c r="E55" s="29">
        <f t="shared" si="2"/>
        <v>1897776</v>
      </c>
      <c r="F55" s="51" t="s">
        <v>609</v>
      </c>
      <c r="G55" s="52"/>
      <c r="H55" s="32"/>
      <c r="I55" s="32"/>
      <c r="J55" s="32"/>
      <c r="K55" s="32"/>
      <c r="L55" s="32"/>
      <c r="M55" s="28"/>
      <c r="N55" s="66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  <c r="AG55" s="28"/>
      <c r="AH55" s="28"/>
      <c r="AI55" s="28"/>
      <c r="AJ55" s="28"/>
      <c r="AK55" s="28"/>
      <c r="AL55" s="28"/>
      <c r="AM55" s="28"/>
      <c r="AN55" s="28"/>
      <c r="AO55" s="28"/>
      <c r="AP55" s="28"/>
      <c r="AQ55" s="28"/>
      <c r="AR55" s="28"/>
      <c r="AS55" s="28"/>
      <c r="AT55" s="28"/>
      <c r="AU55" s="28"/>
      <c r="AV55" s="28"/>
      <c r="AW55" s="28"/>
      <c r="AX55" s="28"/>
      <c r="AY55" s="28"/>
      <c r="AZ55" s="28"/>
      <c r="BA55" s="28"/>
      <c r="BB55" s="28"/>
      <c r="BC55" s="28"/>
      <c r="BD55" s="28"/>
    </row>
    <row r="56" ht="217.8" customHeight="1" spans="1:56">
      <c r="A56" s="22">
        <v>46000</v>
      </c>
      <c r="B56" s="25" t="s">
        <v>610</v>
      </c>
      <c r="C56" s="26"/>
      <c r="D56" s="26">
        <v>354000</v>
      </c>
      <c r="E56" s="29">
        <f t="shared" si="2"/>
        <v>1543776</v>
      </c>
      <c r="F56" s="51" t="s">
        <v>611</v>
      </c>
      <c r="G56" s="52"/>
      <c r="H56" s="32"/>
      <c r="I56" s="32"/>
      <c r="J56" s="32"/>
      <c r="K56" s="32"/>
      <c r="L56" s="32"/>
      <c r="M56" s="28"/>
      <c r="N56" s="66"/>
      <c r="O56" s="28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  <c r="AF56" s="28"/>
      <c r="AG56" s="28"/>
      <c r="AH56" s="28"/>
      <c r="AI56" s="28"/>
      <c r="AJ56" s="28"/>
      <c r="AK56" s="28"/>
      <c r="AL56" s="28"/>
      <c r="AM56" s="28"/>
      <c r="AN56" s="28"/>
      <c r="AO56" s="28"/>
      <c r="AP56" s="28"/>
      <c r="AQ56" s="28"/>
      <c r="AR56" s="28"/>
      <c r="AS56" s="28"/>
      <c r="AT56" s="28"/>
      <c r="AU56" s="28"/>
      <c r="AV56" s="28"/>
      <c r="AW56" s="28"/>
      <c r="AX56" s="28"/>
      <c r="AY56" s="28"/>
      <c r="AZ56" s="28"/>
      <c r="BA56" s="28"/>
      <c r="BB56" s="28"/>
      <c r="BC56" s="28"/>
      <c r="BD56" s="28"/>
    </row>
    <row r="57" ht="298.5" customHeight="1" spans="1:56">
      <c r="A57" s="22">
        <v>46000</v>
      </c>
      <c r="B57" s="25" t="s">
        <v>570</v>
      </c>
      <c r="C57" s="26"/>
      <c r="D57" s="26">
        <v>170000</v>
      </c>
      <c r="E57" s="29">
        <f t="shared" si="2"/>
        <v>1373776</v>
      </c>
      <c r="F57" s="51" t="s">
        <v>612</v>
      </c>
      <c r="G57" s="52"/>
      <c r="H57" s="32"/>
      <c r="I57" s="32"/>
      <c r="J57" s="32"/>
      <c r="K57" s="32"/>
      <c r="L57" s="32"/>
      <c r="M57" s="28"/>
      <c r="N57" s="66"/>
      <c r="O57" s="28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  <c r="AE57" s="28"/>
      <c r="AF57" s="28"/>
      <c r="AG57" s="28"/>
      <c r="AH57" s="28"/>
      <c r="AI57" s="28"/>
      <c r="AJ57" s="28"/>
      <c r="AK57" s="28"/>
      <c r="AL57" s="28"/>
      <c r="AM57" s="28"/>
      <c r="AN57" s="28"/>
      <c r="AO57" s="28"/>
      <c r="AP57" s="28"/>
      <c r="AQ57" s="28"/>
      <c r="AR57" s="28"/>
      <c r="AS57" s="28"/>
      <c r="AT57" s="28"/>
      <c r="AU57" s="28"/>
      <c r="AV57" s="28"/>
      <c r="AW57" s="28"/>
      <c r="AX57" s="28"/>
      <c r="AY57" s="28"/>
      <c r="AZ57" s="28"/>
      <c r="BA57" s="28"/>
      <c r="BB57" s="28"/>
      <c r="BC57" s="28"/>
      <c r="BD57" s="28"/>
    </row>
    <row r="58" ht="386.05" customHeight="1" spans="1:56">
      <c r="A58" s="22">
        <v>46001</v>
      </c>
      <c r="B58" s="25" t="s">
        <v>613</v>
      </c>
      <c r="C58" s="26"/>
      <c r="D58" s="26">
        <v>140900</v>
      </c>
      <c r="E58" s="29">
        <f t="shared" si="2"/>
        <v>1232876</v>
      </c>
      <c r="F58" s="58" t="s">
        <v>614</v>
      </c>
      <c r="G58" s="52"/>
      <c r="H58" s="32"/>
      <c r="I58" s="32"/>
      <c r="J58" s="32"/>
      <c r="K58" s="32"/>
      <c r="L58" s="32"/>
      <c r="M58" s="28"/>
      <c r="N58" s="66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  <c r="AG58" s="28"/>
      <c r="AH58" s="28"/>
      <c r="AI58" s="28"/>
      <c r="AJ58" s="28"/>
      <c r="AK58" s="28"/>
      <c r="AL58" s="28"/>
      <c r="AM58" s="28"/>
      <c r="AN58" s="28"/>
      <c r="AO58" s="28"/>
      <c r="AP58" s="28"/>
      <c r="AQ58" s="28"/>
      <c r="AR58" s="28"/>
      <c r="AS58" s="28"/>
      <c r="AT58" s="28"/>
      <c r="AU58" s="28"/>
      <c r="AV58" s="28"/>
      <c r="AW58" s="28"/>
      <c r="AX58" s="28"/>
      <c r="AY58" s="28"/>
      <c r="AZ58" s="28"/>
      <c r="BA58" s="28"/>
      <c r="BB58" s="28"/>
      <c r="BC58" s="28"/>
      <c r="BD58" s="28"/>
    </row>
    <row r="59" ht="394.25" customHeight="1" spans="1:56">
      <c r="A59" s="22">
        <v>46001</v>
      </c>
      <c r="B59" s="25" t="s">
        <v>615</v>
      </c>
      <c r="C59" s="26"/>
      <c r="D59" s="26">
        <v>103300</v>
      </c>
      <c r="E59" s="29">
        <f t="shared" si="2"/>
        <v>1129576</v>
      </c>
      <c r="F59" s="59" t="s">
        <v>616</v>
      </c>
      <c r="G59" s="52"/>
      <c r="H59" s="32"/>
      <c r="I59" s="32"/>
      <c r="J59" s="32"/>
      <c r="K59" s="32"/>
      <c r="L59" s="32"/>
      <c r="M59" s="28"/>
      <c r="N59" s="66"/>
      <c r="O59" s="28"/>
      <c r="P59" s="28"/>
      <c r="Q59" s="28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  <c r="AE59" s="28"/>
      <c r="AF59" s="28"/>
      <c r="AG59" s="28"/>
      <c r="AH59" s="28"/>
      <c r="AI59" s="28"/>
      <c r="AJ59" s="28"/>
      <c r="AK59" s="28"/>
      <c r="AL59" s="28"/>
      <c r="AM59" s="28"/>
      <c r="AN59" s="28"/>
      <c r="AO59" s="28"/>
      <c r="AP59" s="28"/>
      <c r="AQ59" s="28"/>
      <c r="AR59" s="28"/>
      <c r="AS59" s="28"/>
      <c r="AT59" s="28"/>
      <c r="AU59" s="28"/>
      <c r="AV59" s="28"/>
      <c r="AW59" s="28"/>
      <c r="AX59" s="28"/>
      <c r="AY59" s="28"/>
      <c r="AZ59" s="28"/>
      <c r="BA59" s="28"/>
      <c r="BB59" s="28"/>
      <c r="BC59" s="28"/>
      <c r="BD59" s="28"/>
    </row>
    <row r="60" ht="58" customHeight="1" spans="1:56">
      <c r="A60" s="22">
        <v>46002</v>
      </c>
      <c r="B60" s="25" t="s">
        <v>617</v>
      </c>
      <c r="C60" s="26">
        <v>1500000</v>
      </c>
      <c r="D60" s="26"/>
      <c r="E60" s="29">
        <f t="shared" si="2"/>
        <v>2629576</v>
      </c>
      <c r="F60" s="30" t="s">
        <v>618</v>
      </c>
      <c r="G60" s="55"/>
      <c r="H60" s="32"/>
      <c r="I60" s="32"/>
      <c r="J60" s="32"/>
      <c r="K60" s="32"/>
      <c r="L60" s="32"/>
      <c r="M60" s="28"/>
      <c r="N60" s="66"/>
      <c r="O60" s="28"/>
      <c r="P60" s="28"/>
      <c r="Q60" s="28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  <c r="AE60" s="28"/>
      <c r="AF60" s="28"/>
      <c r="AG60" s="28"/>
      <c r="AH60" s="28"/>
      <c r="AI60" s="28"/>
      <c r="AJ60" s="28"/>
      <c r="AK60" s="28"/>
      <c r="AL60" s="28"/>
      <c r="AM60" s="28"/>
      <c r="AN60" s="28"/>
      <c r="AO60" s="28"/>
      <c r="AP60" s="28"/>
      <c r="AQ60" s="28"/>
      <c r="AR60" s="28"/>
      <c r="AS60" s="28"/>
      <c r="AT60" s="28"/>
      <c r="AU60" s="28"/>
      <c r="AV60" s="28"/>
      <c r="AW60" s="28"/>
      <c r="AX60" s="28"/>
      <c r="AY60" s="28"/>
      <c r="AZ60" s="28"/>
      <c r="BA60" s="28"/>
      <c r="BB60" s="28"/>
      <c r="BC60" s="28"/>
      <c r="BD60" s="28"/>
    </row>
    <row r="61" ht="58" customHeight="1" spans="1:56">
      <c r="A61" s="22">
        <v>46002</v>
      </c>
      <c r="B61" s="25" t="s">
        <v>525</v>
      </c>
      <c r="C61" s="26"/>
      <c r="D61" s="26">
        <v>1200</v>
      </c>
      <c r="E61" s="29">
        <f t="shared" si="2"/>
        <v>2628376</v>
      </c>
      <c r="F61" s="30" t="s">
        <v>526</v>
      </c>
      <c r="G61" s="56"/>
      <c r="H61" s="32"/>
      <c r="I61" s="32"/>
      <c r="J61" s="32"/>
      <c r="K61" s="32"/>
      <c r="L61" s="32"/>
      <c r="M61" s="28"/>
      <c r="N61" s="66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  <c r="AE61" s="28"/>
      <c r="AF61" s="28"/>
      <c r="AG61" s="28"/>
      <c r="AH61" s="28"/>
      <c r="AI61" s="28"/>
      <c r="AJ61" s="28"/>
      <c r="AK61" s="28"/>
      <c r="AL61" s="28"/>
      <c r="AM61" s="28"/>
      <c r="AN61" s="28"/>
      <c r="AO61" s="28"/>
      <c r="AP61" s="28"/>
      <c r="AQ61" s="28"/>
      <c r="AR61" s="28"/>
      <c r="AS61" s="28"/>
      <c r="AT61" s="28"/>
      <c r="AU61" s="28"/>
      <c r="AV61" s="28"/>
      <c r="AW61" s="28"/>
      <c r="AX61" s="28"/>
      <c r="AY61" s="28"/>
      <c r="AZ61" s="28"/>
      <c r="BA61" s="28"/>
      <c r="BB61" s="28"/>
      <c r="BC61" s="28"/>
      <c r="BD61" s="28"/>
    </row>
    <row r="62" ht="323.75" customHeight="1" spans="1:56">
      <c r="A62" s="22">
        <v>46002</v>
      </c>
      <c r="B62" s="25" t="s">
        <v>619</v>
      </c>
      <c r="C62" s="26"/>
      <c r="D62" s="26">
        <v>902500</v>
      </c>
      <c r="E62" s="29">
        <f t="shared" si="2"/>
        <v>1725876</v>
      </c>
      <c r="F62" s="60" t="s">
        <v>620</v>
      </c>
      <c r="G62" s="52"/>
      <c r="H62" s="32"/>
      <c r="I62" s="32"/>
      <c r="J62" s="32"/>
      <c r="K62" s="32"/>
      <c r="L62" s="32"/>
      <c r="M62" s="28"/>
      <c r="N62" s="66"/>
      <c r="O62" s="28"/>
      <c r="P62" s="28"/>
      <c r="Q62" s="28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  <c r="AE62" s="28"/>
      <c r="AF62" s="28"/>
      <c r="AG62" s="28"/>
      <c r="AH62" s="28"/>
      <c r="AI62" s="28"/>
      <c r="AJ62" s="28"/>
      <c r="AK62" s="28"/>
      <c r="AL62" s="28"/>
      <c r="AM62" s="28"/>
      <c r="AN62" s="28"/>
      <c r="AO62" s="28"/>
      <c r="AP62" s="28"/>
      <c r="AQ62" s="28"/>
      <c r="AR62" s="28"/>
      <c r="AS62" s="28"/>
      <c r="AT62" s="28"/>
      <c r="AU62" s="28"/>
      <c r="AV62" s="28"/>
      <c r="AW62" s="28"/>
      <c r="AX62" s="28"/>
      <c r="AY62" s="28"/>
      <c r="AZ62" s="28"/>
      <c r="BA62" s="28"/>
      <c r="BB62" s="28"/>
      <c r="BC62" s="28"/>
      <c r="BD62" s="28"/>
    </row>
    <row r="63" ht="58" customHeight="1" spans="1:56">
      <c r="A63" s="22">
        <v>46002</v>
      </c>
      <c r="B63" s="25" t="s">
        <v>621</v>
      </c>
      <c r="C63" s="26">
        <v>900000</v>
      </c>
      <c r="D63" s="26"/>
      <c r="E63" s="29">
        <f t="shared" si="2"/>
        <v>2625876</v>
      </c>
      <c r="F63" s="30" t="s">
        <v>622</v>
      </c>
      <c r="G63" s="55"/>
      <c r="H63" s="32"/>
      <c r="I63" s="32"/>
      <c r="J63" s="32"/>
      <c r="K63" s="32"/>
      <c r="L63" s="32"/>
      <c r="M63" s="28"/>
      <c r="N63" s="66"/>
      <c r="O63" s="28"/>
      <c r="P63" s="28"/>
      <c r="Q63" s="28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  <c r="AE63" s="28"/>
      <c r="AF63" s="28"/>
      <c r="AG63" s="28"/>
      <c r="AH63" s="28"/>
      <c r="AI63" s="28"/>
      <c r="AJ63" s="28"/>
      <c r="AK63" s="28"/>
      <c r="AL63" s="28"/>
      <c r="AM63" s="28"/>
      <c r="AN63" s="28"/>
      <c r="AO63" s="28"/>
      <c r="AP63" s="28"/>
      <c r="AQ63" s="28"/>
      <c r="AR63" s="28"/>
      <c r="AS63" s="28"/>
      <c r="AT63" s="28"/>
      <c r="AU63" s="28"/>
      <c r="AV63" s="28"/>
      <c r="AW63" s="28"/>
      <c r="AX63" s="28"/>
      <c r="AY63" s="28"/>
      <c r="AZ63" s="28"/>
      <c r="BA63" s="28"/>
      <c r="BB63" s="28"/>
      <c r="BC63" s="28"/>
      <c r="BD63" s="28"/>
    </row>
    <row r="64" ht="58" customHeight="1" spans="1:56">
      <c r="A64" s="22">
        <v>46002</v>
      </c>
      <c r="B64" s="25" t="s">
        <v>525</v>
      </c>
      <c r="C64" s="26"/>
      <c r="D64" s="26">
        <v>1000</v>
      </c>
      <c r="E64" s="29">
        <f t="shared" si="2"/>
        <v>2624876</v>
      </c>
      <c r="F64" s="30" t="s">
        <v>526</v>
      </c>
      <c r="G64" s="56"/>
      <c r="H64" s="32"/>
      <c r="I64" s="32"/>
      <c r="J64" s="32"/>
      <c r="K64" s="32"/>
      <c r="L64" s="32"/>
      <c r="M64" s="28"/>
      <c r="N64" s="66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  <c r="AG64" s="28"/>
      <c r="AH64" s="28"/>
      <c r="AI64" s="28"/>
      <c r="AJ64" s="28"/>
      <c r="AK64" s="28"/>
      <c r="AL64" s="28"/>
      <c r="AM64" s="28"/>
      <c r="AN64" s="28"/>
      <c r="AO64" s="28"/>
      <c r="AP64" s="28"/>
      <c r="AQ64" s="28"/>
      <c r="AR64" s="28"/>
      <c r="AS64" s="28"/>
      <c r="AT64" s="28"/>
      <c r="AU64" s="28"/>
      <c r="AV64" s="28"/>
      <c r="AW64" s="28"/>
      <c r="AX64" s="28"/>
      <c r="AY64" s="28"/>
      <c r="AZ64" s="28"/>
      <c r="BA64" s="28"/>
      <c r="BB64" s="28"/>
      <c r="BC64" s="28"/>
      <c r="BD64" s="28"/>
    </row>
    <row r="65" ht="194.1" customHeight="1" spans="1:56">
      <c r="A65" s="22">
        <v>46003</v>
      </c>
      <c r="B65" s="25" t="s">
        <v>623</v>
      </c>
      <c r="C65" s="26"/>
      <c r="D65" s="26">
        <v>20000</v>
      </c>
      <c r="E65" s="29">
        <f t="shared" si="2"/>
        <v>2604876</v>
      </c>
      <c r="F65" s="59" t="s">
        <v>624</v>
      </c>
      <c r="G65" s="52"/>
      <c r="H65" s="32"/>
      <c r="I65" s="32"/>
      <c r="J65" s="32"/>
      <c r="K65" s="32"/>
      <c r="L65" s="32"/>
      <c r="M65" s="28"/>
      <c r="N65" s="66"/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28"/>
      <c r="AG65" s="28"/>
      <c r="AH65" s="28"/>
      <c r="AI65" s="28"/>
      <c r="AJ65" s="28"/>
      <c r="AK65" s="28"/>
      <c r="AL65" s="28"/>
      <c r="AM65" s="28"/>
      <c r="AN65" s="28"/>
      <c r="AO65" s="28"/>
      <c r="AP65" s="28"/>
      <c r="AQ65" s="28"/>
      <c r="AR65" s="28"/>
      <c r="AS65" s="28"/>
      <c r="AT65" s="28"/>
      <c r="AU65" s="28"/>
      <c r="AV65" s="28"/>
      <c r="AW65" s="28"/>
      <c r="AX65" s="28"/>
      <c r="AY65" s="28"/>
      <c r="AZ65" s="28"/>
      <c r="BA65" s="28"/>
      <c r="BB65" s="28"/>
      <c r="BC65" s="28"/>
      <c r="BD65" s="28"/>
    </row>
    <row r="66" ht="180.6" customHeight="1" spans="1:56">
      <c r="A66" s="22">
        <v>46003</v>
      </c>
      <c r="B66" s="25" t="s">
        <v>625</v>
      </c>
      <c r="C66" s="26"/>
      <c r="D66" s="26">
        <v>208500</v>
      </c>
      <c r="E66" s="29">
        <f t="shared" si="2"/>
        <v>2396376</v>
      </c>
      <c r="F66" s="68" t="s">
        <v>626</v>
      </c>
      <c r="G66" s="52"/>
      <c r="H66" s="32"/>
      <c r="I66" s="32"/>
      <c r="J66" s="32"/>
      <c r="K66" s="32"/>
      <c r="L66" s="32"/>
      <c r="M66" s="28"/>
      <c r="N66" s="66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  <c r="AE66" s="28"/>
      <c r="AF66" s="28"/>
      <c r="AG66" s="28"/>
      <c r="AH66" s="28"/>
      <c r="AI66" s="28"/>
      <c r="AJ66" s="28"/>
      <c r="AK66" s="28"/>
      <c r="AL66" s="28"/>
      <c r="AM66" s="28"/>
      <c r="AN66" s="28"/>
      <c r="AO66" s="28"/>
      <c r="AP66" s="28"/>
      <c r="AQ66" s="28"/>
      <c r="AR66" s="28"/>
      <c r="AS66" s="28"/>
      <c r="AT66" s="28"/>
      <c r="AU66" s="28"/>
      <c r="AV66" s="28"/>
      <c r="AW66" s="28"/>
      <c r="AX66" s="28"/>
      <c r="AY66" s="28"/>
      <c r="AZ66" s="28"/>
      <c r="BA66" s="28"/>
      <c r="BB66" s="28"/>
      <c r="BC66" s="28"/>
      <c r="BD66" s="28"/>
    </row>
    <row r="67" ht="394.8" customHeight="1" spans="1:56">
      <c r="A67" s="22">
        <v>46003</v>
      </c>
      <c r="B67" s="25" t="s">
        <v>627</v>
      </c>
      <c r="C67" s="26"/>
      <c r="D67" s="26">
        <v>60000</v>
      </c>
      <c r="E67" s="29">
        <f t="shared" si="2"/>
        <v>2336376</v>
      </c>
      <c r="F67" s="58" t="s">
        <v>628</v>
      </c>
      <c r="G67" s="52"/>
      <c r="H67" s="32"/>
      <c r="I67" s="32"/>
      <c r="J67" s="32"/>
      <c r="K67" s="32"/>
      <c r="L67" s="32"/>
      <c r="M67" s="28"/>
      <c r="N67" s="66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  <c r="AE67" s="28"/>
      <c r="AF67" s="28"/>
      <c r="AG67" s="28"/>
      <c r="AH67" s="28"/>
      <c r="AI67" s="28"/>
      <c r="AJ67" s="28"/>
      <c r="AK67" s="28"/>
      <c r="AL67" s="28"/>
      <c r="AM67" s="28"/>
      <c r="AN67" s="28"/>
      <c r="AO67" s="28"/>
      <c r="AP67" s="28"/>
      <c r="AQ67" s="28"/>
      <c r="AR67" s="28"/>
      <c r="AS67" s="28"/>
      <c r="AT67" s="28"/>
      <c r="AU67" s="28"/>
      <c r="AV67" s="28"/>
      <c r="AW67" s="28"/>
      <c r="AX67" s="28"/>
      <c r="AY67" s="28"/>
      <c r="AZ67" s="28"/>
      <c r="BA67" s="28"/>
      <c r="BB67" s="28"/>
      <c r="BC67" s="28"/>
      <c r="BD67" s="28"/>
    </row>
    <row r="68" ht="346" customHeight="1" spans="1:56">
      <c r="A68" s="22">
        <v>46005</v>
      </c>
      <c r="B68" s="25" t="s">
        <v>570</v>
      </c>
      <c r="C68" s="26"/>
      <c r="D68" s="26">
        <v>19000</v>
      </c>
      <c r="E68" s="29">
        <f t="shared" si="2"/>
        <v>2317376</v>
      </c>
      <c r="F68" s="68" t="s">
        <v>629</v>
      </c>
      <c r="G68" s="52"/>
      <c r="H68" s="32"/>
      <c r="I68" s="32"/>
      <c r="J68" s="32"/>
      <c r="K68" s="32"/>
      <c r="L68" s="32"/>
      <c r="M68" s="28"/>
      <c r="N68" s="66"/>
      <c r="O68" s="28"/>
      <c r="P68" s="28"/>
      <c r="Q68" s="28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  <c r="AE68" s="28"/>
      <c r="AF68" s="28"/>
      <c r="AG68" s="28"/>
      <c r="AH68" s="28"/>
      <c r="AI68" s="28"/>
      <c r="AJ68" s="28"/>
      <c r="AK68" s="28"/>
      <c r="AL68" s="28"/>
      <c r="AM68" s="28"/>
      <c r="AN68" s="28"/>
      <c r="AO68" s="28"/>
      <c r="AP68" s="28"/>
      <c r="AQ68" s="28"/>
      <c r="AR68" s="28"/>
      <c r="AS68" s="28"/>
      <c r="AT68" s="28"/>
      <c r="AU68" s="28"/>
      <c r="AV68" s="28"/>
      <c r="AW68" s="28"/>
      <c r="AX68" s="28"/>
      <c r="AY68" s="28"/>
      <c r="AZ68" s="28"/>
      <c r="BA68" s="28"/>
      <c r="BB68" s="28"/>
      <c r="BC68" s="28"/>
      <c r="BD68" s="28"/>
    </row>
    <row r="69" ht="170.75" customHeight="1" spans="1:56">
      <c r="A69" s="22">
        <v>46005</v>
      </c>
      <c r="B69" s="25" t="s">
        <v>606</v>
      </c>
      <c r="C69" s="26"/>
      <c r="D69" s="26">
        <v>324000</v>
      </c>
      <c r="E69" s="29">
        <f t="shared" si="2"/>
        <v>1993376</v>
      </c>
      <c r="F69" s="51" t="s">
        <v>630</v>
      </c>
      <c r="G69" s="52"/>
      <c r="H69" s="32"/>
      <c r="I69" s="32"/>
      <c r="J69" s="32"/>
      <c r="K69" s="32"/>
      <c r="L69" s="32"/>
      <c r="M69" s="28"/>
      <c r="N69" s="66"/>
      <c r="O69" s="28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  <c r="AE69" s="28"/>
      <c r="AF69" s="28"/>
      <c r="AG69" s="28"/>
      <c r="AH69" s="28"/>
      <c r="AI69" s="28"/>
      <c r="AJ69" s="28"/>
      <c r="AK69" s="28"/>
      <c r="AL69" s="28"/>
      <c r="AM69" s="28"/>
      <c r="AN69" s="28"/>
      <c r="AO69" s="28"/>
      <c r="AP69" s="28"/>
      <c r="AQ69" s="28"/>
      <c r="AR69" s="28"/>
      <c r="AS69" s="28"/>
      <c r="AT69" s="28"/>
      <c r="AU69" s="28"/>
      <c r="AV69" s="28"/>
      <c r="AW69" s="28"/>
      <c r="AX69" s="28"/>
      <c r="AY69" s="28"/>
      <c r="AZ69" s="28"/>
      <c r="BA69" s="28"/>
      <c r="BB69" s="28"/>
      <c r="BC69" s="28"/>
      <c r="BD69" s="28"/>
    </row>
    <row r="70" ht="262.35" customHeight="1" spans="1:56">
      <c r="A70" s="22">
        <v>46007</v>
      </c>
      <c r="B70" s="25" t="s">
        <v>572</v>
      </c>
      <c r="C70" s="26"/>
      <c r="D70" s="26">
        <v>42000</v>
      </c>
      <c r="E70" s="29">
        <f t="shared" si="2"/>
        <v>1951376</v>
      </c>
      <c r="F70" s="68" t="s">
        <v>631</v>
      </c>
      <c r="G70" s="52"/>
      <c r="H70" s="32"/>
      <c r="I70" s="32"/>
      <c r="J70" s="32"/>
      <c r="K70" s="32"/>
      <c r="L70" s="32"/>
      <c r="M70" s="28"/>
      <c r="N70" s="66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  <c r="AG70" s="28"/>
      <c r="AH70" s="28"/>
      <c r="AI70" s="28"/>
      <c r="AJ70" s="28"/>
      <c r="AK70" s="28"/>
      <c r="AL70" s="28"/>
      <c r="AM70" s="28"/>
      <c r="AN70" s="28"/>
      <c r="AO70" s="28"/>
      <c r="AP70" s="28"/>
      <c r="AQ70" s="28"/>
      <c r="AR70" s="28"/>
      <c r="AS70" s="28"/>
      <c r="AT70" s="28"/>
      <c r="AU70" s="28"/>
      <c r="AV70" s="28"/>
      <c r="AW70" s="28"/>
      <c r="AX70" s="28"/>
      <c r="AY70" s="28"/>
      <c r="AZ70" s="28"/>
      <c r="BA70" s="28"/>
      <c r="BB70" s="28"/>
      <c r="BC70" s="28"/>
      <c r="BD70" s="28"/>
    </row>
    <row r="71" ht="206.5" customHeight="1" spans="1:56">
      <c r="A71" s="22">
        <v>46007</v>
      </c>
      <c r="B71" s="25" t="s">
        <v>542</v>
      </c>
      <c r="C71" s="26"/>
      <c r="D71" s="26">
        <v>70000</v>
      </c>
      <c r="E71" s="29">
        <f t="shared" si="2"/>
        <v>1881376</v>
      </c>
      <c r="F71" s="51" t="s">
        <v>605</v>
      </c>
      <c r="G71" s="52"/>
      <c r="H71" s="32"/>
      <c r="I71" s="32"/>
      <c r="J71" s="32"/>
      <c r="K71" s="32"/>
      <c r="L71" s="32"/>
      <c r="M71" s="28"/>
      <c r="N71" s="66"/>
      <c r="O71" s="28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  <c r="AF71" s="28"/>
      <c r="AG71" s="28"/>
      <c r="AH71" s="28"/>
      <c r="AI71" s="28"/>
      <c r="AJ71" s="28"/>
      <c r="AK71" s="28"/>
      <c r="AL71" s="28"/>
      <c r="AM71" s="28"/>
      <c r="AN71" s="28"/>
      <c r="AO71" s="28"/>
      <c r="AP71" s="28"/>
      <c r="AQ71" s="28"/>
      <c r="AR71" s="28"/>
      <c r="AS71" s="28"/>
      <c r="AT71" s="28"/>
      <c r="AU71" s="28"/>
      <c r="AV71" s="28"/>
      <c r="AW71" s="28"/>
      <c r="AX71" s="28"/>
      <c r="AY71" s="28"/>
      <c r="AZ71" s="28"/>
      <c r="BA71" s="28"/>
      <c r="BB71" s="28"/>
      <c r="BC71" s="28"/>
      <c r="BD71" s="28"/>
    </row>
    <row r="72" ht="282.2" customHeight="1" spans="1:56">
      <c r="A72" s="22">
        <v>46008</v>
      </c>
      <c r="B72" s="25" t="s">
        <v>632</v>
      </c>
      <c r="C72" s="26"/>
      <c r="D72" s="26">
        <v>155850</v>
      </c>
      <c r="E72" s="29">
        <f t="shared" si="2"/>
        <v>1725526</v>
      </c>
      <c r="F72" s="68" t="s">
        <v>633</v>
      </c>
      <c r="G72" s="52"/>
      <c r="H72" s="32"/>
      <c r="I72" s="32"/>
      <c r="J72" s="32"/>
      <c r="K72" s="32"/>
      <c r="L72" s="32"/>
      <c r="M72" s="28"/>
      <c r="N72" s="66"/>
      <c r="O72" s="28"/>
      <c r="P72" s="28"/>
      <c r="Q72" s="28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  <c r="AE72" s="28"/>
      <c r="AF72" s="28"/>
      <c r="AG72" s="28"/>
      <c r="AH72" s="28"/>
      <c r="AI72" s="28"/>
      <c r="AJ72" s="28"/>
      <c r="AK72" s="28"/>
      <c r="AL72" s="28"/>
      <c r="AM72" s="28"/>
      <c r="AN72" s="28"/>
      <c r="AO72" s="28"/>
      <c r="AP72" s="28"/>
      <c r="AQ72" s="28"/>
      <c r="AR72" s="28"/>
      <c r="AS72" s="28"/>
      <c r="AT72" s="28"/>
      <c r="AU72" s="28"/>
      <c r="AV72" s="28"/>
      <c r="AW72" s="28"/>
      <c r="AX72" s="28"/>
      <c r="AY72" s="28"/>
      <c r="AZ72" s="28"/>
      <c r="BA72" s="28"/>
      <c r="BB72" s="28"/>
      <c r="BC72" s="28"/>
      <c r="BD72" s="28"/>
    </row>
    <row r="73" ht="258.55" customHeight="1" spans="1:56">
      <c r="A73" s="22">
        <v>46008</v>
      </c>
      <c r="B73" s="25" t="s">
        <v>572</v>
      </c>
      <c r="C73" s="26"/>
      <c r="D73" s="26">
        <v>80000</v>
      </c>
      <c r="E73" s="29">
        <f t="shared" si="2"/>
        <v>1645526</v>
      </c>
      <c r="F73" s="51" t="s">
        <v>634</v>
      </c>
      <c r="G73" s="52"/>
      <c r="H73" s="32"/>
      <c r="I73" s="32"/>
      <c r="J73" s="32"/>
      <c r="K73" s="32"/>
      <c r="L73" s="32"/>
      <c r="M73" s="28"/>
      <c r="N73" s="66"/>
      <c r="O73" s="28"/>
      <c r="P73" s="28"/>
      <c r="Q73" s="28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  <c r="AE73" s="28"/>
      <c r="AF73" s="28"/>
      <c r="AG73" s="28"/>
      <c r="AH73" s="28"/>
      <c r="AI73" s="28"/>
      <c r="AJ73" s="28"/>
      <c r="AK73" s="28"/>
      <c r="AL73" s="28"/>
      <c r="AM73" s="28"/>
      <c r="AN73" s="28"/>
      <c r="AO73" s="28"/>
      <c r="AP73" s="28"/>
      <c r="AQ73" s="28"/>
      <c r="AR73" s="28"/>
      <c r="AS73" s="28"/>
      <c r="AT73" s="28"/>
      <c r="AU73" s="28"/>
      <c r="AV73" s="28"/>
      <c r="AW73" s="28"/>
      <c r="AX73" s="28"/>
      <c r="AY73" s="28"/>
      <c r="AZ73" s="28"/>
      <c r="BA73" s="28"/>
      <c r="BB73" s="28"/>
      <c r="BC73" s="28"/>
      <c r="BD73" s="28"/>
    </row>
    <row r="74" ht="254.6" customHeight="1" spans="1:56">
      <c r="A74" s="22">
        <v>46010</v>
      </c>
      <c r="B74" s="25" t="s">
        <v>623</v>
      </c>
      <c r="C74" s="26"/>
      <c r="D74" s="26">
        <v>20000</v>
      </c>
      <c r="E74" s="29">
        <f t="shared" si="2"/>
        <v>1625526</v>
      </c>
      <c r="F74" s="51" t="s">
        <v>635</v>
      </c>
      <c r="G74" s="52"/>
      <c r="H74" s="32"/>
      <c r="I74" s="32"/>
      <c r="J74" s="32"/>
      <c r="K74" s="32"/>
      <c r="L74" s="32"/>
      <c r="M74" s="28"/>
      <c r="N74" s="66"/>
      <c r="O74" s="28"/>
      <c r="P74" s="28"/>
      <c r="Q74" s="28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  <c r="AE74" s="28"/>
      <c r="AF74" s="28"/>
      <c r="AG74" s="28"/>
      <c r="AH74" s="28"/>
      <c r="AI74" s="28"/>
      <c r="AJ74" s="28"/>
      <c r="AK74" s="28"/>
      <c r="AL74" s="28"/>
      <c r="AM74" s="28"/>
      <c r="AN74" s="28"/>
      <c r="AO74" s="28"/>
      <c r="AP74" s="28"/>
      <c r="AQ74" s="28"/>
      <c r="AR74" s="28"/>
      <c r="AS74" s="28"/>
      <c r="AT74" s="28"/>
      <c r="AU74" s="28"/>
      <c r="AV74" s="28"/>
      <c r="AW74" s="28"/>
      <c r="AX74" s="28"/>
      <c r="AY74" s="28"/>
      <c r="AZ74" s="28"/>
      <c r="BA74" s="28"/>
      <c r="BB74" s="28"/>
      <c r="BC74" s="28"/>
      <c r="BD74" s="28"/>
    </row>
    <row r="75" ht="250.05" customHeight="1" spans="1:56">
      <c r="A75" s="22">
        <v>46010</v>
      </c>
      <c r="B75" s="25" t="s">
        <v>636</v>
      </c>
      <c r="C75" s="26"/>
      <c r="D75" s="26">
        <v>52000</v>
      </c>
      <c r="E75" s="29">
        <f t="shared" si="2"/>
        <v>1573526</v>
      </c>
      <c r="F75" s="51" t="s">
        <v>637</v>
      </c>
      <c r="G75" s="52"/>
      <c r="H75" s="32"/>
      <c r="I75" s="32"/>
      <c r="J75" s="32"/>
      <c r="K75" s="32"/>
      <c r="L75" s="32"/>
      <c r="M75" s="28"/>
      <c r="N75" s="66"/>
      <c r="O75" s="28"/>
      <c r="P75" s="28"/>
      <c r="Q75" s="28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  <c r="AE75" s="28"/>
      <c r="AF75" s="28"/>
      <c r="AG75" s="28"/>
      <c r="AH75" s="28"/>
      <c r="AI75" s="28"/>
      <c r="AJ75" s="28"/>
      <c r="AK75" s="28"/>
      <c r="AL75" s="28"/>
      <c r="AM75" s="28"/>
      <c r="AN75" s="28"/>
      <c r="AO75" s="28"/>
      <c r="AP75" s="28"/>
      <c r="AQ75" s="28"/>
      <c r="AR75" s="28"/>
      <c r="AS75" s="28"/>
      <c r="AT75" s="28"/>
      <c r="AU75" s="28"/>
      <c r="AV75" s="28"/>
      <c r="AW75" s="28"/>
      <c r="AX75" s="28"/>
      <c r="AY75" s="28"/>
      <c r="AZ75" s="28"/>
      <c r="BA75" s="28"/>
      <c r="BB75" s="28"/>
      <c r="BC75" s="28"/>
      <c r="BD75" s="28" t="s">
        <v>638</v>
      </c>
    </row>
    <row r="76" ht="96" customHeight="1" spans="1:56">
      <c r="A76" s="22">
        <v>46010</v>
      </c>
      <c r="B76" s="25" t="s">
        <v>639</v>
      </c>
      <c r="C76" s="26"/>
      <c r="D76" s="26">
        <v>212500</v>
      </c>
      <c r="E76" s="29">
        <f t="shared" si="2"/>
        <v>1361026</v>
      </c>
      <c r="F76" s="68" t="s">
        <v>640</v>
      </c>
      <c r="G76" s="52"/>
      <c r="H76" s="32"/>
      <c r="I76" s="32"/>
      <c r="J76" s="32"/>
      <c r="K76" s="32"/>
      <c r="L76" s="32"/>
      <c r="M76" s="28"/>
      <c r="N76" s="66"/>
      <c r="O76" s="28"/>
      <c r="P76" s="28"/>
      <c r="Q76" s="28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  <c r="AE76" s="28"/>
      <c r="AF76" s="28"/>
      <c r="AG76" s="28"/>
      <c r="AH76" s="28"/>
      <c r="AI76" s="28"/>
      <c r="AJ76" s="28"/>
      <c r="AK76" s="28"/>
      <c r="AL76" s="28"/>
      <c r="AM76" s="28"/>
      <c r="AN76" s="28"/>
      <c r="AO76" s="28"/>
      <c r="AP76" s="28"/>
      <c r="AQ76" s="28"/>
      <c r="AR76" s="28"/>
      <c r="AS76" s="28"/>
      <c r="AT76" s="28"/>
      <c r="AU76" s="28"/>
      <c r="AV76" s="28"/>
      <c r="AW76" s="28"/>
      <c r="AX76" s="28"/>
      <c r="AY76" s="28"/>
      <c r="AZ76" s="28"/>
      <c r="BA76" s="28"/>
      <c r="BB76" s="28"/>
      <c r="BC76" s="28"/>
      <c r="BD76" s="28"/>
    </row>
    <row r="77" ht="404.15" customHeight="1" spans="1:56">
      <c r="A77" s="22">
        <v>46010</v>
      </c>
      <c r="B77" s="25" t="s">
        <v>641</v>
      </c>
      <c r="C77" s="26"/>
      <c r="D77" s="26">
        <v>16500</v>
      </c>
      <c r="E77" s="29">
        <f t="shared" si="2"/>
        <v>1344526</v>
      </c>
      <c r="F77" s="51" t="s">
        <v>642</v>
      </c>
      <c r="G77" s="52"/>
      <c r="H77" s="32"/>
      <c r="I77" s="32"/>
      <c r="J77" s="32"/>
      <c r="K77" s="32"/>
      <c r="L77" s="32"/>
      <c r="M77" s="28"/>
      <c r="N77" s="66"/>
      <c r="O77" s="28"/>
      <c r="P77" s="28"/>
      <c r="Q77" s="28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  <c r="AE77" s="28"/>
      <c r="AF77" s="28"/>
      <c r="AG77" s="28"/>
      <c r="AH77" s="28"/>
      <c r="AI77" s="28"/>
      <c r="AJ77" s="28"/>
      <c r="AK77" s="28"/>
      <c r="AL77" s="28"/>
      <c r="AM77" s="28"/>
      <c r="AN77" s="28"/>
      <c r="AO77" s="28"/>
      <c r="AP77" s="28"/>
      <c r="AQ77" s="28"/>
      <c r="AR77" s="28"/>
      <c r="AS77" s="28"/>
      <c r="AT77" s="28"/>
      <c r="AU77" s="28"/>
      <c r="AV77" s="28"/>
      <c r="AW77" s="28"/>
      <c r="AX77" s="28"/>
      <c r="AY77" s="28"/>
      <c r="AZ77" s="28"/>
      <c r="BA77" s="28"/>
      <c r="BB77" s="28"/>
      <c r="BC77" s="28"/>
      <c r="BD77" s="28"/>
    </row>
    <row r="78" ht="270.45" customHeight="1" spans="1:56">
      <c r="A78" s="22">
        <v>46011</v>
      </c>
      <c r="B78" s="25" t="s">
        <v>610</v>
      </c>
      <c r="C78" s="26"/>
      <c r="D78" s="26">
        <v>193000</v>
      </c>
      <c r="E78" s="29">
        <f t="shared" ref="E78:E84" si="3">E77+C78-D78</f>
        <v>1151526</v>
      </c>
      <c r="F78" s="51" t="s">
        <v>643</v>
      </c>
      <c r="G78" s="52"/>
      <c r="H78" s="32"/>
      <c r="I78" s="32"/>
      <c r="J78" s="32"/>
      <c r="K78" s="32"/>
      <c r="L78" s="32"/>
      <c r="M78" s="28"/>
      <c r="N78" s="66"/>
      <c r="O78" s="28"/>
      <c r="P78" s="28"/>
      <c r="Q78" s="28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  <c r="AE78" s="28"/>
      <c r="AF78" s="28"/>
      <c r="AG78" s="28"/>
      <c r="AH78" s="28"/>
      <c r="AI78" s="28"/>
      <c r="AJ78" s="28"/>
      <c r="AK78" s="28"/>
      <c r="AL78" s="28"/>
      <c r="AM78" s="28"/>
      <c r="AN78" s="28"/>
      <c r="AO78" s="28"/>
      <c r="AP78" s="28"/>
      <c r="AQ78" s="28"/>
      <c r="AR78" s="28"/>
      <c r="AS78" s="28"/>
      <c r="AT78" s="28"/>
      <c r="AU78" s="28"/>
      <c r="AV78" s="28"/>
      <c r="AW78" s="28"/>
      <c r="AX78" s="28"/>
      <c r="AY78" s="28"/>
      <c r="AZ78" s="28"/>
      <c r="BA78" s="28"/>
      <c r="BB78" s="28"/>
      <c r="BC78" s="28"/>
      <c r="BD78" s="28"/>
    </row>
    <row r="79" ht="286.25" customHeight="1" spans="1:56">
      <c r="A79" s="22">
        <v>46012</v>
      </c>
      <c r="B79" s="25" t="s">
        <v>610</v>
      </c>
      <c r="C79" s="26"/>
      <c r="D79" s="26">
        <v>30000</v>
      </c>
      <c r="E79" s="29">
        <f t="shared" si="3"/>
        <v>1121526</v>
      </c>
      <c r="F79" s="51" t="s">
        <v>644</v>
      </c>
      <c r="G79" s="52"/>
      <c r="H79" s="32"/>
      <c r="I79" s="32"/>
      <c r="J79" s="32"/>
      <c r="K79" s="32"/>
      <c r="L79" s="32"/>
      <c r="M79" s="28"/>
      <c r="N79" s="66"/>
      <c r="O79" s="28"/>
      <c r="P79" s="28"/>
      <c r="Q79" s="28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  <c r="AE79" s="28"/>
      <c r="AF79" s="28"/>
      <c r="AG79" s="28"/>
      <c r="AH79" s="28"/>
      <c r="AI79" s="28"/>
      <c r="AJ79" s="28"/>
      <c r="AK79" s="28"/>
      <c r="AL79" s="28"/>
      <c r="AM79" s="28"/>
      <c r="AN79" s="28"/>
      <c r="AO79" s="28"/>
      <c r="AP79" s="28"/>
      <c r="AQ79" s="28"/>
      <c r="AR79" s="28"/>
      <c r="AS79" s="28"/>
      <c r="AT79" s="28"/>
      <c r="AU79" s="28"/>
      <c r="AV79" s="28"/>
      <c r="AW79" s="28"/>
      <c r="AX79" s="28"/>
      <c r="AY79" s="28"/>
      <c r="AZ79" s="28"/>
      <c r="BA79" s="28"/>
      <c r="BB79" s="28"/>
      <c r="BC79" s="28"/>
      <c r="BD79" s="28"/>
    </row>
    <row r="80" ht="279.75" customHeight="1" spans="1:56">
      <c r="A80" s="22">
        <v>46012</v>
      </c>
      <c r="B80" s="25" t="s">
        <v>645</v>
      </c>
      <c r="C80" s="26"/>
      <c r="D80" s="26">
        <v>32500</v>
      </c>
      <c r="E80" s="29">
        <f t="shared" si="3"/>
        <v>1089026</v>
      </c>
      <c r="F80" s="51" t="s">
        <v>646</v>
      </c>
      <c r="G80" s="52"/>
      <c r="H80" s="32"/>
      <c r="I80" s="32"/>
      <c r="J80" s="32"/>
      <c r="K80" s="32"/>
      <c r="L80" s="32"/>
      <c r="M80" s="28"/>
      <c r="N80" s="66"/>
      <c r="O80" s="28"/>
      <c r="P80" s="28"/>
      <c r="Q80" s="28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  <c r="AE80" s="28"/>
      <c r="AF80" s="28"/>
      <c r="AG80" s="28"/>
      <c r="AH80" s="28"/>
      <c r="AI80" s="28"/>
      <c r="AJ80" s="28"/>
      <c r="AK80" s="28"/>
      <c r="AL80" s="28"/>
      <c r="AM80" s="28"/>
      <c r="AN80" s="28"/>
      <c r="AO80" s="28"/>
      <c r="AP80" s="28"/>
      <c r="AQ80" s="28"/>
      <c r="AR80" s="28"/>
      <c r="AS80" s="28"/>
      <c r="AT80" s="28"/>
      <c r="AU80" s="28"/>
      <c r="AV80" s="28"/>
      <c r="AW80" s="28"/>
      <c r="AX80" s="28"/>
      <c r="AY80" s="28"/>
      <c r="AZ80" s="28"/>
      <c r="BA80" s="28"/>
      <c r="BB80" s="28"/>
      <c r="BC80" s="28"/>
      <c r="BD80" s="28"/>
    </row>
    <row r="81" ht="392.2" customHeight="1" spans="1:56">
      <c r="A81" s="22">
        <v>46012</v>
      </c>
      <c r="B81" s="25" t="s">
        <v>647</v>
      </c>
      <c r="C81" s="26"/>
      <c r="D81" s="26">
        <v>902500</v>
      </c>
      <c r="E81" s="29">
        <f t="shared" si="3"/>
        <v>186526</v>
      </c>
      <c r="F81" s="51" t="s">
        <v>648</v>
      </c>
      <c r="G81" s="52"/>
      <c r="H81" s="32"/>
      <c r="I81" s="32"/>
      <c r="J81" s="32"/>
      <c r="K81" s="32"/>
      <c r="L81" s="32"/>
      <c r="M81" s="28"/>
      <c r="N81" s="66"/>
      <c r="O81" s="28"/>
      <c r="P81" s="28"/>
      <c r="Q81" s="28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  <c r="AE81" s="28"/>
      <c r="AF81" s="28"/>
      <c r="AG81" s="28"/>
      <c r="AH81" s="28"/>
      <c r="AI81" s="28"/>
      <c r="AJ81" s="28"/>
      <c r="AK81" s="28"/>
      <c r="AL81" s="28"/>
      <c r="AM81" s="28"/>
      <c r="AN81" s="28"/>
      <c r="AO81" s="28"/>
      <c r="AP81" s="28"/>
      <c r="AQ81" s="28"/>
      <c r="AR81" s="28"/>
      <c r="AS81" s="28"/>
      <c r="AT81" s="28"/>
      <c r="AU81" s="28"/>
      <c r="AV81" s="28"/>
      <c r="AW81" s="28"/>
      <c r="AX81" s="28"/>
      <c r="AY81" s="28"/>
      <c r="AZ81" s="28"/>
      <c r="BA81" s="28"/>
      <c r="BB81" s="28"/>
      <c r="BC81" s="28"/>
      <c r="BD81" s="28"/>
    </row>
    <row r="82" ht="246.85" customHeight="1" spans="1:56">
      <c r="A82" s="22">
        <v>46013</v>
      </c>
      <c r="B82" s="25" t="s">
        <v>593</v>
      </c>
      <c r="C82" s="26"/>
      <c r="D82" s="26">
        <v>22500</v>
      </c>
      <c r="E82" s="29">
        <f t="shared" si="3"/>
        <v>164026</v>
      </c>
      <c r="F82" s="51" t="s">
        <v>649</v>
      </c>
      <c r="G82" s="52"/>
      <c r="H82" s="32"/>
      <c r="I82" s="32"/>
      <c r="J82" s="32"/>
      <c r="K82" s="32"/>
      <c r="L82" s="32"/>
      <c r="M82" s="28"/>
      <c r="N82" s="66"/>
      <c r="O82" s="28"/>
      <c r="P82" s="28"/>
      <c r="Q82" s="28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  <c r="AE82" s="28"/>
      <c r="AF82" s="28"/>
      <c r="AG82" s="28"/>
      <c r="AH82" s="28"/>
      <c r="AI82" s="28"/>
      <c r="AJ82" s="28"/>
      <c r="AK82" s="28"/>
      <c r="AL82" s="28"/>
      <c r="AM82" s="28"/>
      <c r="AN82" s="28"/>
      <c r="AO82" s="28"/>
      <c r="AP82" s="28"/>
      <c r="AQ82" s="28"/>
      <c r="AR82" s="28"/>
      <c r="AS82" s="28"/>
      <c r="AT82" s="28"/>
      <c r="AU82" s="28"/>
      <c r="AV82" s="28"/>
      <c r="AW82" s="28"/>
      <c r="AX82" s="28"/>
      <c r="AY82" s="28"/>
      <c r="AZ82" s="28"/>
      <c r="BA82" s="28"/>
      <c r="BB82" s="28"/>
      <c r="BC82" s="28"/>
      <c r="BD82" s="28"/>
    </row>
    <row r="83" ht="110" customHeight="1" spans="1:56">
      <c r="A83" s="22">
        <v>46014</v>
      </c>
      <c r="B83" s="25" t="s">
        <v>617</v>
      </c>
      <c r="C83" s="26">
        <v>1500000</v>
      </c>
      <c r="D83" s="26"/>
      <c r="E83" s="29">
        <f t="shared" si="3"/>
        <v>1664026</v>
      </c>
      <c r="F83" s="30" t="s">
        <v>618</v>
      </c>
      <c r="G83" s="55"/>
      <c r="H83" s="32"/>
      <c r="I83" s="32"/>
      <c r="J83" s="32"/>
      <c r="K83" s="32"/>
      <c r="L83" s="32"/>
      <c r="M83" s="28"/>
      <c r="N83" s="66"/>
      <c r="O83" s="28"/>
      <c r="P83" s="28"/>
      <c r="Q83" s="28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  <c r="AE83" s="28"/>
      <c r="AF83" s="28"/>
      <c r="AG83" s="28"/>
      <c r="AH83" s="28"/>
      <c r="AI83" s="28"/>
      <c r="AJ83" s="28"/>
      <c r="AK83" s="28"/>
      <c r="AL83" s="28"/>
      <c r="AM83" s="28"/>
      <c r="AN83" s="28"/>
      <c r="AO83" s="28"/>
      <c r="AP83" s="28"/>
      <c r="AQ83" s="28"/>
      <c r="AR83" s="28"/>
      <c r="AS83" s="28"/>
      <c r="AT83" s="28"/>
      <c r="AU83" s="28"/>
      <c r="AV83" s="28"/>
      <c r="AW83" s="28"/>
      <c r="AX83" s="28"/>
      <c r="AY83" s="28"/>
      <c r="AZ83" s="28"/>
      <c r="BA83" s="28"/>
      <c r="BB83" s="28"/>
      <c r="BC83" s="28"/>
      <c r="BD83" s="28"/>
    </row>
    <row r="84" ht="110" customHeight="1" spans="1:56">
      <c r="A84" s="22">
        <v>46014</v>
      </c>
      <c r="B84" s="25" t="s">
        <v>525</v>
      </c>
      <c r="C84" s="26"/>
      <c r="D84" s="26">
        <v>1200</v>
      </c>
      <c r="E84" s="29">
        <f t="shared" si="3"/>
        <v>1662826</v>
      </c>
      <c r="F84" s="30" t="s">
        <v>526</v>
      </c>
      <c r="G84" s="69"/>
      <c r="H84" s="32"/>
      <c r="I84" s="32"/>
      <c r="J84" s="32"/>
      <c r="K84" s="32"/>
      <c r="L84" s="32"/>
      <c r="M84" s="28"/>
      <c r="N84" s="66"/>
      <c r="O84" s="28"/>
      <c r="P84" s="28"/>
      <c r="Q84" s="28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  <c r="AE84" s="28"/>
      <c r="AF84" s="28"/>
      <c r="AG84" s="28"/>
      <c r="AH84" s="28"/>
      <c r="AI84" s="28"/>
      <c r="AJ84" s="28"/>
      <c r="AK84" s="28"/>
      <c r="AL84" s="28"/>
      <c r="AM84" s="28"/>
      <c r="AN84" s="28"/>
      <c r="AO84" s="28"/>
      <c r="AP84" s="28"/>
      <c r="AQ84" s="28"/>
      <c r="AR84" s="28"/>
      <c r="AS84" s="28"/>
      <c r="AT84" s="28"/>
      <c r="AU84" s="28"/>
      <c r="AV84" s="28"/>
      <c r="AW84" s="28"/>
      <c r="AX84" s="28"/>
      <c r="AY84" s="28"/>
      <c r="AZ84" s="28"/>
      <c r="BA84" s="28"/>
      <c r="BB84" s="28"/>
      <c r="BC84" s="28"/>
      <c r="BD84" s="28"/>
    </row>
    <row r="85" ht="103.8" customHeight="1" spans="1:56">
      <c r="A85" s="22">
        <v>46014</v>
      </c>
      <c r="B85" s="67" t="s">
        <v>606</v>
      </c>
      <c r="C85" s="26"/>
      <c r="D85" s="26">
        <v>212500</v>
      </c>
      <c r="E85" s="29">
        <f t="shared" ref="E85:E95" si="4">E84+C85-D85</f>
        <v>1450326</v>
      </c>
      <c r="F85" s="68" t="s">
        <v>650</v>
      </c>
      <c r="G85" s="52"/>
      <c r="H85" s="32"/>
      <c r="I85" s="32"/>
      <c r="J85" s="32"/>
      <c r="K85" s="32"/>
      <c r="L85" s="32"/>
      <c r="M85" s="28"/>
      <c r="N85" s="66"/>
      <c r="O85" s="28"/>
      <c r="P85" s="28"/>
      <c r="Q85" s="28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  <c r="AE85" s="28"/>
      <c r="AF85" s="28"/>
      <c r="AG85" s="28"/>
      <c r="AH85" s="28"/>
      <c r="AI85" s="28"/>
      <c r="AJ85" s="28"/>
      <c r="AK85" s="28"/>
      <c r="AL85" s="28"/>
      <c r="AM85" s="28"/>
      <c r="AN85" s="28"/>
      <c r="AO85" s="28"/>
      <c r="AP85" s="28"/>
      <c r="AQ85" s="28"/>
      <c r="AR85" s="28"/>
      <c r="AS85" s="28"/>
      <c r="AT85" s="28"/>
      <c r="AU85" s="28"/>
      <c r="AV85" s="28"/>
      <c r="AW85" s="28"/>
      <c r="AX85" s="28"/>
      <c r="AY85" s="28"/>
      <c r="AZ85" s="28"/>
      <c r="BA85" s="28"/>
      <c r="BB85" s="28"/>
      <c r="BC85" s="28"/>
      <c r="BD85" s="28"/>
    </row>
    <row r="86" ht="183.9" customHeight="1" spans="1:56">
      <c r="A86" s="22">
        <v>46014</v>
      </c>
      <c r="B86" s="25" t="s">
        <v>606</v>
      </c>
      <c r="C86" s="26"/>
      <c r="D86" s="26">
        <v>257000</v>
      </c>
      <c r="E86" s="29">
        <f t="shared" si="4"/>
        <v>1193326</v>
      </c>
      <c r="F86" s="59" t="s">
        <v>651</v>
      </c>
      <c r="G86" s="52"/>
      <c r="H86" s="32"/>
      <c r="I86" s="32"/>
      <c r="J86" s="32"/>
      <c r="K86" s="32"/>
      <c r="L86" s="32"/>
      <c r="M86" s="28"/>
      <c r="N86" s="66"/>
      <c r="O86" s="28"/>
      <c r="P86" s="28"/>
      <c r="Q86" s="28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  <c r="AE86" s="28"/>
      <c r="AF86" s="28"/>
      <c r="AG86" s="28"/>
      <c r="AH86" s="28"/>
      <c r="AI86" s="28"/>
      <c r="AJ86" s="28"/>
      <c r="AK86" s="28"/>
      <c r="AL86" s="28"/>
      <c r="AM86" s="28"/>
      <c r="AN86" s="28"/>
      <c r="AO86" s="28"/>
      <c r="AP86" s="28"/>
      <c r="AQ86" s="28"/>
      <c r="AR86" s="28"/>
      <c r="AS86" s="28"/>
      <c r="AT86" s="28"/>
      <c r="AU86" s="28"/>
      <c r="AV86" s="28"/>
      <c r="AW86" s="28"/>
      <c r="AX86" s="28"/>
      <c r="AY86" s="28"/>
      <c r="AZ86" s="28"/>
      <c r="BA86" s="28"/>
      <c r="BB86" s="28"/>
      <c r="BC86" s="28"/>
      <c r="BD86" s="28"/>
    </row>
    <row r="87" ht="210.6" customHeight="1" spans="1:56">
      <c r="A87" s="22">
        <v>46014</v>
      </c>
      <c r="B87" s="25" t="s">
        <v>597</v>
      </c>
      <c r="C87" s="26"/>
      <c r="D87" s="26">
        <v>167500</v>
      </c>
      <c r="E87" s="29">
        <f t="shared" si="4"/>
        <v>1025826</v>
      </c>
      <c r="F87" s="51" t="s">
        <v>652</v>
      </c>
      <c r="G87" s="52"/>
      <c r="H87" s="32"/>
      <c r="I87" s="32"/>
      <c r="J87" s="32"/>
      <c r="K87" s="32"/>
      <c r="L87" s="32"/>
      <c r="M87" s="28"/>
      <c r="N87" s="66"/>
      <c r="O87" s="28"/>
      <c r="P87" s="28"/>
      <c r="Q87" s="28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  <c r="AE87" s="28"/>
      <c r="AF87" s="28"/>
      <c r="AG87" s="28"/>
      <c r="AH87" s="28"/>
      <c r="AI87" s="28"/>
      <c r="AJ87" s="28"/>
      <c r="AK87" s="28"/>
      <c r="AL87" s="28"/>
      <c r="AM87" s="28"/>
      <c r="AN87" s="28"/>
      <c r="AO87" s="28"/>
      <c r="AP87" s="28"/>
      <c r="AQ87" s="28"/>
      <c r="AR87" s="28"/>
      <c r="AS87" s="28"/>
      <c r="AT87" s="28"/>
      <c r="AU87" s="28"/>
      <c r="AV87" s="28"/>
      <c r="AW87" s="28"/>
      <c r="AX87" s="28"/>
      <c r="AY87" s="28"/>
      <c r="AZ87" s="28"/>
      <c r="BA87" s="28"/>
      <c r="BB87" s="28"/>
      <c r="BC87" s="28"/>
      <c r="BD87" s="28"/>
    </row>
    <row r="88" ht="252.9" customHeight="1" spans="1:56">
      <c r="A88" s="22">
        <v>46015</v>
      </c>
      <c r="B88" s="25" t="s">
        <v>653</v>
      </c>
      <c r="C88" s="26"/>
      <c r="D88" s="26">
        <v>289100</v>
      </c>
      <c r="E88" s="29">
        <f t="shared" si="4"/>
        <v>736726</v>
      </c>
      <c r="F88" s="70" t="s">
        <v>654</v>
      </c>
      <c r="G88" s="52"/>
      <c r="H88" s="32"/>
      <c r="I88" s="32"/>
      <c r="J88" s="32"/>
      <c r="K88" s="32"/>
      <c r="L88" s="32"/>
      <c r="M88" s="28"/>
      <c r="N88" s="66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  <c r="AG88" s="28"/>
      <c r="AH88" s="28"/>
      <c r="AI88" s="28"/>
      <c r="AJ88" s="28"/>
      <c r="AK88" s="28"/>
      <c r="AL88" s="28"/>
      <c r="AM88" s="28"/>
      <c r="AN88" s="28"/>
      <c r="AO88" s="28"/>
      <c r="AP88" s="28"/>
      <c r="AQ88" s="28"/>
      <c r="AR88" s="28"/>
      <c r="AS88" s="28"/>
      <c r="AT88" s="28"/>
      <c r="AU88" s="28"/>
      <c r="AV88" s="28"/>
      <c r="AW88" s="28"/>
      <c r="AX88" s="28"/>
      <c r="AY88" s="28"/>
      <c r="AZ88" s="28"/>
      <c r="BA88" s="28"/>
      <c r="BB88" s="28"/>
      <c r="BC88" s="28"/>
      <c r="BD88" s="28"/>
    </row>
    <row r="89" ht="288.25" customHeight="1" spans="1:56">
      <c r="A89" s="22">
        <v>46015</v>
      </c>
      <c r="B89" s="25" t="s">
        <v>610</v>
      </c>
      <c r="C89" s="26"/>
      <c r="D89" s="26">
        <v>70000</v>
      </c>
      <c r="E89" s="29">
        <f t="shared" si="4"/>
        <v>666726</v>
      </c>
      <c r="F89" s="51" t="s">
        <v>655</v>
      </c>
      <c r="G89" s="52"/>
      <c r="H89" s="32"/>
      <c r="I89" s="32"/>
      <c r="J89" s="32"/>
      <c r="K89" s="32"/>
      <c r="L89" s="32"/>
      <c r="M89" s="28"/>
      <c r="N89" s="66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  <c r="AG89" s="28"/>
      <c r="AH89" s="28"/>
      <c r="AI89" s="28"/>
      <c r="AJ89" s="28"/>
      <c r="AK89" s="28"/>
      <c r="AL89" s="28"/>
      <c r="AM89" s="28"/>
      <c r="AN89" s="28"/>
      <c r="AO89" s="28"/>
      <c r="AP89" s="28"/>
      <c r="AQ89" s="28"/>
      <c r="AR89" s="28"/>
      <c r="AS89" s="28"/>
      <c r="AT89" s="28"/>
      <c r="AU89" s="28"/>
      <c r="AV89" s="28"/>
      <c r="AW89" s="28"/>
      <c r="AX89" s="28"/>
      <c r="AY89" s="28"/>
      <c r="AZ89" s="28"/>
      <c r="BA89" s="28"/>
      <c r="BB89" s="28"/>
      <c r="BC89" s="28"/>
      <c r="BD89" s="28"/>
    </row>
    <row r="90" ht="200.5" customHeight="1" spans="1:56">
      <c r="A90" s="22">
        <v>46015</v>
      </c>
      <c r="B90" s="25" t="s">
        <v>597</v>
      </c>
      <c r="C90" s="26"/>
      <c r="D90" s="26">
        <v>12500</v>
      </c>
      <c r="E90" s="29">
        <f t="shared" si="4"/>
        <v>654226</v>
      </c>
      <c r="F90" s="51" t="s">
        <v>656</v>
      </c>
      <c r="G90" s="52"/>
      <c r="H90" s="32"/>
      <c r="I90" s="32"/>
      <c r="J90" s="32"/>
      <c r="K90" s="32"/>
      <c r="L90" s="32"/>
      <c r="M90" s="28"/>
      <c r="N90" s="66"/>
      <c r="O90" s="28"/>
      <c r="P90" s="28"/>
      <c r="Q90" s="28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  <c r="AE90" s="28"/>
      <c r="AF90" s="28"/>
      <c r="AG90" s="28"/>
      <c r="AH90" s="28"/>
      <c r="AI90" s="28"/>
      <c r="AJ90" s="28"/>
      <c r="AK90" s="28"/>
      <c r="AL90" s="28"/>
      <c r="AM90" s="28"/>
      <c r="AN90" s="28"/>
      <c r="AO90" s="28"/>
      <c r="AP90" s="28"/>
      <c r="AQ90" s="28"/>
      <c r="AR90" s="28"/>
      <c r="AS90" s="28"/>
      <c r="AT90" s="28"/>
      <c r="AU90" s="28"/>
      <c r="AV90" s="28"/>
      <c r="AW90" s="28"/>
      <c r="AX90" s="28"/>
      <c r="AY90" s="28"/>
      <c r="AZ90" s="28"/>
      <c r="BA90" s="28"/>
      <c r="BB90" s="28"/>
      <c r="BC90" s="28"/>
      <c r="BD90" s="28"/>
    </row>
    <row r="91" ht="39.75" customHeight="1" spans="1:56">
      <c r="A91" s="22">
        <v>46016</v>
      </c>
      <c r="B91" s="25" t="s">
        <v>617</v>
      </c>
      <c r="C91" s="26">
        <v>1500000</v>
      </c>
      <c r="D91" s="26"/>
      <c r="E91" s="29">
        <f t="shared" si="4"/>
        <v>2154226</v>
      </c>
      <c r="F91" s="30" t="s">
        <v>618</v>
      </c>
      <c r="G91" s="71"/>
      <c r="H91" s="32"/>
      <c r="I91" s="32"/>
      <c r="J91" s="32"/>
      <c r="K91" s="32"/>
      <c r="L91" s="32"/>
      <c r="M91" s="28"/>
      <c r="N91" s="66"/>
      <c r="O91" s="28"/>
      <c r="P91" s="28"/>
      <c r="Q91" s="28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  <c r="AE91" s="28"/>
      <c r="AF91" s="28"/>
      <c r="AG91" s="28"/>
      <c r="AH91" s="28"/>
      <c r="AI91" s="28"/>
      <c r="AJ91" s="28"/>
      <c r="AK91" s="28"/>
      <c r="AL91" s="28"/>
      <c r="AM91" s="28"/>
      <c r="AN91" s="28"/>
      <c r="AO91" s="28"/>
      <c r="AP91" s="28"/>
      <c r="AQ91" s="28"/>
      <c r="AR91" s="28"/>
      <c r="AS91" s="28"/>
      <c r="AT91" s="28"/>
      <c r="AU91" s="28"/>
      <c r="AV91" s="28"/>
      <c r="AW91" s="28"/>
      <c r="AX91" s="28"/>
      <c r="AY91" s="28"/>
      <c r="AZ91" s="28"/>
      <c r="BA91" s="28"/>
      <c r="BB91" s="28"/>
      <c r="BC91" s="28"/>
      <c r="BD91" s="28"/>
    </row>
    <row r="92" ht="39.75" customHeight="1" spans="1:56">
      <c r="A92" s="22">
        <v>46016</v>
      </c>
      <c r="B92" s="25" t="s">
        <v>525</v>
      </c>
      <c r="C92" s="26"/>
      <c r="D92" s="26">
        <v>1200</v>
      </c>
      <c r="E92" s="29">
        <f t="shared" si="4"/>
        <v>2153026</v>
      </c>
      <c r="F92" s="30" t="s">
        <v>526</v>
      </c>
      <c r="G92" s="71"/>
      <c r="H92" s="32"/>
      <c r="I92" s="32"/>
      <c r="J92" s="32"/>
      <c r="K92" s="32"/>
      <c r="L92" s="32"/>
      <c r="M92" s="28"/>
      <c r="N92" s="66"/>
      <c r="O92" s="28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  <c r="AE92" s="28"/>
      <c r="AF92" s="28"/>
      <c r="AG92" s="28"/>
      <c r="AH92" s="28"/>
      <c r="AI92" s="28"/>
      <c r="AJ92" s="28"/>
      <c r="AK92" s="28"/>
      <c r="AL92" s="28"/>
      <c r="AM92" s="28"/>
      <c r="AN92" s="28"/>
      <c r="AO92" s="28"/>
      <c r="AP92" s="28"/>
      <c r="AQ92" s="28"/>
      <c r="AR92" s="28"/>
      <c r="AS92" s="28"/>
      <c r="AT92" s="28"/>
      <c r="AU92" s="28"/>
      <c r="AV92" s="28"/>
      <c r="AW92" s="28"/>
      <c r="AX92" s="28"/>
      <c r="AY92" s="28"/>
      <c r="AZ92" s="28"/>
      <c r="BA92" s="28"/>
      <c r="BB92" s="28"/>
      <c r="BC92" s="28"/>
      <c r="BD92" s="28"/>
    </row>
    <row r="93" ht="207.65" spans="1:56">
      <c r="A93" s="22">
        <v>46017</v>
      </c>
      <c r="B93" s="25" t="s">
        <v>542</v>
      </c>
      <c r="C93" s="26"/>
      <c r="D93" s="26">
        <v>68000</v>
      </c>
      <c r="E93" s="29">
        <f t="shared" si="4"/>
        <v>2085026</v>
      </c>
      <c r="F93" s="51" t="s">
        <v>605</v>
      </c>
      <c r="G93" s="52" t="str">
        <f>_xlfn.DISPIMG("ID_CD352B7F8A154C609A22B2FD5AA6F11A",1)</f>
        <v>=DISPIMG("ID_CD352B7F8A154C609A22B2FD5AA6F11A",1)</v>
      </c>
      <c r="H93" s="32"/>
      <c r="I93" s="32"/>
      <c r="J93" s="32"/>
      <c r="K93" s="32"/>
      <c r="L93" s="32"/>
      <c r="M93" s="28"/>
      <c r="N93" s="66"/>
      <c r="O93" s="28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  <c r="AE93" s="28"/>
      <c r="AF93" s="28"/>
      <c r="AG93" s="28"/>
      <c r="AH93" s="28"/>
      <c r="AI93" s="28"/>
      <c r="AJ93" s="28"/>
      <c r="AK93" s="28"/>
      <c r="AL93" s="28"/>
      <c r="AM93" s="28"/>
      <c r="AN93" s="28"/>
      <c r="AO93" s="28"/>
      <c r="AP93" s="28"/>
      <c r="AQ93" s="28"/>
      <c r="AR93" s="28"/>
      <c r="AS93" s="28"/>
      <c r="AT93" s="28"/>
      <c r="AU93" s="28"/>
      <c r="AV93" s="28"/>
      <c r="AW93" s="28"/>
      <c r="AX93" s="28"/>
      <c r="AY93" s="28"/>
      <c r="AZ93" s="28"/>
      <c r="BA93" s="28"/>
      <c r="BB93" s="28"/>
      <c r="BC93" s="28"/>
      <c r="BD93" s="28"/>
    </row>
    <row r="94" ht="203.35" spans="1:56">
      <c r="A94" s="22">
        <v>46017</v>
      </c>
      <c r="B94" s="25" t="s">
        <v>562</v>
      </c>
      <c r="C94" s="26"/>
      <c r="D94" s="26">
        <v>58000</v>
      </c>
      <c r="E94" s="29">
        <f t="shared" si="4"/>
        <v>2027026</v>
      </c>
      <c r="F94" s="68" t="s">
        <v>657</v>
      </c>
      <c r="G94" s="52" t="str">
        <f>_xlfn.DISPIMG("ID_CABE3E22C08B47D2822D0EE5A82ACC58",1)</f>
        <v>=DISPIMG("ID_CABE3E22C08B47D2822D0EE5A82ACC58",1)</v>
      </c>
      <c r="H94" s="32"/>
      <c r="I94" s="32"/>
      <c r="J94" s="32"/>
      <c r="K94" s="32"/>
      <c r="L94" s="32"/>
      <c r="M94" s="28"/>
      <c r="N94" s="66"/>
      <c r="O94" s="28"/>
      <c r="P94" s="28"/>
      <c r="Q94" s="28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  <c r="AE94" s="28"/>
      <c r="AF94" s="28"/>
      <c r="AG94" s="28"/>
      <c r="AH94" s="28"/>
      <c r="AI94" s="28"/>
      <c r="AJ94" s="28"/>
      <c r="AK94" s="28"/>
      <c r="AL94" s="28"/>
      <c r="AM94" s="28"/>
      <c r="AN94" s="28"/>
      <c r="AO94" s="28"/>
      <c r="AP94" s="28"/>
      <c r="AQ94" s="28"/>
      <c r="AR94" s="28"/>
      <c r="AS94" s="28"/>
      <c r="AT94" s="28"/>
      <c r="AU94" s="28"/>
      <c r="AV94" s="28"/>
      <c r="AW94" s="28"/>
      <c r="AX94" s="28"/>
      <c r="AY94" s="28"/>
      <c r="AZ94" s="28"/>
      <c r="BA94" s="28"/>
      <c r="BB94" s="28"/>
      <c r="BC94" s="28"/>
      <c r="BD94" s="28"/>
    </row>
    <row r="95" ht="409.5" spans="1:56">
      <c r="A95" s="22">
        <v>46017</v>
      </c>
      <c r="B95" s="25" t="s">
        <v>658</v>
      </c>
      <c r="C95" s="26"/>
      <c r="D95" s="26">
        <v>22000</v>
      </c>
      <c r="E95" s="29">
        <f t="shared" si="4"/>
        <v>2005026</v>
      </c>
      <c r="F95" s="51" t="s">
        <v>659</v>
      </c>
      <c r="G95" s="52" t="str">
        <f>_xlfn.DISPIMG("ID_BB466F75EAAE47DFA2911D854242D977",1)</f>
        <v>=DISPIMG("ID_BB466F75EAAE47DFA2911D854242D977",1)</v>
      </c>
      <c r="H95" s="32"/>
      <c r="I95" s="32"/>
      <c r="J95" s="32"/>
      <c r="K95" s="32"/>
      <c r="L95" s="32"/>
      <c r="M95" s="28"/>
      <c r="N95" s="66"/>
      <c r="O95" s="28"/>
      <c r="P95" s="28"/>
      <c r="Q95" s="28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  <c r="AE95" s="28"/>
      <c r="AF95" s="28"/>
      <c r="AG95" s="28"/>
      <c r="AH95" s="28"/>
      <c r="AI95" s="28"/>
      <c r="AJ95" s="28"/>
      <c r="AK95" s="28"/>
      <c r="AL95" s="28"/>
      <c r="AM95" s="28"/>
      <c r="AN95" s="28"/>
      <c r="AO95" s="28"/>
      <c r="AP95" s="28"/>
      <c r="AQ95" s="28"/>
      <c r="AR95" s="28"/>
      <c r="AS95" s="28"/>
      <c r="AT95" s="28"/>
      <c r="AU95" s="28"/>
      <c r="AV95" s="28"/>
      <c r="AW95" s="28"/>
      <c r="AX95" s="28"/>
      <c r="AY95" s="28"/>
      <c r="AZ95" s="28"/>
      <c r="BA95" s="28"/>
      <c r="BB95" s="28"/>
      <c r="BC95" s="28"/>
      <c r="BD95" s="28"/>
    </row>
    <row r="96" ht="244.5" spans="1:7">
      <c r="A96" s="22">
        <v>46017</v>
      </c>
      <c r="B96" s="25" t="s">
        <v>660</v>
      </c>
      <c r="C96" s="26"/>
      <c r="D96" s="26">
        <v>168500</v>
      </c>
      <c r="E96" s="29">
        <f t="shared" ref="E96:E135" si="5">E95+C96-D96</f>
        <v>1836526</v>
      </c>
      <c r="F96" s="68" t="s">
        <v>661</v>
      </c>
      <c r="G96" s="52" t="str">
        <f>_xlfn.DISPIMG("ID_81B1B2574CA8459C8485E6866C37D989",1)</f>
        <v>=DISPIMG("ID_81B1B2574CA8459C8485E6866C37D989",1)</v>
      </c>
    </row>
    <row r="97" ht="274.1" spans="1:7">
      <c r="A97" s="22">
        <v>46017</v>
      </c>
      <c r="B97" s="25" t="s">
        <v>662</v>
      </c>
      <c r="C97" s="26"/>
      <c r="D97" s="26">
        <v>20500</v>
      </c>
      <c r="E97" s="29">
        <f t="shared" si="5"/>
        <v>1816026</v>
      </c>
      <c r="F97" s="68" t="s">
        <v>663</v>
      </c>
      <c r="G97" s="52" t="str">
        <f>_xlfn.DISPIMG("ID_8850A8F2E341420C9271F6BB2C7357FF",1)</f>
        <v>=DISPIMG("ID_8850A8F2E341420C9271F6BB2C7357FF",1)</v>
      </c>
    </row>
    <row r="98" ht="409.5" spans="1:7">
      <c r="A98" s="22">
        <v>46018</v>
      </c>
      <c r="B98" s="25" t="s">
        <v>664</v>
      </c>
      <c r="C98" s="26"/>
      <c r="D98" s="26">
        <v>8000</v>
      </c>
      <c r="E98" s="29">
        <f t="shared" si="5"/>
        <v>1808026</v>
      </c>
      <c r="F98" s="68" t="s">
        <v>665</v>
      </c>
      <c r="G98" s="52" t="str">
        <f>_xlfn.DISPIMG("ID_8953E088FB4D41D6A3CB9B218DF72C41",1)</f>
        <v>=DISPIMG("ID_8953E088FB4D41D6A3CB9B218DF72C41",1)</v>
      </c>
    </row>
    <row r="99" ht="15.75" customHeight="1" spans="1:7">
      <c r="A99" s="22"/>
      <c r="B99" s="25"/>
      <c r="C99" s="26"/>
      <c r="D99" s="26"/>
      <c r="E99" s="29">
        <f t="shared" si="5"/>
        <v>1808026</v>
      </c>
      <c r="F99" s="72"/>
      <c r="G99" s="71"/>
    </row>
    <row r="100" ht="15.75" customHeight="1" spans="1:7">
      <c r="A100" s="22"/>
      <c r="B100" s="25"/>
      <c r="C100" s="26"/>
      <c r="D100" s="26"/>
      <c r="E100" s="29">
        <f t="shared" si="5"/>
        <v>1808026</v>
      </c>
      <c r="F100" s="72"/>
      <c r="G100" s="71"/>
    </row>
    <row r="101" ht="15.75" customHeight="1" spans="1:7">
      <c r="A101" s="22"/>
      <c r="B101" s="25"/>
      <c r="C101" s="26"/>
      <c r="D101" s="26"/>
      <c r="E101" s="29">
        <f t="shared" si="5"/>
        <v>1808026</v>
      </c>
      <c r="F101" s="72"/>
      <c r="G101" s="71"/>
    </row>
    <row r="102" ht="15.75" customHeight="1" spans="1:7">
      <c r="A102" s="22"/>
      <c r="B102" s="25"/>
      <c r="C102" s="26"/>
      <c r="D102" s="26"/>
      <c r="E102" s="29">
        <f t="shared" si="5"/>
        <v>1808026</v>
      </c>
      <c r="F102" s="72"/>
      <c r="G102" s="71"/>
    </row>
    <row r="103" ht="15.75" customHeight="1" spans="1:7">
      <c r="A103" s="22"/>
      <c r="B103" s="25"/>
      <c r="C103" s="26"/>
      <c r="D103" s="26"/>
      <c r="E103" s="29">
        <f t="shared" si="5"/>
        <v>1808026</v>
      </c>
      <c r="F103" s="72"/>
      <c r="G103" s="71"/>
    </row>
    <row r="104" ht="15.75" customHeight="1" spans="1:7">
      <c r="A104" s="22"/>
      <c r="B104" s="25"/>
      <c r="C104" s="26"/>
      <c r="D104" s="26"/>
      <c r="E104" s="29">
        <f t="shared" si="5"/>
        <v>1808026</v>
      </c>
      <c r="F104" s="72"/>
      <c r="G104" s="71"/>
    </row>
    <row r="105" ht="15.75" customHeight="1" spans="1:7">
      <c r="A105" s="22"/>
      <c r="B105" s="25"/>
      <c r="C105" s="26"/>
      <c r="D105" s="26"/>
      <c r="E105" s="29">
        <f t="shared" si="5"/>
        <v>1808026</v>
      </c>
      <c r="F105" s="72"/>
      <c r="G105" s="71"/>
    </row>
    <row r="106" ht="15.75" customHeight="1" spans="1:7">
      <c r="A106" s="22"/>
      <c r="B106" s="25"/>
      <c r="C106" s="26"/>
      <c r="D106" s="26"/>
      <c r="E106" s="29">
        <f t="shared" si="5"/>
        <v>1808026</v>
      </c>
      <c r="F106" s="72"/>
      <c r="G106" s="71"/>
    </row>
    <row r="107" ht="15.75" customHeight="1" spans="1:7">
      <c r="A107" s="22"/>
      <c r="B107" s="25"/>
      <c r="C107" s="26"/>
      <c r="D107" s="26"/>
      <c r="E107" s="29">
        <f t="shared" si="5"/>
        <v>1808026</v>
      </c>
      <c r="F107" s="72"/>
      <c r="G107" s="71"/>
    </row>
    <row r="108" ht="15.75" customHeight="1" spans="1:7">
      <c r="A108" s="22"/>
      <c r="B108" s="25"/>
      <c r="C108" s="26"/>
      <c r="D108" s="26"/>
      <c r="E108" s="29">
        <f t="shared" si="5"/>
        <v>1808026</v>
      </c>
      <c r="F108" s="72"/>
      <c r="G108" s="71"/>
    </row>
    <row r="109" ht="15.75" customHeight="1" spans="1:7">
      <c r="A109" s="22"/>
      <c r="B109" s="25"/>
      <c r="C109" s="26"/>
      <c r="D109" s="26"/>
      <c r="E109" s="29">
        <f t="shared" si="5"/>
        <v>1808026</v>
      </c>
      <c r="F109" s="72"/>
      <c r="G109" s="71"/>
    </row>
    <row r="110" ht="15.75" customHeight="1" spans="1:7">
      <c r="A110" s="22"/>
      <c r="B110" s="25"/>
      <c r="C110" s="26"/>
      <c r="D110" s="26"/>
      <c r="E110" s="29">
        <f t="shared" si="5"/>
        <v>1808026</v>
      </c>
      <c r="F110" s="72"/>
      <c r="G110" s="71"/>
    </row>
    <row r="111" ht="15.75" customHeight="1" spans="1:7">
      <c r="A111" s="22"/>
      <c r="B111" s="25"/>
      <c r="C111" s="26"/>
      <c r="D111" s="26"/>
      <c r="E111" s="29">
        <f t="shared" si="5"/>
        <v>1808026</v>
      </c>
      <c r="F111" s="72"/>
      <c r="G111" s="71"/>
    </row>
    <row r="112" ht="15.75" customHeight="1" spans="1:7">
      <c r="A112" s="22"/>
      <c r="B112" s="25"/>
      <c r="C112" s="26"/>
      <c r="D112" s="26"/>
      <c r="E112" s="29">
        <f t="shared" si="5"/>
        <v>1808026</v>
      </c>
      <c r="F112" s="72"/>
      <c r="G112" s="71"/>
    </row>
    <row r="113" ht="15.75" customHeight="1" spans="1:7">
      <c r="A113" s="22"/>
      <c r="B113" s="25"/>
      <c r="C113" s="26"/>
      <c r="D113" s="26"/>
      <c r="E113" s="29">
        <f t="shared" si="5"/>
        <v>1808026</v>
      </c>
      <c r="F113" s="72"/>
      <c r="G113" s="71"/>
    </row>
    <row r="114" ht="15.75" customHeight="1" spans="1:7">
      <c r="A114" s="22"/>
      <c r="B114" s="25"/>
      <c r="C114" s="26"/>
      <c r="D114" s="26"/>
      <c r="E114" s="29">
        <f t="shared" si="5"/>
        <v>1808026</v>
      </c>
      <c r="F114" s="72"/>
      <c r="G114" s="71"/>
    </row>
    <row r="115" ht="15.75" customHeight="1" spans="1:7">
      <c r="A115" s="22"/>
      <c r="B115" s="25"/>
      <c r="C115" s="26"/>
      <c r="D115" s="26"/>
      <c r="E115" s="29">
        <f t="shared" si="5"/>
        <v>1808026</v>
      </c>
      <c r="F115" s="72"/>
      <c r="G115" s="71"/>
    </row>
    <row r="116" ht="15.75" customHeight="1" spans="1:7">
      <c r="A116" s="22"/>
      <c r="B116" s="25"/>
      <c r="C116" s="26"/>
      <c r="D116" s="26"/>
      <c r="E116" s="29">
        <f t="shared" si="5"/>
        <v>1808026</v>
      </c>
      <c r="F116" s="72"/>
      <c r="G116" s="71"/>
    </row>
    <row r="117" ht="15.75" customHeight="1" spans="1:7">
      <c r="A117" s="22"/>
      <c r="B117" s="25"/>
      <c r="C117" s="26"/>
      <c r="D117" s="26"/>
      <c r="E117" s="29">
        <f t="shared" si="5"/>
        <v>1808026</v>
      </c>
      <c r="F117" s="72"/>
      <c r="G117" s="71"/>
    </row>
    <row r="118" ht="15.75" customHeight="1" spans="1:7">
      <c r="A118" s="22"/>
      <c r="B118" s="25"/>
      <c r="C118" s="26"/>
      <c r="D118" s="26"/>
      <c r="E118" s="29">
        <f t="shared" si="5"/>
        <v>1808026</v>
      </c>
      <c r="F118" s="72"/>
      <c r="G118" s="71"/>
    </row>
    <row r="119" ht="15.75" customHeight="1" spans="1:7">
      <c r="A119" s="22"/>
      <c r="B119" s="25"/>
      <c r="C119" s="26"/>
      <c r="D119" s="26"/>
      <c r="E119" s="29">
        <f t="shared" si="5"/>
        <v>1808026</v>
      </c>
      <c r="F119" s="72"/>
      <c r="G119" s="71"/>
    </row>
    <row r="120" ht="15.75" customHeight="1" spans="1:7">
      <c r="A120" s="22"/>
      <c r="B120" s="25"/>
      <c r="C120" s="26"/>
      <c r="D120" s="26"/>
      <c r="E120" s="29">
        <f t="shared" si="5"/>
        <v>1808026</v>
      </c>
      <c r="F120" s="72"/>
      <c r="G120" s="71"/>
    </row>
    <row r="121" ht="15.75" customHeight="1" spans="1:7">
      <c r="A121" s="22"/>
      <c r="B121" s="25"/>
      <c r="C121" s="26"/>
      <c r="D121" s="26"/>
      <c r="E121" s="29">
        <f t="shared" si="5"/>
        <v>1808026</v>
      </c>
      <c r="F121" s="72"/>
      <c r="G121" s="71"/>
    </row>
    <row r="122" ht="15.75" customHeight="1" spans="1:7">
      <c r="A122" s="22"/>
      <c r="B122" s="25"/>
      <c r="C122" s="26"/>
      <c r="D122" s="26"/>
      <c r="E122" s="29">
        <f t="shared" si="5"/>
        <v>1808026</v>
      </c>
      <c r="F122" s="72"/>
      <c r="G122" s="71"/>
    </row>
    <row r="123" ht="15.75" customHeight="1" spans="1:7">
      <c r="A123" s="22"/>
      <c r="B123" s="25"/>
      <c r="C123" s="26"/>
      <c r="D123" s="26"/>
      <c r="E123" s="29">
        <f t="shared" si="5"/>
        <v>1808026</v>
      </c>
      <c r="F123" s="72"/>
      <c r="G123" s="71"/>
    </row>
    <row r="124" ht="15.75" customHeight="1" spans="1:7">
      <c r="A124" s="22"/>
      <c r="B124" s="25"/>
      <c r="C124" s="26"/>
      <c r="D124" s="26"/>
      <c r="E124" s="29">
        <f t="shared" si="5"/>
        <v>1808026</v>
      </c>
      <c r="F124" s="72"/>
      <c r="G124" s="71"/>
    </row>
    <row r="125" ht="15.75" customHeight="1" spans="1:7">
      <c r="A125" s="22"/>
      <c r="B125" s="25"/>
      <c r="C125" s="26"/>
      <c r="D125" s="26"/>
      <c r="E125" s="29">
        <f t="shared" si="5"/>
        <v>1808026</v>
      </c>
      <c r="F125" s="72"/>
      <c r="G125" s="71"/>
    </row>
    <row r="126" ht="15.75" customHeight="1" spans="1:7">
      <c r="A126" s="22"/>
      <c r="B126" s="25"/>
      <c r="C126" s="26"/>
      <c r="D126" s="26"/>
      <c r="E126" s="29">
        <f t="shared" si="5"/>
        <v>1808026</v>
      </c>
      <c r="F126" s="72"/>
      <c r="G126" s="71"/>
    </row>
    <row r="127" ht="15.75" customHeight="1" spans="1:7">
      <c r="A127" s="22"/>
      <c r="B127" s="25"/>
      <c r="C127" s="26"/>
      <c r="D127" s="26"/>
      <c r="E127" s="29">
        <f t="shared" si="5"/>
        <v>1808026</v>
      </c>
      <c r="F127" s="72"/>
      <c r="G127" s="71"/>
    </row>
    <row r="128" ht="15.75" customHeight="1" spans="1:7">
      <c r="A128" s="22"/>
      <c r="B128" s="25"/>
      <c r="C128" s="26"/>
      <c r="D128" s="26"/>
      <c r="E128" s="29">
        <f t="shared" si="5"/>
        <v>1808026</v>
      </c>
      <c r="F128" s="72"/>
      <c r="G128" s="71"/>
    </row>
    <row r="129" ht="15.75" customHeight="1" spans="1:7">
      <c r="A129" s="22"/>
      <c r="B129" s="25"/>
      <c r="C129" s="26"/>
      <c r="D129" s="26"/>
      <c r="E129" s="29">
        <f t="shared" si="5"/>
        <v>1808026</v>
      </c>
      <c r="F129" s="72"/>
      <c r="G129" s="71"/>
    </row>
    <row r="130" ht="15.75" customHeight="1" spans="1:7">
      <c r="A130" s="22"/>
      <c r="B130" s="25"/>
      <c r="C130" s="26"/>
      <c r="D130" s="26"/>
      <c r="E130" s="29">
        <f t="shared" si="5"/>
        <v>1808026</v>
      </c>
      <c r="F130" s="72"/>
      <c r="G130" s="71"/>
    </row>
    <row r="131" ht="15.75" customHeight="1" spans="1:7">
      <c r="A131" s="22"/>
      <c r="B131" s="25"/>
      <c r="C131" s="26"/>
      <c r="D131" s="26"/>
      <c r="E131" s="29">
        <f t="shared" si="5"/>
        <v>1808026</v>
      </c>
      <c r="F131" s="72"/>
      <c r="G131" s="71"/>
    </row>
    <row r="132" ht="15.75" customHeight="1" spans="1:7">
      <c r="A132" s="22"/>
      <c r="B132" s="25"/>
      <c r="C132" s="26"/>
      <c r="D132" s="26"/>
      <c r="E132" s="29">
        <f t="shared" si="5"/>
        <v>1808026</v>
      </c>
      <c r="F132" s="72"/>
      <c r="G132" s="71"/>
    </row>
    <row r="133" ht="15.75" customHeight="1" spans="1:7">
      <c r="A133" s="22"/>
      <c r="B133" s="25"/>
      <c r="C133" s="26"/>
      <c r="D133" s="26"/>
      <c r="E133" s="29">
        <f t="shared" si="5"/>
        <v>1808026</v>
      </c>
      <c r="F133" s="72"/>
      <c r="G133" s="71"/>
    </row>
    <row r="134" ht="15.75" customHeight="1" spans="1:7">
      <c r="A134" s="22"/>
      <c r="B134" s="25"/>
      <c r="C134" s="26"/>
      <c r="D134" s="26"/>
      <c r="E134" s="29">
        <f t="shared" si="5"/>
        <v>1808026</v>
      </c>
      <c r="F134" s="72"/>
      <c r="G134" s="71"/>
    </row>
    <row r="135" ht="15.75" customHeight="1" spans="1:7">
      <c r="A135" s="22"/>
      <c r="B135" s="25"/>
      <c r="C135" s="26"/>
      <c r="D135" s="26"/>
      <c r="E135" s="29">
        <f t="shared" si="5"/>
        <v>1808026</v>
      </c>
      <c r="F135" s="72"/>
      <c r="G135" s="71"/>
    </row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10">
    <mergeCell ref="A16:A18"/>
    <mergeCell ref="B16:B18"/>
    <mergeCell ref="C16:C18"/>
    <mergeCell ref="D16:D18"/>
    <mergeCell ref="G2:G3"/>
    <mergeCell ref="G19:G20"/>
    <mergeCell ref="G42:G43"/>
    <mergeCell ref="G60:G61"/>
    <mergeCell ref="G63:G64"/>
    <mergeCell ref="G83:G84"/>
  </mergeCell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Daily Acitivies &amp; Checklists</vt:lpstr>
      <vt:lpstr>Gasoline&amp;Petroleum Costs</vt:lpstr>
      <vt:lpstr>Puchasing cash &amp; transfer costs</vt:lpstr>
      <vt:lpstr>Petty Cash Andika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andika putra</cp:lastModifiedBy>
  <dcterms:created xsi:type="dcterms:W3CDTF">2025-01-23T20:20:00Z</dcterms:created>
  <dcterms:modified xsi:type="dcterms:W3CDTF">2025-12-27T22:52:56Z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57EAE7E26B1A440488D9CD0BD7F40677_13</vt:lpwstr>
  </property>
  <property fmtid="{D5CDD505-2E9C-101B-9397-08002B2CF9AE}" pid="3" name="KSOProductBuildVer">
    <vt:lpwstr>1033-12.1.23152.23152</vt:lpwstr>
  </property>
</Properties>
</file>