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Course\Arts&amp;Humanities\"/>
    </mc:Choice>
  </mc:AlternateContent>
  <xr:revisionPtr revIDLastSave="0" documentId="13_ncr:1_{903E9DF4-1EE3-410C-BA9B-52461C27C26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S_Art_Hum" sheetId="1" r:id="rId1"/>
  </sheets>
  <definedNames>
    <definedName name="_xlnm._FilterDatabase" localSheetId="0" hidden="1">QS_Art_Hum!$A$1:$E$491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4" i="1"/>
  <c r="A15" i="1"/>
  <c r="A17" i="1"/>
  <c r="A18" i="1"/>
  <c r="A24" i="1"/>
  <c r="A25" i="1"/>
  <c r="A32" i="1"/>
  <c r="A33" i="1"/>
  <c r="A38" i="1"/>
  <c r="A39" i="1"/>
  <c r="A44" i="1"/>
  <c r="A45" i="1"/>
  <c r="A47" i="1"/>
  <c r="A48" i="1"/>
  <c r="A49" i="1"/>
  <c r="A52" i="1"/>
  <c r="A53" i="1"/>
  <c r="A55" i="1"/>
  <c r="A56" i="1"/>
  <c r="A57" i="1"/>
  <c r="A59" i="1"/>
  <c r="A60" i="1"/>
  <c r="A61" i="1"/>
  <c r="A64" i="1"/>
  <c r="A65" i="1"/>
  <c r="A69" i="1"/>
  <c r="A70" i="1"/>
  <c r="A71" i="1"/>
  <c r="A72" i="1"/>
  <c r="A73" i="1"/>
  <c r="A74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100" i="1"/>
  <c r="A101" i="1"/>
  <c r="A102" i="1"/>
  <c r="A103" i="1"/>
  <c r="A105" i="1"/>
  <c r="A106" i="1"/>
  <c r="A107" i="1"/>
  <c r="A108" i="1"/>
  <c r="A109" i="1"/>
  <c r="A110" i="1"/>
  <c r="A111" i="1"/>
  <c r="A112" i="1"/>
  <c r="A113" i="1"/>
  <c r="A117" i="1"/>
  <c r="A118" i="1"/>
  <c r="A119" i="1"/>
  <c r="A120" i="1"/>
  <c r="A121" i="1"/>
  <c r="A122" i="1"/>
  <c r="A125" i="1"/>
  <c r="A126" i="1"/>
  <c r="A127" i="1"/>
  <c r="A128" i="1"/>
  <c r="A129" i="1"/>
  <c r="A130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3" i="1"/>
  <c r="A184" i="1"/>
  <c r="A187" i="1"/>
  <c r="A188" i="1"/>
  <c r="A190" i="1"/>
  <c r="A191" i="1"/>
  <c r="A192" i="1"/>
  <c r="A193" i="1"/>
  <c r="A194" i="1"/>
  <c r="A195" i="1"/>
  <c r="A196" i="1"/>
  <c r="A197" i="1"/>
  <c r="A198" i="1"/>
  <c r="A199" i="1"/>
  <c r="A200" i="1"/>
  <c r="A203" i="1"/>
  <c r="A204" i="1"/>
  <c r="A206" i="1"/>
  <c r="A207" i="1"/>
  <c r="A208" i="1"/>
  <c r="A209" i="1"/>
  <c r="A210" i="1"/>
  <c r="A211" i="1"/>
  <c r="A212" i="1"/>
  <c r="A213" i="1"/>
  <c r="A214" i="1"/>
  <c r="A215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8" i="1"/>
  <c r="A329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</calcChain>
</file>

<file path=xl/sharedStrings.xml><?xml version="1.0" encoding="utf-8"?>
<sst xmlns="http://schemas.openxmlformats.org/spreadsheetml/2006/main" count="1655" uniqueCount="912">
  <si>
    <t>Rank</t>
  </si>
  <si>
    <t>University</t>
  </si>
  <si>
    <t>Overall Score</t>
  </si>
  <si>
    <t>University of Oxford</t>
  </si>
  <si>
    <t>University of Cambridge</t>
  </si>
  <si>
    <t>Harvard University</t>
  </si>
  <si>
    <t>University of California, Berkeley (UCB)</t>
  </si>
  <si>
    <t>Stanford University</t>
  </si>
  <si>
    <t>Yale University</t>
  </si>
  <si>
    <t>Columbia University</t>
  </si>
  <si>
    <t>New York University (NYU)</t>
  </si>
  <si>
    <t>The University of Edinburgh</t>
  </si>
  <si>
    <t>University of California, Los Angeles (UCLA)</t>
  </si>
  <si>
    <t>UCL</t>
  </si>
  <si>
    <t>National University of Singapore (NUS)</t>
  </si>
  <si>
    <t>Massachusetts Institute of Technology (MIT)</t>
  </si>
  <si>
    <t>University of Chicago</t>
  </si>
  <si>
    <t>Princeton University</t>
  </si>
  <si>
    <t>The University of Melbourne</t>
  </si>
  <si>
    <t>University of Toronto</t>
  </si>
  <si>
    <t>The London School of Economics and Political Science (LSE)</t>
  </si>
  <si>
    <t>Humboldt-UniversitÃ¤t zu Berlin</t>
  </si>
  <si>
    <t>The University of Hong Kong</t>
  </si>
  <si>
    <t xml:space="preserve"> Hong Kong SAR</t>
  </si>
  <si>
    <t>University of Amsterdam</t>
  </si>
  <si>
    <t>The University of Sydney</t>
  </si>
  <si>
    <t>Sorbonne University</t>
  </si>
  <si>
    <t>The University of Tokyo</t>
  </si>
  <si>
    <t>Australian National University (ANU)</t>
  </si>
  <si>
    <t>UniversitÃ© Paris 1 PanthÃ©on-Sorbonne</t>
  </si>
  <si>
    <t>King's College London</t>
  </si>
  <si>
    <t>Freie Universitaet Berlin</t>
  </si>
  <si>
    <t>University of Michigan-Ann Arbor</t>
  </si>
  <si>
    <t>University of British Columbia</t>
  </si>
  <si>
    <t>Leiden University</t>
  </si>
  <si>
    <t>University of Pennsylvania</t>
  </si>
  <si>
    <t>Universidad Nacional AutÃ³noma de MÃ©xico (UNAM)</t>
  </si>
  <si>
    <t>The Chinese University of Hong Kong (CUHK)</t>
  </si>
  <si>
    <t>Nanyang Technological University, Singapore (NTU)</t>
  </si>
  <si>
    <t>Cornell University</t>
  </si>
  <si>
    <t>McGill University</t>
  </si>
  <si>
    <t>Seoul National University</t>
  </si>
  <si>
    <t>Sapienza University of Rome</t>
  </si>
  <si>
    <t>Ludwig-Maximilians-UniversitÃ¤t MÃ¼nchen</t>
  </si>
  <si>
    <t>Durham University</t>
  </si>
  <si>
    <t>Monash University</t>
  </si>
  <si>
    <t>Peking University</t>
  </si>
  <si>
    <t>University of Vienna</t>
  </si>
  <si>
    <t>The University of Manchester</t>
  </si>
  <si>
    <t>KU Leuven</t>
  </si>
  <si>
    <t>The University of New South Wales (UNSW Sydney)</t>
  </si>
  <si>
    <t>Trinity College Dublin, The University of Dublin</t>
  </si>
  <si>
    <t>University of St Andrews</t>
  </si>
  <si>
    <t>University of Texas at Austin</t>
  </si>
  <si>
    <t>Duke University</t>
  </si>
  <si>
    <t>Lomonosov Moscow State University</t>
  </si>
  <si>
    <t>Alma Mater Studiorum - University of Bologna</t>
  </si>
  <si>
    <t>The University of Warwick</t>
  </si>
  <si>
    <t>Universidad de Buenos Aires (UBA)</t>
  </si>
  <si>
    <t>University of Leeds</t>
  </si>
  <si>
    <t>Tsinghua University</t>
  </si>
  <si>
    <t>Complutense University of Madrid</t>
  </si>
  <si>
    <t>Kyoto University</t>
  </si>
  <si>
    <t>University of Helsinki</t>
  </si>
  <si>
    <t>Waseda University</t>
  </si>
  <si>
    <t>UniversitÃ© PSL</t>
  </si>
  <si>
    <t>Ruprecht-Karls-UniversitÃ¤t Heidelberg</t>
  </si>
  <si>
    <t>University of Copenhagen</t>
  </si>
  <si>
    <t>Brown University</t>
  </si>
  <si>
    <t>University of Glasgow</t>
  </si>
  <si>
    <t>SOAS University of London</t>
  </si>
  <si>
    <t>The University of Auckland</t>
  </si>
  <si>
    <t>Universidade de SÃ£o Paulo</t>
  </si>
  <si>
    <t>Pontificia Universidad CatÃ³lica de Chile (UC)</t>
  </si>
  <si>
    <t>University of Southern California</t>
  </si>
  <si>
    <t>University of Birmingham</t>
  </si>
  <si>
    <t>University of York</t>
  </si>
  <si>
    <t>Delft University of Technology</t>
  </si>
  <si>
    <t>National Taiwan University (NTU)</t>
  </si>
  <si>
    <t>City University of New York</t>
  </si>
  <si>
    <t>Eberhard Karls UniversitÃ¤t TÃ¼bingen</t>
  </si>
  <si>
    <t>Fudan University</t>
  </si>
  <si>
    <t>Victoria University of Wellington</t>
  </si>
  <si>
    <t>Georgetown University</t>
  </si>
  <si>
    <t>Universitat de Barcelona</t>
  </si>
  <si>
    <t>Lancaster University</t>
  </si>
  <si>
    <t>Queen Mary University of London</t>
  </si>
  <si>
    <t>Universiti Malaya (UM)</t>
  </si>
  <si>
    <t>Utrecht University</t>
  </si>
  <si>
    <t>Indiana University Bloomington</t>
  </si>
  <si>
    <t>Korea University</t>
  </si>
  <si>
    <t>The University of Queensland</t>
  </si>
  <si>
    <t>University of Wisconsin-Madison</t>
  </si>
  <si>
    <t>University of Oslo</t>
  </si>
  <si>
    <t>Yonsei University</t>
  </si>
  <si>
    <t>HSE University</t>
  </si>
  <si>
    <t>University College Dublin</t>
  </si>
  <si>
    <t>Northwestern University</t>
  </si>
  <si>
    <t>University of Exeter</t>
  </si>
  <si>
    <t>Carnegie Mellon University</t>
  </si>
  <si>
    <t>University of Geneva</t>
  </si>
  <si>
    <t>Johns Hopkins University</t>
  </si>
  <si>
    <t>Aarhus University</t>
  </si>
  <si>
    <t>RMIT University</t>
  </si>
  <si>
    <t>Rutgers Universityâ€“New Brunswick</t>
  </si>
  <si>
    <t>University of Bristol</t>
  </si>
  <si>
    <t>Politecnico di Milano</t>
  </si>
  <si>
    <t>University of California, San Diego (UCSD)</t>
  </si>
  <si>
    <t>University of Washington</t>
  </si>
  <si>
    <t>Albert-Ludwigs-Universitaet Freiburg</t>
  </si>
  <si>
    <t>The University of Sheffield</t>
  </si>
  <si>
    <t>ETH Zurich</t>
  </si>
  <si>
    <t>Stockholm University</t>
  </si>
  <si>
    <t>Universitat AutÃ²noma de Barcelona</t>
  </si>
  <si>
    <t>Boston University</t>
  </si>
  <si>
    <t>University of Zurich</t>
  </si>
  <si>
    <t>Goethe-University Frankfurt am Main</t>
  </si>
  <si>
    <t>Macquarie University</t>
  </si>
  <si>
    <t>Saint Petersburg State University</t>
  </si>
  <si>
    <t>Pennsylvania State University</t>
  </si>
  <si>
    <t>University of Nottingham</t>
  </si>
  <si>
    <t>Ca' Foscari University of Venice</t>
  </si>
  <si>
    <t>Universidad de Chile</t>
  </si>
  <si>
    <t>The Ohio State University</t>
  </si>
  <si>
    <t>UniversitÃ© de MontrÃ©al</t>
  </si>
  <si>
    <t>University of Illinois at Urbana-Champaign</t>
  </si>
  <si>
    <t>University of Notre Dame</t>
  </si>
  <si>
    <t>Central European University</t>
  </si>
  <si>
    <t>The New School</t>
  </si>
  <si>
    <t>University of Technology Sydney</t>
  </si>
  <si>
    <t>University of Warsaw</t>
  </si>
  <si>
    <t>University of Groningen</t>
  </si>
  <si>
    <t>UniversitÃ© catholique de Louvain (UCLouvain)</t>
  </si>
  <si>
    <t>The Hong Kong Polytechnic University</t>
  </si>
  <si>
    <t>City University of Hong Kong</t>
  </si>
  <si>
    <t>University of North Carolina at Chapel Hill</t>
  </si>
  <si>
    <t>Ghent University</t>
  </si>
  <si>
    <t>University of Reading</t>
  </si>
  <si>
    <t>Beijing Normal University</t>
  </si>
  <si>
    <t>Lund University</t>
  </si>
  <si>
    <t>Newcastle University</t>
  </si>
  <si>
    <t>The University of Arizona</t>
  </si>
  <si>
    <t>University of Virginia</t>
  </si>
  <si>
    <t>Uppsala University</t>
  </si>
  <si>
    <t>Charles University</t>
  </si>
  <si>
    <t>Michigan State University</t>
  </si>
  <si>
    <t>Goldsmiths, University of London</t>
  </si>
  <si>
    <t>The University of Western Australia</t>
  </si>
  <si>
    <t>Al-Farabi Kazakh National University</t>
  </si>
  <si>
    <t>Universidad Nacional de Colombia</t>
  </si>
  <si>
    <t>Keio University</t>
  </si>
  <si>
    <t>University of Liverpool</t>
  </si>
  <si>
    <t>University of Massachusetts Amherst</t>
  </si>
  <si>
    <t>Universidad AutÃ³noma de Madrid</t>
  </si>
  <si>
    <t>University of California, Irvine</t>
  </si>
  <si>
    <t>University of GÃ¶ttingen</t>
  </si>
  <si>
    <t>University of Pittsburgh</t>
  </si>
  <si>
    <t>Universidad de los Andes</t>
  </si>
  <si>
    <t>Universidade Estadual de Campinas (Unicamp)</t>
  </si>
  <si>
    <t>UniversitÃ¤t Hamburg</t>
  </si>
  <si>
    <t>University of HawaiÊ»i at MÄnoa</t>
  </si>
  <si>
    <t>UniversitÃ  di Padova</t>
  </si>
  <si>
    <t>University of Milan</t>
  </si>
  <si>
    <t>York University</t>
  </si>
  <si>
    <t>University of California, Santa Barbara (UCSB)</t>
  </si>
  <si>
    <t>University of Maryland, College Park</t>
  </si>
  <si>
    <t>University of the Arts London</t>
  </si>
  <si>
    <t>Radboud University</t>
  </si>
  <si>
    <t>Royal Holloway University of London</t>
  </si>
  <si>
    <t>University of Cologne</t>
  </si>
  <si>
    <t>Arizona State University</t>
  </si>
  <si>
    <t>Chulalongkorn University</t>
  </si>
  <si>
    <t>UniversitÃ  Cattolica del Sacro Cuore</t>
  </si>
  <si>
    <t>Cardiff University</t>
  </si>
  <si>
    <t>Nanjing University</t>
  </si>
  <si>
    <t>UniversitÃ© Sorbonne Nouvelle Paris 3</t>
  </si>
  <si>
    <t>RUDN University</t>
  </si>
  <si>
    <t>The University of Adelaide</t>
  </si>
  <si>
    <t>Sciences Po</t>
  </si>
  <si>
    <t>Shanghai Jiao Tong University</t>
  </si>
  <si>
    <t>Tongji University</t>
  </si>
  <si>
    <t>Universidade Federal do Rio de Janeiro</t>
  </si>
  <si>
    <t>Zhejiang University</t>
  </si>
  <si>
    <t>University of Alberta</t>
  </si>
  <si>
    <t>Osaka University</t>
  </si>
  <si>
    <t>National Taiwan Normal University</t>
  </si>
  <si>
    <t>University of Bergen</t>
  </si>
  <si>
    <t>Hanyang University</t>
  </si>
  <si>
    <t>University of Otago</t>
  </si>
  <si>
    <t>Renmin (People's) University of China</t>
  </si>
  <si>
    <t>Universitat Pompeu Fabra (Barcelona)</t>
  </si>
  <si>
    <t>Jawaharlal Nehru University</t>
  </si>
  <si>
    <t>Jagiellonian University</t>
  </si>
  <si>
    <t>Queensland University of Technology (QUT)</t>
  </si>
  <si>
    <t>University of Cape Town</t>
  </si>
  <si>
    <t>Universite libre de Bruxelles</t>
  </si>
  <si>
    <t>Ural Federal University - UrFU</t>
  </si>
  <si>
    <t>American University of Beirut (AUB)</t>
  </si>
  <si>
    <t>Deakin University</t>
  </si>
  <si>
    <t>Sungkyunkwan University (SKKU)</t>
  </si>
  <si>
    <t>University of Bern</t>
  </si>
  <si>
    <t>University of Lausanne</t>
  </si>
  <si>
    <t>Vrije Universiteit Amsterdam</t>
  </si>
  <si>
    <t>Universitas Indonesia</t>
  </si>
  <si>
    <t>University of California, Davis</t>
  </si>
  <si>
    <t>Boston College</t>
  </si>
  <si>
    <t>UniversitÃ¤t Leipzig</t>
  </si>
  <si>
    <t>University of Salamanca</t>
  </si>
  <si>
    <t>Ewha Womans University</t>
  </si>
  <si>
    <t>Pontificia Universidad Catolica del Peru</t>
  </si>
  <si>
    <t>Pontificia Universidad Javeriana</t>
  </si>
  <si>
    <t>University of Southampton</t>
  </si>
  <si>
    <t>University of MÃ¼nster</t>
  </si>
  <si>
    <t>University of Calgary</t>
  </si>
  <si>
    <t>University of Pisa</t>
  </si>
  <si>
    <t>UniversitÃ© Paris CitÃ©</t>
  </si>
  <si>
    <t>Gadjah Mada University</t>
  </si>
  <si>
    <t>The Hebrew University of Jerusalem</t>
  </si>
  <si>
    <t>University of Wollongong</t>
  </si>
  <si>
    <t>Birkbeck, University of London</t>
  </si>
  <si>
    <t>George Washington University</t>
  </si>
  <si>
    <t>TecnolÃ³gico de Monterrey</t>
  </si>
  <si>
    <t>University of Navarra</t>
  </si>
  <si>
    <t>Washington University in St. Louis</t>
  </si>
  <si>
    <t>The Hong Kong University of Science and Technology</t>
  </si>
  <si>
    <t>University of Florence</t>
  </si>
  <si>
    <t>Imperial College London</t>
  </si>
  <si>
    <t>Kyung Hee University</t>
  </si>
  <si>
    <t xml:space="preserve"> South Korea</t>
  </si>
  <si>
    <t>University of Antwerp</t>
  </si>
  <si>
    <t>University of Sussex</t>
  </si>
  <si>
    <t>Queen's University Belfast</t>
  </si>
  <si>
    <t>University of Delhi</t>
  </si>
  <si>
    <t>Western Sydney University</t>
  </si>
  <si>
    <t>Wuhan University</t>
  </si>
  <si>
    <t>Griffith University</t>
  </si>
  <si>
    <t>University of Minnesota Twin Cities</t>
  </si>
  <si>
    <t>University of Turin</t>
  </si>
  <si>
    <t>Oxford Brookes University</t>
  </si>
  <si>
    <t>Queen's University at Kingston</t>
  </si>
  <si>
    <t>Emory University</t>
  </si>
  <si>
    <t>KAIST - Korea Advanced Institute of Science &amp; Technology</t>
  </si>
  <si>
    <t>National Chengchi University</t>
  </si>
  <si>
    <t>University of Basel</t>
  </si>
  <si>
    <t>University of Leicester</t>
  </si>
  <si>
    <t>University of Lisbon</t>
  </si>
  <si>
    <t>National Tsing Hua University</t>
  </si>
  <si>
    <t>Rice University</t>
  </si>
  <si>
    <t>Simon Fraser University</t>
  </si>
  <si>
    <t>University of Ottawa</t>
  </si>
  <si>
    <t>Karl-Franzens-Universitaet Graz</t>
  </si>
  <si>
    <t>Scuola Normale Superiore</t>
  </si>
  <si>
    <t>Sun Yat-sen University</t>
  </si>
  <si>
    <t>Universiti Kebangsaan Malaysia (UKM)</t>
  </si>
  <si>
    <t>University of Connecticut</t>
  </si>
  <si>
    <t>University of Granada</t>
  </si>
  <si>
    <t>UniversitÃ  degli studi Roma Tre</t>
  </si>
  <si>
    <t>MGIMO University</t>
  </si>
  <si>
    <t>The University of Newcastle, Australia (UON)</t>
  </si>
  <si>
    <t>Tohoku University</t>
  </si>
  <si>
    <t>UniversitÃ© du QuÃ©bec</t>
  </si>
  <si>
    <t>Hong Kong Baptist University</t>
  </si>
  <si>
    <t>L.N. Gumilyov Eurasian National University (ENU)</t>
  </si>
  <si>
    <t>Universidad de Sevilla</t>
  </si>
  <si>
    <t>The American University in Cairo</t>
  </si>
  <si>
    <t>University of the Philippines</t>
  </si>
  <si>
    <t>UniversitÃ© de Strasbourg</t>
  </si>
  <si>
    <t>Aix-Marseille University</t>
  </si>
  <si>
    <t>Aristotle University of Thessaloniki</t>
  </si>
  <si>
    <t>La Trobe University</t>
  </si>
  <si>
    <t>University of Gothenburg</t>
  </si>
  <si>
    <t>Rheinische Friedrich-Wilhelms-UniversitÃ¤t Bonn</t>
  </si>
  <si>
    <t>Rhode Island School of Design (RISD)</t>
  </si>
  <si>
    <t>University of Canterbury | Te Whare WÄnanga o Waitaha</t>
  </si>
  <si>
    <t>University of East Anglia (UEA)</t>
  </si>
  <si>
    <t>Cairo University</t>
  </si>
  <si>
    <t>King Abdulaziz University (KAU)</t>
  </si>
  <si>
    <t>National University of Ireland Galway</t>
  </si>
  <si>
    <t>Erasmus University Rotterdam</t>
  </si>
  <si>
    <t>Loughborough University</t>
  </si>
  <si>
    <t>Texas A&amp;M University</t>
  </si>
  <si>
    <t>Universidade Nova de Lisboa</t>
  </si>
  <si>
    <t>Universiti Sains Malaysia (USM)</t>
  </si>
  <si>
    <t>University of Aberdeen</t>
  </si>
  <si>
    <t>National and Kapodistrian University of Athens</t>
  </si>
  <si>
    <t>Purdue University</t>
  </si>
  <si>
    <t>University of Kent</t>
  </si>
  <si>
    <t>BogaziÃ§i Ãœniversitesi</t>
  </si>
  <si>
    <t>Concordia University</t>
  </si>
  <si>
    <t>HUFS - Hankuk (Korea) University of Foreign Studies</t>
  </si>
  <si>
    <t>University of Illinois at Chicago (UIC)</t>
  </si>
  <si>
    <t>University of Rochester</t>
  </si>
  <si>
    <t>University College Cork</t>
  </si>
  <si>
    <t>Western University</t>
  </si>
  <si>
    <t>National Cheng Kung University (NCKU)</t>
  </si>
  <si>
    <t>Tomsk State University</t>
  </si>
  <si>
    <t>University of Florida</t>
  </si>
  <si>
    <t>UniversitÃ¤t Konstanz</t>
  </si>
  <si>
    <t>University of Naples - Federico II</t>
  </si>
  <si>
    <t>University of Porto</t>
  </si>
  <si>
    <t>University of California, Santa Cruz</t>
  </si>
  <si>
    <t>Abai Kazakh National Pedagogical University</t>
  </si>
  <si>
    <t>Curtin University</t>
  </si>
  <si>
    <t>Lingnan University, Hong Kong</t>
  </si>
  <si>
    <t>Universiti Putra Malaysia (UPM)</t>
  </si>
  <si>
    <t>Technische UniversitÃ¤t Berlin (TU Berlin)</t>
  </si>
  <si>
    <t>UniversitÃ© Paris-Nanterre</t>
  </si>
  <si>
    <t>University of Iowa</t>
  </si>
  <si>
    <t>University of Witwatersrand</t>
  </si>
  <si>
    <t>University of Oregon</t>
  </si>
  <si>
    <t>University of Turku</t>
  </si>
  <si>
    <t>Universidad de Santiago de Chile (USACH)</t>
  </si>
  <si>
    <t>University of Colorado Boulder</t>
  </si>
  <si>
    <t>University of Waterloo</t>
  </si>
  <si>
    <t>Tel Aviv University</t>
  </si>
  <si>
    <t>University of Tartu</t>
  </si>
  <si>
    <t>UniversitÃ© Grenoble Alpes</t>
  </si>
  <si>
    <t>California Institute of Technology (Caltech)</t>
  </si>
  <si>
    <t>Dartmouth College</t>
  </si>
  <si>
    <t>Georgia Institute of Technology</t>
  </si>
  <si>
    <t>Eindhoven University of Technology</t>
  </si>
  <si>
    <t>Syracuse University</t>
  </si>
  <si>
    <t>Universitat de Valencia</t>
  </si>
  <si>
    <t>East China Normal University</t>
  </si>
  <si>
    <t>Vanderbilt University</t>
  </si>
  <si>
    <t>McMaster University</t>
  </si>
  <si>
    <t>UniversitÃ© LumiÃ¨re Lyon 2</t>
  </si>
  <si>
    <t>Adam Mickiewicz University, PoznaÅ„</t>
  </si>
  <si>
    <t>De La Salle University</t>
  </si>
  <si>
    <t>Florida State University</t>
  </si>
  <si>
    <t>Swansea University</t>
  </si>
  <si>
    <t>Ateneo de Manila University</t>
  </si>
  <si>
    <t>UNESP</t>
  </si>
  <si>
    <t>University of Victoria (UVic)</t>
  </si>
  <si>
    <t>Fordham University</t>
  </si>
  <si>
    <t>Kazan (Volga region) Federal University</t>
  </si>
  <si>
    <t>University of South Australia</t>
  </si>
  <si>
    <t>Essex, University of</t>
  </si>
  <si>
    <t>Indian Institute of Technology Bombay (IITB)</t>
  </si>
  <si>
    <t>Politecnico di Torino</t>
  </si>
  <si>
    <t>University of Coimbra</t>
  </si>
  <si>
    <t>University of Southern Denmark (SDU)</t>
  </si>
  <si>
    <t>Dublin City University</t>
  </si>
  <si>
    <t>Stellenbosch University</t>
  </si>
  <si>
    <t>Universidad de Antioquia</t>
  </si>
  <si>
    <t>Universitat PolitÃ¨cnica de Catalunya Â· BarcelonaTech (UPC)</t>
  </si>
  <si>
    <t>Istanbul University</t>
  </si>
  <si>
    <t>Johannes Gutenberg UniversitÃ¤t Mainz</t>
  </si>
  <si>
    <t>Kingston University, London</t>
  </si>
  <si>
    <t>Nagoya University</t>
  </si>
  <si>
    <t>Sogang University</t>
  </si>
  <si>
    <t>University of Ljubljana</t>
  </si>
  <si>
    <t>Massey University</t>
  </si>
  <si>
    <t>European University Institute</t>
  </si>
  <si>
    <t>University of Rome "Tor Vergata"</t>
  </si>
  <si>
    <t>EÃ¶tvÃ¶s LorÃ¡nd University</t>
  </si>
  <si>
    <t>Tufts University</t>
  </si>
  <si>
    <t>Universidad Nacional de La Plata (UNLP)</t>
  </si>
  <si>
    <t>UniversitÃ© Laval</t>
  </si>
  <si>
    <t>Ã‰cole Normale SupÃ©rieure de Lyon</t>
  </si>
  <si>
    <t>Masaryk University</t>
  </si>
  <si>
    <t>Ritsumeikan University</t>
  </si>
  <si>
    <t>Tokyo Institute of Technology (Tokyo Tech)</t>
  </si>
  <si>
    <t>University of Limerick</t>
  </si>
  <si>
    <t>Nottingham Trent University</t>
  </si>
  <si>
    <t>Sophia University</t>
  </si>
  <si>
    <t>Khoja Akhmet Yassawi International Kazakh-Turkish University</t>
  </si>
  <si>
    <t>European University at St. Petersburg</t>
  </si>
  <si>
    <t>PontifÃ­cia Universidade CatÃ³lica do Rio de Janeiro</t>
  </si>
  <si>
    <t>Taylor's University</t>
  </si>
  <si>
    <t>Beijing Foreign Studies University</t>
  </si>
  <si>
    <t>City, University of London</t>
  </si>
  <si>
    <t>University of Bath</t>
  </si>
  <si>
    <t>University of Kansas</t>
  </si>
  <si>
    <t>Auckland University of Technology (AUT)</t>
  </si>
  <si>
    <t>Mahidol University</t>
  </si>
  <si>
    <t>University of Manitoba</t>
  </si>
  <si>
    <t>Washington State University</t>
  </si>
  <si>
    <t>Kyushu University</t>
  </si>
  <si>
    <t>Pontificia Universidad CatÃ³lica de ValparaÃ­so</t>
  </si>
  <si>
    <t>Universidad Iberoamericana IBERO</t>
  </si>
  <si>
    <t>Universidade de Santiago de Compostela</t>
  </si>
  <si>
    <t>Bandung Institute of Technology (ITB)</t>
  </si>
  <si>
    <t>Georgia State University</t>
  </si>
  <si>
    <t>University of Dhaka</t>
  </si>
  <si>
    <t>University of Miami</t>
  </si>
  <si>
    <t>Swinburne University of Technology</t>
  </si>
  <si>
    <t>El Colegio de MÃ©xico, A.C.</t>
  </si>
  <si>
    <t>Ruhr-UniversitÃ¤t Bochum</t>
  </si>
  <si>
    <t>Universiti Teknologi Malaysia</t>
  </si>
  <si>
    <t>University of Huddersfield</t>
  </si>
  <si>
    <t>University of Waikato</t>
  </si>
  <si>
    <t>Sofia University "St. Kliment Ohridski"</t>
  </si>
  <si>
    <t>University at Buffalo SUNY</t>
  </si>
  <si>
    <t>University of Surrey</t>
  </si>
  <si>
    <t>UniversitÃ© Toulouse - Jean JaurÃ¨s</t>
  </si>
  <si>
    <t>Vrije Universiteit Brussel (VUB)</t>
  </si>
  <si>
    <t>KTH Royal Institute of Technology</t>
  </si>
  <si>
    <t>Universidad Carlos III de Madrid (UC3M)</t>
  </si>
  <si>
    <t>Russian State University for the Humanities</t>
  </si>
  <si>
    <t>Tilburg University</t>
  </si>
  <si>
    <t>Universidad Diego Portales (UDP)</t>
  </si>
  <si>
    <t>Universidade Federal do Rio Grande Do Sul</t>
  </si>
  <si>
    <t>UniversitÃ¤t Innsbruck</t>
  </si>
  <si>
    <t>Universit Paris-Saclay</t>
  </si>
  <si>
    <t>401-450</t>
  </si>
  <si>
    <t>Aalborg University</t>
  </si>
  <si>
    <t>-</t>
  </si>
  <si>
    <t>Airlangga University</t>
  </si>
  <si>
    <t>Bilkent University</t>
  </si>
  <si>
    <t>Chiang Mai University</t>
  </si>
  <si>
    <t>Christian-Albrechts-University zu Kiel</t>
  </si>
  <si>
    <t>Dalhousie University</t>
  </si>
  <si>
    <t>Hitotsubashi University</t>
  </si>
  <si>
    <t>Hokkaido University</t>
  </si>
  <si>
    <t>Hongik University</t>
  </si>
  <si>
    <t>Indian Institute of Technology Delhi (IITD)</t>
  </si>
  <si>
    <t>International Islamic University Malaysia (IIUM)</t>
  </si>
  <si>
    <t>Jadavpur University</t>
  </si>
  <si>
    <t>King Saud University</t>
  </si>
  <si>
    <t>Lahore University of Management Sciences (LUMS)</t>
  </si>
  <si>
    <t>Maastricht University</t>
  </si>
  <si>
    <t>Manchester Metropolitan University (MMU)</t>
  </si>
  <si>
    <t>Middle East Technical University</t>
  </si>
  <si>
    <t>National Sun Yat-sen University</t>
  </si>
  <si>
    <t>National Yang Ming Chiao Tung University</t>
  </si>
  <si>
    <t>Northumbria University at Newcastle</t>
  </si>
  <si>
    <t>Norwegian University of Science And Technology</t>
  </si>
  <si>
    <t>Novosibirsk State University</t>
  </si>
  <si>
    <t>Pratt Institute</t>
  </si>
  <si>
    <t>Toronto Metropolitan University</t>
  </si>
  <si>
    <t>Shandong University</t>
  </si>
  <si>
    <t>Tampere University</t>
  </si>
  <si>
    <t>Temple University</t>
  </si>
  <si>
    <t>Thammasat University</t>
  </si>
  <si>
    <t>The University of Georgia</t>
  </si>
  <si>
    <t>Umea University</t>
  </si>
  <si>
    <t>Universidad AutÃ³noma Metropolitana (UAM)</t>
  </si>
  <si>
    <t>Universidad Nacional de CÃ³rdoba - UNC</t>
  </si>
  <si>
    <t>Universidad de la RepÃºblica (Udelar)</t>
  </si>
  <si>
    <t>Universidade Federal de Minas Gerais</t>
  </si>
  <si>
    <t>Universidade Federal de Santa Catarina</t>
  </si>
  <si>
    <t>Universidade de BrasÃ­lia</t>
  </si>
  <si>
    <t>University of Belgrade</t>
  </si>
  <si>
    <t>University of California, Riverside</t>
  </si>
  <si>
    <t>University of Cincinnati</t>
  </si>
  <si>
    <t>University of Genoa</t>
  </si>
  <si>
    <t>University of Jordan</t>
  </si>
  <si>
    <t>University of JyvÃ¤skylÃ¤</t>
  </si>
  <si>
    <t>University of Missouri, Columbia</t>
  </si>
  <si>
    <t>University of Pretoria</t>
  </si>
  <si>
    <t>University of Strathclyde</t>
  </si>
  <si>
    <t>University of Tasmania</t>
  </si>
  <si>
    <t>University of Trento</t>
  </si>
  <si>
    <t>University of Tsukuba</t>
  </si>
  <si>
    <t>UniversitÃ  degli Studi di Pavia</t>
  </si>
  <si>
    <t>UniversitÃ¤t Jena</t>
  </si>
  <si>
    <t>UniversitÃ¤t Potsdam</t>
  </si>
  <si>
    <t>UniversitÃ© de LiÃ¨ge</t>
  </si>
  <si>
    <t>Vilnius University</t>
  </si>
  <si>
    <t>Virginia Polytechnic Institute and State University</t>
  </si>
  <si>
    <t>451-500</t>
  </si>
  <si>
    <t>American University</t>
  </si>
  <si>
    <t>Ankara Ãœniversitesi</t>
  </si>
  <si>
    <t>Australian Catholic University</t>
  </si>
  <si>
    <t>Babes-Bolyai University</t>
  </si>
  <si>
    <t>Carleton University</t>
  </si>
  <si>
    <t>Chalmers University of Technology</t>
  </si>
  <si>
    <t>College of William and Mary</t>
  </si>
  <si>
    <t>Florida International University</t>
  </si>
  <si>
    <t>Gazi Ãœniversitesi</t>
  </si>
  <si>
    <t>Illinois Institute of Technology</t>
  </si>
  <si>
    <t>Justus-Liebig-University Giessen</t>
  </si>
  <si>
    <t>Kobe University</t>
  </si>
  <si>
    <t>KoÃ§ University</t>
  </si>
  <si>
    <t>Loyola University Chicago</t>
  </si>
  <si>
    <t>Martin-Luther-UniversitÃ¤t Halle-Wittenberg</t>
  </si>
  <si>
    <t>Moscow Pedagogical State University</t>
  </si>
  <si>
    <t>Nankai University</t>
  </si>
  <si>
    <t>Northeastern University</t>
  </si>
  <si>
    <t>Paul ValÃ©ry University Montpellier</t>
  </si>
  <si>
    <t>Shanghai University</t>
  </si>
  <si>
    <t>Sichuan University</t>
  </si>
  <si>
    <t>Stony Brook University, State University of New York</t>
  </si>
  <si>
    <t>Taras Shevchenko National University of Kyiv</t>
  </si>
  <si>
    <t>The Open University</t>
  </si>
  <si>
    <t>Universidad Adolfo IbÃ¡Ã±ez</t>
  </si>
  <si>
    <t>Universidad Alberto Hurtado</t>
  </si>
  <si>
    <t>Universidad de AlcalÃ¡</t>
  </si>
  <si>
    <t>Universidad de ConcepciÃ³n</t>
  </si>
  <si>
    <t>Universidad de Guadalajara (UDG)</t>
  </si>
  <si>
    <t>Universidad de Zaragoza</t>
  </si>
  <si>
    <t>Universidade CatÃ³lica Portuguesa - UCP</t>
  </si>
  <si>
    <t>Universiti Teknologi MARA - UiTM</t>
  </si>
  <si>
    <t>University of Alicante</t>
  </si>
  <si>
    <t>University of Brighton</t>
  </si>
  <si>
    <t>University of Bucharest</t>
  </si>
  <si>
    <t>University of Haifa</t>
  </si>
  <si>
    <t>Country</t>
  </si>
  <si>
    <t>City</t>
  </si>
  <si>
    <t>Oxford</t>
  </si>
  <si>
    <t xml:space="preserve"> United Kingdom</t>
  </si>
  <si>
    <t>Cambridge</t>
  </si>
  <si>
    <t xml:space="preserve"> United States</t>
  </si>
  <si>
    <t>Berkeley</t>
  </si>
  <si>
    <t>Stanford</t>
  </si>
  <si>
    <t>New Haven</t>
  </si>
  <si>
    <t>New York City</t>
  </si>
  <si>
    <t>Edinburgh</t>
  </si>
  <si>
    <t>Los Angeles</t>
  </si>
  <si>
    <t>London</t>
  </si>
  <si>
    <t>Singapore</t>
  </si>
  <si>
    <t xml:space="preserve"> Singapore</t>
  </si>
  <si>
    <t>Chicago</t>
  </si>
  <si>
    <t>Princeton</t>
  </si>
  <si>
    <t>Parkville</t>
  </si>
  <si>
    <t xml:space="preserve"> Australia</t>
  </si>
  <si>
    <t>Toronto</t>
  </si>
  <si>
    <t xml:space="preserve"> Canada</t>
  </si>
  <si>
    <t>Berlin</t>
  </si>
  <si>
    <t xml:space="preserve"> Germany</t>
  </si>
  <si>
    <t>Pok Fu Lam</t>
  </si>
  <si>
    <t xml:space="preserve"> Hong Kong</t>
  </si>
  <si>
    <t>Amsterdam</t>
  </si>
  <si>
    <t xml:space="preserve"> Netherlands</t>
  </si>
  <si>
    <t>Sydney</t>
  </si>
  <si>
    <t>Paris</t>
  </si>
  <si>
    <t xml:space="preserve"> France</t>
  </si>
  <si>
    <t>Tokyo</t>
  </si>
  <si>
    <t xml:space="preserve"> Japan</t>
  </si>
  <si>
    <t>Canberra</t>
  </si>
  <si>
    <t>Ann Arbor</t>
  </si>
  <si>
    <t>Vancouver</t>
  </si>
  <si>
    <t>Leiden</t>
  </si>
  <si>
    <t>Philadelphia</t>
  </si>
  <si>
    <t>Mexico City</t>
  </si>
  <si>
    <t xml:space="preserve"> Mexico</t>
  </si>
  <si>
    <t>Hong Kong SAR</t>
  </si>
  <si>
    <t>Ithaca</t>
  </si>
  <si>
    <t>Montreal</t>
  </si>
  <si>
    <t>Seoul</t>
  </si>
  <si>
    <t>Rome</t>
  </si>
  <si>
    <t xml:space="preserve"> Italy</t>
  </si>
  <si>
    <t>Munich</t>
  </si>
  <si>
    <t>Durham</t>
  </si>
  <si>
    <t>Melbourne</t>
  </si>
  <si>
    <t>Beijing</t>
  </si>
  <si>
    <t xml:space="preserve"> China (Mainland)</t>
  </si>
  <si>
    <t>Vienna</t>
  </si>
  <si>
    <t xml:space="preserve"> Austria</t>
  </si>
  <si>
    <t>Manchester</t>
  </si>
  <si>
    <t>Leuven</t>
  </si>
  <si>
    <t xml:space="preserve"> Belgium</t>
  </si>
  <si>
    <t>Dublin</t>
  </si>
  <si>
    <t xml:space="preserve"> Ireland</t>
  </si>
  <si>
    <t>St. Andrews</t>
  </si>
  <si>
    <t>Austin</t>
  </si>
  <si>
    <t>Moscow</t>
  </si>
  <si>
    <t xml:space="preserve"> Russia</t>
  </si>
  <si>
    <t>Bologna</t>
  </si>
  <si>
    <t>Coventry</t>
  </si>
  <si>
    <t>Buenos Aires</t>
  </si>
  <si>
    <t xml:space="preserve"> Argentina</t>
  </si>
  <si>
    <t>Leeds</t>
  </si>
  <si>
    <t>Madrid</t>
  </si>
  <si>
    <t xml:space="preserve"> Spain</t>
  </si>
  <si>
    <t>Kyoto</t>
  </si>
  <si>
    <t>Helsinki</t>
  </si>
  <si>
    <t xml:space="preserve"> Finland</t>
  </si>
  <si>
    <t>Heidelberg</t>
  </si>
  <si>
    <t>Copenhagen</t>
  </si>
  <si>
    <t xml:space="preserve"> Denmark</t>
  </si>
  <si>
    <t>Providence</t>
  </si>
  <si>
    <t>Glasgow</t>
  </si>
  <si>
    <t>Auckland</t>
  </si>
  <si>
    <t xml:space="preserve"> New Zealand</t>
  </si>
  <si>
    <t>SÃ£o Paulo</t>
  </si>
  <si>
    <t xml:space="preserve"> Brazil</t>
  </si>
  <si>
    <t>Santiago</t>
  </si>
  <si>
    <t xml:space="preserve"> Chile</t>
  </si>
  <si>
    <t>Birmingham</t>
  </si>
  <si>
    <t>York</t>
  </si>
  <si>
    <t>Delft</t>
  </si>
  <si>
    <t>Taipei City</t>
  </si>
  <si>
    <t xml:space="preserve"> Taiwan</t>
  </si>
  <si>
    <t>TÃ¼bingen</t>
  </si>
  <si>
    <t>Shanghai</t>
  </si>
  <si>
    <t>Kelburn</t>
  </si>
  <si>
    <t xml:space="preserve"> Wellington</t>
  </si>
  <si>
    <t>Washington D.C.</t>
  </si>
  <si>
    <t>Barcelona</t>
  </si>
  <si>
    <t>Lancaster</t>
  </si>
  <si>
    <t>Kuala Lumpur</t>
  </si>
  <si>
    <t xml:space="preserve"> Malaysia</t>
  </si>
  <si>
    <t>Utrecht</t>
  </si>
  <si>
    <t>Bloomington</t>
  </si>
  <si>
    <t>Brisbane City</t>
  </si>
  <si>
    <t>Madison</t>
  </si>
  <si>
    <t>Oslo</t>
  </si>
  <si>
    <t xml:space="preserve"> Norway</t>
  </si>
  <si>
    <t>Evanston</t>
  </si>
  <si>
    <t>Exeter</t>
  </si>
  <si>
    <t>Pittsburgh</t>
  </si>
  <si>
    <t>Geneva</t>
  </si>
  <si>
    <t xml:space="preserve"> Switzerland</t>
  </si>
  <si>
    <t>Baltimore</t>
  </si>
  <si>
    <t>Aarhus</t>
  </si>
  <si>
    <t>New Brunswick</t>
  </si>
  <si>
    <t>Bristol</t>
  </si>
  <si>
    <t>Milan</t>
  </si>
  <si>
    <t>San Diego</t>
  </si>
  <si>
    <t>Seattle</t>
  </si>
  <si>
    <t>Freiburg im Breisgau</t>
  </si>
  <si>
    <t>Sheffield</t>
  </si>
  <si>
    <t>ZÃ¼rich</t>
  </si>
  <si>
    <t>Stockholm</t>
  </si>
  <si>
    <t xml:space="preserve"> Sweden</t>
  </si>
  <si>
    <t>Boston</t>
  </si>
  <si>
    <t>Frankfurt</t>
  </si>
  <si>
    <t>Saint Petersburg</t>
  </si>
  <si>
    <t>University Park</t>
  </si>
  <si>
    <t>Nottingham</t>
  </si>
  <si>
    <t>Venice</t>
  </si>
  <si>
    <t>Columbus</t>
  </si>
  <si>
    <t>Champaign</t>
  </si>
  <si>
    <t>Notre Dame</t>
  </si>
  <si>
    <t>New York</t>
  </si>
  <si>
    <t>Haymarket</t>
  </si>
  <si>
    <t>Warsaw</t>
  </si>
  <si>
    <t xml:space="preserve"> Poland</t>
  </si>
  <si>
    <t>Groningen</t>
  </si>
  <si>
    <t>Louvain-la-Neuve</t>
  </si>
  <si>
    <t xml:space="preserve"> Kowloon Tong</t>
  </si>
  <si>
    <t>Chapel Hill</t>
  </si>
  <si>
    <t>Ghent</t>
  </si>
  <si>
    <t>Reading</t>
  </si>
  <si>
    <t>Lund</t>
  </si>
  <si>
    <t>Newcastle upon Tyne</t>
  </si>
  <si>
    <t>Tucson</t>
  </si>
  <si>
    <t>Charlottesville</t>
  </si>
  <si>
    <t>Uppsala</t>
  </si>
  <si>
    <t>Prague</t>
  </si>
  <si>
    <t xml:space="preserve"> Czechia</t>
  </si>
  <si>
    <t>East Lansing</t>
  </si>
  <si>
    <t>Perth</t>
  </si>
  <si>
    <t>Almaty</t>
  </si>
  <si>
    <t xml:space="preserve"> Kazakhstan</t>
  </si>
  <si>
    <t>BogotÃ¡</t>
  </si>
  <si>
    <t xml:space="preserve"> Colombia</t>
  </si>
  <si>
    <t>Liverpool</t>
  </si>
  <si>
    <t>Amherst</t>
  </si>
  <si>
    <t>Irvine</t>
  </si>
  <si>
    <t>GÃ¶ttingen</t>
  </si>
  <si>
    <t>Campinas</t>
  </si>
  <si>
    <t>Hamburg</t>
  </si>
  <si>
    <t>Honolulu</t>
  </si>
  <si>
    <t>Padova</t>
  </si>
  <si>
    <t>Santa Barbara</t>
  </si>
  <si>
    <t>College Park</t>
  </si>
  <si>
    <t>Nijmegen</t>
  </si>
  <si>
    <t>Egham</t>
  </si>
  <si>
    <t>Cologne</t>
  </si>
  <si>
    <t>Phoenix</t>
  </si>
  <si>
    <t>Bangkok</t>
  </si>
  <si>
    <t xml:space="preserve"> Thailand</t>
  </si>
  <si>
    <t>Cardiff</t>
  </si>
  <si>
    <t>Nanjing</t>
  </si>
  <si>
    <t>Adelaide</t>
  </si>
  <si>
    <t>Rio de Janeiro</t>
  </si>
  <si>
    <t>Hangzhou</t>
  </si>
  <si>
    <t>Edmonton</t>
  </si>
  <si>
    <t>Osaka City</t>
  </si>
  <si>
    <t>Bergen</t>
  </si>
  <si>
    <t>Dunedin</t>
  </si>
  <si>
    <t>New Delhi</t>
  </si>
  <si>
    <t xml:space="preserve"> India</t>
  </si>
  <si>
    <t>Krakow</t>
  </si>
  <si>
    <t>Brisbane</t>
  </si>
  <si>
    <t>Cape Town</t>
  </si>
  <si>
    <t xml:space="preserve"> South Africa</t>
  </si>
  <si>
    <t>Brussels</t>
  </si>
  <si>
    <t>Ekaterinburg</t>
  </si>
  <si>
    <t xml:space="preserve">Beirut </t>
  </si>
  <si>
    <t xml:space="preserve"> Lebanon</t>
  </si>
  <si>
    <t>Burwood</t>
  </si>
  <si>
    <t>Suwon</t>
  </si>
  <si>
    <t>Bern</t>
  </si>
  <si>
    <t>Lausanne</t>
  </si>
  <si>
    <t>Depok</t>
  </si>
  <si>
    <t xml:space="preserve"> Indonesia</t>
  </si>
  <si>
    <t>Davis</t>
  </si>
  <si>
    <t>Chestnut Hill</t>
  </si>
  <si>
    <t>Leipzig</t>
  </si>
  <si>
    <t>Salamanca</t>
  </si>
  <si>
    <t>Lima</t>
  </si>
  <si>
    <t xml:space="preserve"> Peru</t>
  </si>
  <si>
    <t>Southampton</t>
  </si>
  <si>
    <t>Munster</t>
  </si>
  <si>
    <t>Calgary</t>
  </si>
  <si>
    <t>Pisa</t>
  </si>
  <si>
    <t>Yogyakarta</t>
  </si>
  <si>
    <t>Jerusalem</t>
  </si>
  <si>
    <t xml:space="preserve"> Israel</t>
  </si>
  <si>
    <t>Wollongong</t>
  </si>
  <si>
    <t>Monterrey</t>
  </si>
  <si>
    <t>Pamplona</t>
  </si>
  <si>
    <t>St. Louis</t>
  </si>
  <si>
    <t>Florence</t>
  </si>
  <si>
    <t>Antwerp</t>
  </si>
  <si>
    <t>Brighton</t>
  </si>
  <si>
    <t>Belfast</t>
  </si>
  <si>
    <t>Milperra</t>
  </si>
  <si>
    <t>Wuhan</t>
  </si>
  <si>
    <t>Nathan</t>
  </si>
  <si>
    <t>Minneapolis</t>
  </si>
  <si>
    <t>Turin</t>
  </si>
  <si>
    <t>Kingston</t>
  </si>
  <si>
    <t>Atlanta</t>
  </si>
  <si>
    <t>Daejeon</t>
  </si>
  <si>
    <t>Basel</t>
  </si>
  <si>
    <t>Leicester</t>
  </si>
  <si>
    <t xml:space="preserve">Lisbon </t>
  </si>
  <si>
    <t xml:space="preserve"> Portugal</t>
  </si>
  <si>
    <t>Hsinchu City</t>
  </si>
  <si>
    <t>Houston</t>
  </si>
  <si>
    <t>Burnaby</t>
  </si>
  <si>
    <t>Ottawa</t>
  </si>
  <si>
    <t>Graz</t>
  </si>
  <si>
    <t>Guangzhou</t>
  </si>
  <si>
    <t>Bangi</t>
  </si>
  <si>
    <t>Storrs</t>
  </si>
  <si>
    <t>Granada</t>
  </si>
  <si>
    <t>Callaghan</t>
  </si>
  <si>
    <t>Sendai City</t>
  </si>
  <si>
    <t>QuÃ©bec</t>
  </si>
  <si>
    <t>Hong Kong</t>
  </si>
  <si>
    <t>Nur-Sultan</t>
  </si>
  <si>
    <t>Seville</t>
  </si>
  <si>
    <t>Cairo</t>
  </si>
  <si>
    <t xml:space="preserve"> Egypt</t>
  </si>
  <si>
    <t>Quezon City</t>
  </si>
  <si>
    <t xml:space="preserve"> Philippines</t>
  </si>
  <si>
    <t>Strasbourg</t>
  </si>
  <si>
    <t>Marseille</t>
  </si>
  <si>
    <t>Thessaloniki</t>
  </si>
  <si>
    <t xml:space="preserve"> Greece</t>
  </si>
  <si>
    <t>Gothenburg</t>
  </si>
  <si>
    <t>Bonn</t>
  </si>
  <si>
    <t>Christchurch</t>
  </si>
  <si>
    <t>Norwich</t>
  </si>
  <si>
    <t>Giza</t>
  </si>
  <si>
    <t>Jeddah</t>
  </si>
  <si>
    <t xml:space="preserve"> Saudi Arabia</t>
  </si>
  <si>
    <t>Galway</t>
  </si>
  <si>
    <t>Rotterdam</t>
  </si>
  <si>
    <t>Loughborough</t>
  </si>
  <si>
    <t>College Station</t>
  </si>
  <si>
    <t>Lisbon</t>
  </si>
  <si>
    <t>Gelugor</t>
  </si>
  <si>
    <t>Aberdeen</t>
  </si>
  <si>
    <t>Athens</t>
  </si>
  <si>
    <t>West Lafayette</t>
  </si>
  <si>
    <t>Canterbury</t>
  </si>
  <si>
    <t>Istanbul</t>
  </si>
  <si>
    <t xml:space="preserve"> Turkey</t>
  </si>
  <si>
    <t>Rochester</t>
  </si>
  <si>
    <t>Cork</t>
  </si>
  <si>
    <t>Tainan City</t>
  </si>
  <si>
    <t>Tomsk</t>
  </si>
  <si>
    <t>Gainesville</t>
  </si>
  <si>
    <t>Konstanz</t>
  </si>
  <si>
    <t>Naples</t>
  </si>
  <si>
    <t>Porto</t>
  </si>
  <si>
    <t>Santa Cruz</t>
  </si>
  <si>
    <t>Seri Kembangan</t>
  </si>
  <si>
    <t>Iowa City</t>
  </si>
  <si>
    <t>Johannesburg</t>
  </si>
  <si>
    <t>Eugene</t>
  </si>
  <si>
    <t>Turku</t>
  </si>
  <si>
    <t>Boulder</t>
  </si>
  <si>
    <t>Waterloo</t>
  </si>
  <si>
    <t>Tel Aviv</t>
  </si>
  <si>
    <t>Tartu</t>
  </si>
  <si>
    <t xml:space="preserve"> Estonia</t>
  </si>
  <si>
    <t>Grenoble</t>
  </si>
  <si>
    <t>Pasadena</t>
  </si>
  <si>
    <t>Hanover</t>
  </si>
  <si>
    <t>Eindhoven</t>
  </si>
  <si>
    <t>Syracuse</t>
  </si>
  <si>
    <t>ValÃ¨ncia</t>
  </si>
  <si>
    <t>Nashville</t>
  </si>
  <si>
    <t>Hamilton</t>
  </si>
  <si>
    <t>Lyon</t>
  </si>
  <si>
    <t>PoznaÅ„</t>
  </si>
  <si>
    <t>Manila</t>
  </si>
  <si>
    <t>Tallahassee</t>
  </si>
  <si>
    <t>Swansea</t>
  </si>
  <si>
    <t>Sao Paulo</t>
  </si>
  <si>
    <t>Victoria</t>
  </si>
  <si>
    <t>Kazan</t>
  </si>
  <si>
    <t>Colchester</t>
  </si>
  <si>
    <t>Mumbai</t>
  </si>
  <si>
    <t>Coimbra</t>
  </si>
  <si>
    <t>Odense</t>
  </si>
  <si>
    <t>Stellenbosch</t>
  </si>
  <si>
    <t>Medellin</t>
  </si>
  <si>
    <t>Mainz</t>
  </si>
  <si>
    <t>Kingston upon Thames</t>
  </si>
  <si>
    <t>Nagoya</t>
  </si>
  <si>
    <t>Ljubljana</t>
  </si>
  <si>
    <t xml:space="preserve"> Slovenia</t>
  </si>
  <si>
    <t>Palmerston North</t>
  </si>
  <si>
    <t>Budapest</t>
  </si>
  <si>
    <t xml:space="preserve"> Hungary</t>
  </si>
  <si>
    <t>Medford</t>
  </si>
  <si>
    <t>La Plata</t>
  </si>
  <si>
    <t>Brno</t>
  </si>
  <si>
    <t>Limerick</t>
  </si>
  <si>
    <t>Turkestan</t>
  </si>
  <si>
    <t>Subang Jaya</t>
  </si>
  <si>
    <t>Bath</t>
  </si>
  <si>
    <t>Lawrence</t>
  </si>
  <si>
    <t>Nakhon Pathom</t>
  </si>
  <si>
    <t>Winnipeg</t>
  </si>
  <si>
    <t>Pullman</t>
  </si>
  <si>
    <t>Fukuoka City</t>
  </si>
  <si>
    <t>ValparaÃ­so</t>
  </si>
  <si>
    <t>Santiago de Compostela</t>
  </si>
  <si>
    <t>Bandung</t>
  </si>
  <si>
    <t>Dhaka</t>
  </si>
  <si>
    <t xml:space="preserve"> Bangladesh</t>
  </si>
  <si>
    <t>Miami</t>
  </si>
  <si>
    <t>Bochum</t>
  </si>
  <si>
    <t>Skudai</t>
  </si>
  <si>
    <t>Huddersfield</t>
  </si>
  <si>
    <t xml:space="preserve">Hamilton </t>
  </si>
  <si>
    <t>Sofia</t>
  </si>
  <si>
    <t xml:space="preserve"> Bulgaria</t>
  </si>
  <si>
    <t>Buffalo</t>
  </si>
  <si>
    <t>Guildford</t>
  </si>
  <si>
    <t>Toulouse</t>
  </si>
  <si>
    <t>Tilburg</t>
  </si>
  <si>
    <t>Porto Alegre</t>
  </si>
  <si>
    <t>Innsbruck</t>
  </si>
  <si>
    <t>Gif-sur-Yvette</t>
  </si>
  <si>
    <t>Aalborg</t>
  </si>
  <si>
    <t>Surabaya</t>
  </si>
  <si>
    <t>Ankara</t>
  </si>
  <si>
    <t>Chiang Mai</t>
  </si>
  <si>
    <t>Kiel</t>
  </si>
  <si>
    <t>Halifax</t>
  </si>
  <si>
    <t>Kunitachi City</t>
  </si>
  <si>
    <t>Sapporo</t>
  </si>
  <si>
    <t>Kolkata</t>
  </si>
  <si>
    <t>Riyadh</t>
  </si>
  <si>
    <t>Lahore</t>
  </si>
  <si>
    <t xml:space="preserve"> Pakistan</t>
  </si>
  <si>
    <t>Maastricht</t>
  </si>
  <si>
    <t xml:space="preserve">Manchester </t>
  </si>
  <si>
    <t>Kaohsiung City</t>
  </si>
  <si>
    <t>Trondheim</t>
  </si>
  <si>
    <t xml:space="preserve">Novosibirsk </t>
  </si>
  <si>
    <t>Jinan</t>
  </si>
  <si>
    <t>Tampere</t>
  </si>
  <si>
    <t>UmeÃ¥</t>
  </si>
  <si>
    <t>CÃ³rdoba</t>
  </si>
  <si>
    <t>Montevideo</t>
  </si>
  <si>
    <t xml:space="preserve"> Uruguay</t>
  </si>
  <si>
    <t>Belo Horizonte</t>
  </si>
  <si>
    <t>FlorianÃ³polis</t>
  </si>
  <si>
    <t>BrasÃ­lia</t>
  </si>
  <si>
    <t>Belgrade</t>
  </si>
  <si>
    <t xml:space="preserve"> Serbia</t>
  </si>
  <si>
    <t>Riverside</t>
  </si>
  <si>
    <t>Cincinnati</t>
  </si>
  <si>
    <t>Genoa</t>
  </si>
  <si>
    <t>Amman</t>
  </si>
  <si>
    <t xml:space="preserve"> Jordan</t>
  </si>
  <si>
    <t>JyvÃ¤skylÃ¤</t>
  </si>
  <si>
    <t>Columbia</t>
  </si>
  <si>
    <t>Pretoria</t>
  </si>
  <si>
    <t>Hobart</t>
  </si>
  <si>
    <t>Trento</t>
  </si>
  <si>
    <t>Tsukuba City</t>
  </si>
  <si>
    <t>Pavia</t>
  </si>
  <si>
    <t>Jena</t>
  </si>
  <si>
    <t>Potsdam</t>
  </si>
  <si>
    <t>LiÃ¨ge</t>
  </si>
  <si>
    <t>Vilnius</t>
  </si>
  <si>
    <t xml:space="preserve"> Lithuania</t>
  </si>
  <si>
    <t>Blacksburg</t>
  </si>
  <si>
    <t>Cluj-Napoca</t>
  </si>
  <si>
    <t xml:space="preserve"> Romania</t>
  </si>
  <si>
    <t>Williamsburg</t>
  </si>
  <si>
    <t>Giessen</t>
  </si>
  <si>
    <t>Kobe City</t>
  </si>
  <si>
    <t>Halle</t>
  </si>
  <si>
    <t>Tianjin</t>
  </si>
  <si>
    <t>Montpellier</t>
  </si>
  <si>
    <t>Chengdu</t>
  </si>
  <si>
    <t>Stony Brook</t>
  </si>
  <si>
    <t>Kyiv</t>
  </si>
  <si>
    <t xml:space="preserve"> Ukraine</t>
  </si>
  <si>
    <t>Milton Keynes</t>
  </si>
  <si>
    <t>AlcalÃ¡ de Henares</t>
  </si>
  <si>
    <t>ConcepciÃ³n</t>
  </si>
  <si>
    <t>Guadalajara</t>
  </si>
  <si>
    <t>Zaragoza</t>
  </si>
  <si>
    <t>Shah Alam</t>
  </si>
  <si>
    <t>Alicante</t>
  </si>
  <si>
    <t>Bucharest</t>
  </si>
  <si>
    <t>Haifa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</si>
</sst>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1"/>
  <sheetViews>
    <sheetView tabSelected="1" workbookViewId="0">
      <selection activeCell="F17" sqref="F17"/>
    </sheetView>
  </sheetViews>
  <sheetFormatPr defaultColWidth="37" defaultRowHeight="15" x14ac:dyDescent="0.25"/>
  <cols>
    <col min="1" max="1" width="26.42578125" style="1" customWidth="1"/>
    <col min="2" max="16384" width="37" style="1"/>
  </cols>
  <sheetData>
    <row r="1" spans="1:5" s="2" customFormat="1" ht="18.75" x14ac:dyDescent="0.3">
      <c r="A1" s="2" t="s">
        <v>0</v>
      </c>
      <c r="B1" s="2" t="s">
        <v>1</v>
      </c>
      <c r="C1" s="2" t="s">
        <v>499</v>
      </c>
      <c r="D1" s="2" t="s">
        <v>498</v>
      </c>
      <c r="E1" s="2" t="s">
        <v>2</v>
      </c>
    </row>
    <row r="2" spans="1:5" x14ac:dyDescent="0.25">
      <c r="A2" s="1">
        <v>1</v>
      </c>
      <c r="B2" s="1" t="s">
        <v>3</v>
      </c>
      <c r="C2" s="1" t="s">
        <v>500</v>
      </c>
      <c r="D2" s="1" t="s">
        <v>501</v>
      </c>
      <c r="E2" s="1">
        <v>98</v>
      </c>
    </row>
    <row r="3" spans="1:5" x14ac:dyDescent="0.25">
      <c r="A3" s="1">
        <v>2</v>
      </c>
      <c r="B3" s="1" t="s">
        <v>4</v>
      </c>
      <c r="C3" s="1" t="s">
        <v>502</v>
      </c>
      <c r="D3" s="1" t="s">
        <v>501</v>
      </c>
      <c r="E3" s="1">
        <v>97.9</v>
      </c>
    </row>
    <row r="4" spans="1:5" x14ac:dyDescent="0.25">
      <c r="A4" s="1">
        <v>3</v>
      </c>
      <c r="B4" s="1" t="s">
        <v>5</v>
      </c>
      <c r="C4" s="1" t="s">
        <v>502</v>
      </c>
      <c r="D4" s="1" t="s">
        <v>503</v>
      </c>
      <c r="E4" s="1">
        <v>97.4</v>
      </c>
    </row>
    <row r="5" spans="1:5" x14ac:dyDescent="0.25">
      <c r="A5" s="1">
        <v>4</v>
      </c>
      <c r="B5" s="1" t="s">
        <v>6</v>
      </c>
      <c r="C5" s="1" t="s">
        <v>504</v>
      </c>
      <c r="D5" s="1" t="s">
        <v>503</v>
      </c>
      <c r="E5" s="1">
        <v>91.6</v>
      </c>
    </row>
    <row r="6" spans="1:5" x14ac:dyDescent="0.25">
      <c r="A6" s="1">
        <v>5</v>
      </c>
      <c r="B6" s="1" t="s">
        <v>7</v>
      </c>
      <c r="C6" s="1" t="s">
        <v>505</v>
      </c>
      <c r="D6" s="1" t="s">
        <v>503</v>
      </c>
      <c r="E6" s="1">
        <v>91.4</v>
      </c>
    </row>
    <row r="7" spans="1:5" x14ac:dyDescent="0.25">
      <c r="A7" s="1">
        <v>6</v>
      </c>
      <c r="B7" s="1" t="s">
        <v>8</v>
      </c>
      <c r="C7" s="1" t="s">
        <v>506</v>
      </c>
      <c r="D7" s="1" t="s">
        <v>503</v>
      </c>
      <c r="E7" s="1">
        <v>90.2</v>
      </c>
    </row>
    <row r="8" spans="1:5" x14ac:dyDescent="0.25">
      <c r="A8" s="1">
        <v>7</v>
      </c>
      <c r="B8" s="1" t="s">
        <v>9</v>
      </c>
      <c r="C8" s="1" t="s">
        <v>507</v>
      </c>
      <c r="D8" s="1" t="s">
        <v>503</v>
      </c>
      <c r="E8" s="1">
        <v>89.4</v>
      </c>
    </row>
    <row r="9" spans="1:5" x14ac:dyDescent="0.25">
      <c r="A9" s="1">
        <v>8</v>
      </c>
      <c r="B9" s="1" t="s">
        <v>10</v>
      </c>
      <c r="C9" s="1" t="s">
        <v>507</v>
      </c>
      <c r="D9" s="1" t="s">
        <v>503</v>
      </c>
      <c r="E9" s="1">
        <v>89.3</v>
      </c>
    </row>
    <row r="10" spans="1:5" x14ac:dyDescent="0.25">
      <c r="A10" s="1">
        <f>9</f>
        <v>9</v>
      </c>
      <c r="B10" s="1" t="s">
        <v>11</v>
      </c>
      <c r="C10" s="1" t="s">
        <v>508</v>
      </c>
      <c r="D10" s="1" t="s">
        <v>501</v>
      </c>
      <c r="E10" s="1">
        <v>88.7</v>
      </c>
    </row>
    <row r="11" spans="1:5" x14ac:dyDescent="0.25">
      <c r="A11" s="1">
        <f>9</f>
        <v>9</v>
      </c>
      <c r="B11" s="1" t="s">
        <v>12</v>
      </c>
      <c r="C11" s="1" t="s">
        <v>509</v>
      </c>
      <c r="D11" s="1" t="s">
        <v>503</v>
      </c>
      <c r="E11" s="1">
        <v>88.7</v>
      </c>
    </row>
    <row r="12" spans="1:5" x14ac:dyDescent="0.25">
      <c r="A12" s="1">
        <v>11</v>
      </c>
      <c r="B12" s="1" t="s">
        <v>13</v>
      </c>
      <c r="C12" s="1" t="s">
        <v>510</v>
      </c>
      <c r="D12" s="1" t="s">
        <v>501</v>
      </c>
      <c r="E12" s="1">
        <v>88.3</v>
      </c>
    </row>
    <row r="13" spans="1:5" x14ac:dyDescent="0.25">
      <c r="A13" s="1">
        <v>12</v>
      </c>
      <c r="B13" s="1" t="s">
        <v>14</v>
      </c>
      <c r="C13" s="1" t="s">
        <v>511</v>
      </c>
      <c r="D13" s="1" t="s">
        <v>512</v>
      </c>
      <c r="E13" s="1">
        <v>87.6</v>
      </c>
    </row>
    <row r="14" spans="1:5" x14ac:dyDescent="0.25">
      <c r="A14" s="1">
        <f>13</f>
        <v>13</v>
      </c>
      <c r="B14" s="1" t="s">
        <v>15</v>
      </c>
      <c r="C14" s="1" t="s">
        <v>502</v>
      </c>
      <c r="D14" s="1" t="s">
        <v>503</v>
      </c>
      <c r="E14" s="1">
        <v>87.1</v>
      </c>
    </row>
    <row r="15" spans="1:5" x14ac:dyDescent="0.25">
      <c r="A15" s="1">
        <f>13</f>
        <v>13</v>
      </c>
      <c r="B15" s="1" t="s">
        <v>16</v>
      </c>
      <c r="C15" s="1" t="s">
        <v>513</v>
      </c>
      <c r="D15" s="1" t="s">
        <v>503</v>
      </c>
      <c r="E15" s="1">
        <v>87.1</v>
      </c>
    </row>
    <row r="16" spans="1:5" x14ac:dyDescent="0.25">
      <c r="A16" s="1">
        <v>15</v>
      </c>
      <c r="B16" s="1" t="s">
        <v>17</v>
      </c>
      <c r="C16" s="1" t="s">
        <v>514</v>
      </c>
      <c r="D16" s="1" t="s">
        <v>503</v>
      </c>
      <c r="E16" s="1">
        <v>86.5</v>
      </c>
    </row>
    <row r="17" spans="1:5" x14ac:dyDescent="0.25">
      <c r="A17" s="1">
        <f>16</f>
        <v>16</v>
      </c>
      <c r="B17" s="1" t="s">
        <v>18</v>
      </c>
      <c r="C17" s="1" t="s">
        <v>515</v>
      </c>
      <c r="D17" s="1" t="s">
        <v>516</v>
      </c>
      <c r="E17" s="1">
        <v>86.2</v>
      </c>
    </row>
    <row r="18" spans="1:5" x14ac:dyDescent="0.25">
      <c r="A18" s="1">
        <f>16</f>
        <v>16</v>
      </c>
      <c r="B18" s="1" t="s">
        <v>19</v>
      </c>
      <c r="C18" s="1" t="s">
        <v>517</v>
      </c>
      <c r="D18" s="1" t="s">
        <v>518</v>
      </c>
      <c r="E18" s="1">
        <v>86.2</v>
      </c>
    </row>
    <row r="19" spans="1:5" x14ac:dyDescent="0.25">
      <c r="A19" s="1">
        <v>18</v>
      </c>
      <c r="B19" s="1" t="s">
        <v>20</v>
      </c>
      <c r="C19" s="1" t="s">
        <v>510</v>
      </c>
      <c r="D19" s="1" t="s">
        <v>501</v>
      </c>
      <c r="E19" s="1">
        <v>85.1</v>
      </c>
    </row>
    <row r="20" spans="1:5" x14ac:dyDescent="0.25">
      <c r="A20" s="1">
        <v>19</v>
      </c>
      <c r="B20" s="1" t="s">
        <v>21</v>
      </c>
      <c r="C20" s="1" t="s">
        <v>519</v>
      </c>
      <c r="D20" s="1" t="s">
        <v>520</v>
      </c>
      <c r="E20" s="1">
        <v>84.9</v>
      </c>
    </row>
    <row r="21" spans="1:5" x14ac:dyDescent="0.25">
      <c r="A21" s="1">
        <v>20</v>
      </c>
      <c r="B21" s="1" t="s">
        <v>22</v>
      </c>
      <c r="C21" s="1" t="s">
        <v>521</v>
      </c>
      <c r="D21" s="1" t="s">
        <v>522</v>
      </c>
      <c r="E21" s="1">
        <v>84.8</v>
      </c>
    </row>
    <row r="22" spans="1:5" x14ac:dyDescent="0.25">
      <c r="A22" s="1">
        <v>21</v>
      </c>
      <c r="B22" s="1" t="s">
        <v>24</v>
      </c>
      <c r="C22" s="1" t="s">
        <v>523</v>
      </c>
      <c r="D22" s="1" t="s">
        <v>524</v>
      </c>
      <c r="E22" s="1">
        <v>84.6</v>
      </c>
    </row>
    <row r="23" spans="1:5" x14ac:dyDescent="0.25">
      <c r="A23" s="1">
        <v>22</v>
      </c>
      <c r="B23" s="1" t="s">
        <v>25</v>
      </c>
      <c r="C23" s="1" t="s">
        <v>525</v>
      </c>
      <c r="D23" s="1" t="s">
        <v>516</v>
      </c>
      <c r="E23" s="1">
        <v>84.5</v>
      </c>
    </row>
    <row r="24" spans="1:5" x14ac:dyDescent="0.25">
      <c r="A24" s="1">
        <f>23</f>
        <v>23</v>
      </c>
      <c r="B24" s="1" t="s">
        <v>26</v>
      </c>
      <c r="C24" s="1" t="s">
        <v>526</v>
      </c>
      <c r="D24" s="1" t="s">
        <v>527</v>
      </c>
      <c r="E24" s="1">
        <v>84.1</v>
      </c>
    </row>
    <row r="25" spans="1:5" x14ac:dyDescent="0.25">
      <c r="A25" s="1">
        <f>23</f>
        <v>23</v>
      </c>
      <c r="B25" s="1" t="s">
        <v>27</v>
      </c>
      <c r="C25" s="1" t="s">
        <v>528</v>
      </c>
      <c r="D25" s="1" t="s">
        <v>529</v>
      </c>
      <c r="E25" s="1">
        <v>84.1</v>
      </c>
    </row>
    <row r="26" spans="1:5" x14ac:dyDescent="0.25">
      <c r="A26" s="1">
        <v>25</v>
      </c>
      <c r="B26" s="1" t="s">
        <v>28</v>
      </c>
      <c r="C26" s="1" t="s">
        <v>530</v>
      </c>
      <c r="D26" s="1" t="s">
        <v>516</v>
      </c>
      <c r="E26" s="1">
        <v>83.8</v>
      </c>
    </row>
    <row r="27" spans="1:5" x14ac:dyDescent="0.25">
      <c r="A27" s="1">
        <v>26</v>
      </c>
      <c r="B27" s="1" t="s">
        <v>29</v>
      </c>
      <c r="C27" s="1" t="s">
        <v>526</v>
      </c>
      <c r="D27" s="1" t="s">
        <v>527</v>
      </c>
      <c r="E27" s="1">
        <v>83.7</v>
      </c>
    </row>
    <row r="28" spans="1:5" x14ac:dyDescent="0.25">
      <c r="A28" s="1">
        <v>27</v>
      </c>
      <c r="B28" s="1" t="s">
        <v>30</v>
      </c>
      <c r="C28" s="1" t="s">
        <v>510</v>
      </c>
      <c r="D28" s="1" t="s">
        <v>501</v>
      </c>
      <c r="E28" s="1">
        <v>83.6</v>
      </c>
    </row>
    <row r="29" spans="1:5" x14ac:dyDescent="0.25">
      <c r="A29" s="1">
        <v>28</v>
      </c>
      <c r="B29" s="1" t="s">
        <v>31</v>
      </c>
      <c r="C29" s="1" t="s">
        <v>519</v>
      </c>
      <c r="D29" s="1" t="s">
        <v>520</v>
      </c>
      <c r="E29" s="1">
        <v>83.4</v>
      </c>
    </row>
    <row r="30" spans="1:5" x14ac:dyDescent="0.25">
      <c r="A30" s="1">
        <v>29</v>
      </c>
      <c r="B30" s="1" t="s">
        <v>32</v>
      </c>
      <c r="C30" s="1" t="s">
        <v>531</v>
      </c>
      <c r="D30" s="1" t="s">
        <v>503</v>
      </c>
      <c r="E30" s="1">
        <v>83</v>
      </c>
    </row>
    <row r="31" spans="1:5" x14ac:dyDescent="0.25">
      <c r="A31" s="1">
        <v>30</v>
      </c>
      <c r="B31" s="1" t="s">
        <v>33</v>
      </c>
      <c r="C31" s="1" t="s">
        <v>532</v>
      </c>
      <c r="D31" s="1" t="s">
        <v>518</v>
      </c>
      <c r="E31" s="1">
        <v>82.6</v>
      </c>
    </row>
    <row r="32" spans="1:5" x14ac:dyDescent="0.25">
      <c r="A32" s="1">
        <f>31</f>
        <v>31</v>
      </c>
      <c r="B32" s="1" t="s">
        <v>34</v>
      </c>
      <c r="C32" s="1" t="s">
        <v>533</v>
      </c>
      <c r="D32" s="1" t="s">
        <v>524</v>
      </c>
      <c r="E32" s="1">
        <v>81.900000000000006</v>
      </c>
    </row>
    <row r="33" spans="1:5" x14ac:dyDescent="0.25">
      <c r="A33" s="1">
        <f>31</f>
        <v>31</v>
      </c>
      <c r="B33" s="1" t="s">
        <v>35</v>
      </c>
      <c r="C33" s="1" t="s">
        <v>534</v>
      </c>
      <c r="D33" s="1" t="s">
        <v>503</v>
      </c>
      <c r="E33" s="1">
        <v>81.900000000000006</v>
      </c>
    </row>
    <row r="34" spans="1:5" x14ac:dyDescent="0.25">
      <c r="A34" s="1">
        <v>33</v>
      </c>
      <c r="B34" s="1" t="s">
        <v>36</v>
      </c>
      <c r="C34" s="1" t="s">
        <v>535</v>
      </c>
      <c r="D34" s="1" t="s">
        <v>536</v>
      </c>
      <c r="E34" s="1">
        <v>81.599999999999994</v>
      </c>
    </row>
    <row r="35" spans="1:5" x14ac:dyDescent="0.25">
      <c r="A35" s="1">
        <v>34</v>
      </c>
      <c r="B35" s="1" t="s">
        <v>37</v>
      </c>
      <c r="C35" s="1" t="s">
        <v>537</v>
      </c>
      <c r="D35" s="1" t="s">
        <v>23</v>
      </c>
      <c r="E35" s="1">
        <v>81.5</v>
      </c>
    </row>
    <row r="36" spans="1:5" x14ac:dyDescent="0.25">
      <c r="A36" s="1">
        <v>35</v>
      </c>
      <c r="B36" s="1" t="s">
        <v>38</v>
      </c>
      <c r="C36" s="1" t="s">
        <v>511</v>
      </c>
      <c r="D36" s="1" t="s">
        <v>512</v>
      </c>
      <c r="E36" s="1">
        <v>81.3</v>
      </c>
    </row>
    <row r="37" spans="1:5" x14ac:dyDescent="0.25">
      <c r="A37" s="1">
        <v>36</v>
      </c>
      <c r="B37" s="1" t="s">
        <v>39</v>
      </c>
      <c r="C37" s="1" t="s">
        <v>538</v>
      </c>
      <c r="D37" s="1" t="s">
        <v>503</v>
      </c>
      <c r="E37" s="1">
        <v>81.2</v>
      </c>
    </row>
    <row r="38" spans="1:5" x14ac:dyDescent="0.25">
      <c r="A38" s="1">
        <f>37</f>
        <v>37</v>
      </c>
      <c r="B38" s="1" t="s">
        <v>40</v>
      </c>
      <c r="C38" s="1" t="s">
        <v>539</v>
      </c>
      <c r="D38" s="1" t="s">
        <v>518</v>
      </c>
      <c r="E38" s="1">
        <v>80.900000000000006</v>
      </c>
    </row>
    <row r="39" spans="1:5" x14ac:dyDescent="0.25">
      <c r="A39" s="1">
        <f>37</f>
        <v>37</v>
      </c>
      <c r="B39" s="1" t="s">
        <v>41</v>
      </c>
      <c r="C39" s="1" t="s">
        <v>540</v>
      </c>
      <c r="D39" s="1" t="s">
        <v>228</v>
      </c>
      <c r="E39" s="1">
        <v>80.900000000000006</v>
      </c>
    </row>
    <row r="40" spans="1:5" x14ac:dyDescent="0.25">
      <c r="A40" s="1">
        <v>39</v>
      </c>
      <c r="B40" s="1" t="s">
        <v>42</v>
      </c>
      <c r="C40" s="1" t="s">
        <v>541</v>
      </c>
      <c r="D40" s="1" t="s">
        <v>542</v>
      </c>
      <c r="E40" s="1">
        <v>80.5</v>
      </c>
    </row>
    <row r="41" spans="1:5" x14ac:dyDescent="0.25">
      <c r="A41" s="1">
        <v>40</v>
      </c>
      <c r="B41" s="1" t="s">
        <v>43</v>
      </c>
      <c r="C41" s="1" t="s">
        <v>543</v>
      </c>
      <c r="D41" s="1" t="s">
        <v>520</v>
      </c>
      <c r="E41" s="1">
        <v>80.400000000000006</v>
      </c>
    </row>
    <row r="42" spans="1:5" x14ac:dyDescent="0.25">
      <c r="A42" s="1">
        <v>41</v>
      </c>
      <c r="B42" s="1" t="s">
        <v>44</v>
      </c>
      <c r="C42" s="1" t="s">
        <v>544</v>
      </c>
      <c r="D42" s="1" t="s">
        <v>501</v>
      </c>
      <c r="E42" s="1">
        <v>80.2</v>
      </c>
    </row>
    <row r="43" spans="1:5" x14ac:dyDescent="0.25">
      <c r="A43" s="1">
        <v>42</v>
      </c>
      <c r="B43" s="1" t="s">
        <v>45</v>
      </c>
      <c r="C43" s="1" t="s">
        <v>545</v>
      </c>
      <c r="D43" s="1" t="s">
        <v>516</v>
      </c>
      <c r="E43" s="1">
        <v>80.099999999999994</v>
      </c>
    </row>
    <row r="44" spans="1:5" x14ac:dyDescent="0.25">
      <c r="A44" s="1">
        <f>43</f>
        <v>43</v>
      </c>
      <c r="B44" s="1" t="s">
        <v>46</v>
      </c>
      <c r="C44" s="1" t="s">
        <v>546</v>
      </c>
      <c r="D44" s="1" t="s">
        <v>547</v>
      </c>
      <c r="E44" s="1">
        <v>80</v>
      </c>
    </row>
    <row r="45" spans="1:5" x14ac:dyDescent="0.25">
      <c r="A45" s="1">
        <f>43</f>
        <v>43</v>
      </c>
      <c r="B45" s="1" t="s">
        <v>47</v>
      </c>
      <c r="C45" s="1" t="s">
        <v>548</v>
      </c>
      <c r="D45" s="1" t="s">
        <v>549</v>
      </c>
      <c r="E45" s="1">
        <v>80</v>
      </c>
    </row>
    <row r="46" spans="1:5" x14ac:dyDescent="0.25">
      <c r="A46" s="1">
        <v>45</v>
      </c>
      <c r="B46" s="1" t="s">
        <v>48</v>
      </c>
      <c r="C46" s="1" t="s">
        <v>550</v>
      </c>
      <c r="D46" s="1" t="s">
        <v>501</v>
      </c>
      <c r="E46" s="1">
        <v>79.8</v>
      </c>
    </row>
    <row r="47" spans="1:5" x14ac:dyDescent="0.25">
      <c r="A47" s="1">
        <f>46</f>
        <v>46</v>
      </c>
      <c r="B47" s="1" t="s">
        <v>49</v>
      </c>
      <c r="C47" s="1" t="s">
        <v>551</v>
      </c>
      <c r="D47" s="1" t="s">
        <v>552</v>
      </c>
      <c r="E47" s="1">
        <v>79.5</v>
      </c>
    </row>
    <row r="48" spans="1:5" x14ac:dyDescent="0.25">
      <c r="A48" s="1">
        <f>46</f>
        <v>46</v>
      </c>
      <c r="B48" s="1" t="s">
        <v>50</v>
      </c>
      <c r="C48" s="1" t="s">
        <v>525</v>
      </c>
      <c r="D48" s="1" t="s">
        <v>516</v>
      </c>
      <c r="E48" s="1">
        <v>79.5</v>
      </c>
    </row>
    <row r="49" spans="1:5" x14ac:dyDescent="0.25">
      <c r="A49" s="1">
        <f>46</f>
        <v>46</v>
      </c>
      <c r="B49" s="1" t="s">
        <v>51</v>
      </c>
      <c r="C49" s="1" t="s">
        <v>553</v>
      </c>
      <c r="D49" s="1" t="s">
        <v>554</v>
      </c>
      <c r="E49" s="1">
        <v>79.5</v>
      </c>
    </row>
    <row r="50" spans="1:5" x14ac:dyDescent="0.25">
      <c r="A50" s="1">
        <v>49</v>
      </c>
      <c r="B50" s="1" t="s">
        <v>52</v>
      </c>
      <c r="C50" s="1" t="s">
        <v>555</v>
      </c>
      <c r="D50" s="1" t="s">
        <v>501</v>
      </c>
      <c r="E50" s="1">
        <v>79.400000000000006</v>
      </c>
    </row>
    <row r="51" spans="1:5" x14ac:dyDescent="0.25">
      <c r="A51" s="1">
        <v>50</v>
      </c>
      <c r="B51" s="1" t="s">
        <v>53</v>
      </c>
      <c r="C51" s="1" t="s">
        <v>556</v>
      </c>
      <c r="D51" s="1" t="s">
        <v>503</v>
      </c>
      <c r="E51" s="1">
        <v>78.8</v>
      </c>
    </row>
    <row r="52" spans="1:5" x14ac:dyDescent="0.25">
      <c r="A52" s="1">
        <f>51</f>
        <v>51</v>
      </c>
      <c r="B52" s="1" t="s">
        <v>54</v>
      </c>
      <c r="C52" s="1" t="s">
        <v>544</v>
      </c>
      <c r="D52" s="1" t="s">
        <v>503</v>
      </c>
      <c r="E52" s="1">
        <v>78.7</v>
      </c>
    </row>
    <row r="53" spans="1:5" x14ac:dyDescent="0.25">
      <c r="A53" s="1">
        <f>51</f>
        <v>51</v>
      </c>
      <c r="B53" s="1" t="s">
        <v>55</v>
      </c>
      <c r="C53" s="1" t="s">
        <v>557</v>
      </c>
      <c r="D53" s="1" t="s">
        <v>558</v>
      </c>
      <c r="E53" s="1">
        <v>78.7</v>
      </c>
    </row>
    <row r="54" spans="1:5" x14ac:dyDescent="0.25">
      <c r="A54" s="1">
        <v>53</v>
      </c>
      <c r="B54" s="1" t="s">
        <v>56</v>
      </c>
      <c r="C54" s="1" t="s">
        <v>559</v>
      </c>
      <c r="D54" s="1" t="s">
        <v>542</v>
      </c>
      <c r="E54" s="1">
        <v>78.400000000000006</v>
      </c>
    </row>
    <row r="55" spans="1:5" x14ac:dyDescent="0.25">
      <c r="A55" s="1">
        <f>54</f>
        <v>54</v>
      </c>
      <c r="B55" s="1" t="s">
        <v>57</v>
      </c>
      <c r="C55" s="1" t="s">
        <v>560</v>
      </c>
      <c r="D55" s="1" t="s">
        <v>501</v>
      </c>
      <c r="E55" s="1">
        <v>78.3</v>
      </c>
    </row>
    <row r="56" spans="1:5" x14ac:dyDescent="0.25">
      <c r="A56" s="1">
        <f>54</f>
        <v>54</v>
      </c>
      <c r="B56" s="1" t="s">
        <v>58</v>
      </c>
      <c r="C56" s="1" t="s">
        <v>561</v>
      </c>
      <c r="D56" s="1" t="s">
        <v>562</v>
      </c>
      <c r="E56" s="1">
        <v>78.3</v>
      </c>
    </row>
    <row r="57" spans="1:5" x14ac:dyDescent="0.25">
      <c r="A57" s="1">
        <f>54</f>
        <v>54</v>
      </c>
      <c r="B57" s="1" t="s">
        <v>59</v>
      </c>
      <c r="C57" s="1" t="s">
        <v>563</v>
      </c>
      <c r="D57" s="1" t="s">
        <v>501</v>
      </c>
      <c r="E57" s="1">
        <v>78.3</v>
      </c>
    </row>
    <row r="58" spans="1:5" x14ac:dyDescent="0.25">
      <c r="A58" s="1">
        <v>57</v>
      </c>
      <c r="B58" s="1" t="s">
        <v>60</v>
      </c>
      <c r="C58" s="1" t="s">
        <v>546</v>
      </c>
      <c r="D58" s="1" t="s">
        <v>547</v>
      </c>
      <c r="E58" s="1">
        <v>78.099999999999994</v>
      </c>
    </row>
    <row r="59" spans="1:5" x14ac:dyDescent="0.25">
      <c r="A59" s="1">
        <f>58</f>
        <v>58</v>
      </c>
      <c r="B59" s="1" t="s">
        <v>61</v>
      </c>
      <c r="C59" s="1" t="s">
        <v>564</v>
      </c>
      <c r="D59" s="1" t="s">
        <v>565</v>
      </c>
      <c r="E59" s="1">
        <v>78</v>
      </c>
    </row>
    <row r="60" spans="1:5" x14ac:dyDescent="0.25">
      <c r="A60" s="1">
        <f>58</f>
        <v>58</v>
      </c>
      <c r="B60" s="1" t="s">
        <v>62</v>
      </c>
      <c r="C60" s="1" t="s">
        <v>566</v>
      </c>
      <c r="D60" s="1" t="s">
        <v>529</v>
      </c>
      <c r="E60" s="1">
        <v>78</v>
      </c>
    </row>
    <row r="61" spans="1:5" x14ac:dyDescent="0.25">
      <c r="A61" s="1">
        <f>58</f>
        <v>58</v>
      </c>
      <c r="B61" s="1" t="s">
        <v>63</v>
      </c>
      <c r="C61" s="1" t="s">
        <v>567</v>
      </c>
      <c r="D61" s="1" t="s">
        <v>568</v>
      </c>
      <c r="E61" s="1">
        <v>78</v>
      </c>
    </row>
    <row r="62" spans="1:5" x14ac:dyDescent="0.25">
      <c r="A62" s="1">
        <v>61</v>
      </c>
      <c r="B62" s="1" t="s">
        <v>64</v>
      </c>
      <c r="C62" s="1" t="s">
        <v>528</v>
      </c>
      <c r="D62" s="1" t="s">
        <v>529</v>
      </c>
      <c r="E62" s="1">
        <v>77.8</v>
      </c>
    </row>
    <row r="63" spans="1:5" x14ac:dyDescent="0.25">
      <c r="A63" s="1">
        <v>62</v>
      </c>
      <c r="B63" s="1" t="s">
        <v>65</v>
      </c>
      <c r="C63" s="1" t="s">
        <v>526</v>
      </c>
      <c r="D63" s="1" t="s">
        <v>527</v>
      </c>
      <c r="E63" s="1">
        <v>77.400000000000006</v>
      </c>
    </row>
    <row r="64" spans="1:5" x14ac:dyDescent="0.25">
      <c r="A64" s="1">
        <f>63</f>
        <v>63</v>
      </c>
      <c r="B64" s="1" t="s">
        <v>66</v>
      </c>
      <c r="C64" s="1" t="s">
        <v>569</v>
      </c>
      <c r="D64" s="1" t="s">
        <v>520</v>
      </c>
      <c r="E64" s="1">
        <v>77.2</v>
      </c>
    </row>
    <row r="65" spans="1:5" x14ac:dyDescent="0.25">
      <c r="A65" s="1">
        <f>63</f>
        <v>63</v>
      </c>
      <c r="B65" s="1" t="s">
        <v>67</v>
      </c>
      <c r="C65" s="1" t="s">
        <v>570</v>
      </c>
      <c r="D65" s="1" t="s">
        <v>571</v>
      </c>
      <c r="E65" s="1">
        <v>77.2</v>
      </c>
    </row>
    <row r="66" spans="1:5" x14ac:dyDescent="0.25">
      <c r="A66" s="1">
        <v>65</v>
      </c>
      <c r="B66" s="1" t="s">
        <v>68</v>
      </c>
      <c r="C66" s="1" t="s">
        <v>572</v>
      </c>
      <c r="D66" s="1" t="s">
        <v>503</v>
      </c>
      <c r="E66" s="1">
        <v>77.099999999999994</v>
      </c>
    </row>
    <row r="67" spans="1:5" x14ac:dyDescent="0.25">
      <c r="A67" s="1">
        <v>66</v>
      </c>
      <c r="B67" s="1" t="s">
        <v>69</v>
      </c>
      <c r="C67" s="1" t="s">
        <v>573</v>
      </c>
      <c r="D67" s="1" t="s">
        <v>501</v>
      </c>
      <c r="E67" s="1">
        <v>76.7</v>
      </c>
    </row>
    <row r="68" spans="1:5" x14ac:dyDescent="0.25">
      <c r="A68" s="1">
        <v>67</v>
      </c>
      <c r="B68" s="1" t="s">
        <v>70</v>
      </c>
      <c r="C68" s="1" t="s">
        <v>510</v>
      </c>
      <c r="D68" s="1" t="s">
        <v>501</v>
      </c>
      <c r="E68" s="1">
        <v>76.599999999999994</v>
      </c>
    </row>
    <row r="69" spans="1:5" x14ac:dyDescent="0.25">
      <c r="A69" s="1">
        <f>68</f>
        <v>68</v>
      </c>
      <c r="B69" s="1" t="s">
        <v>71</v>
      </c>
      <c r="C69" s="1" t="s">
        <v>574</v>
      </c>
      <c r="D69" s="1" t="s">
        <v>575</v>
      </c>
      <c r="E69" s="1">
        <v>76.5</v>
      </c>
    </row>
    <row r="70" spans="1:5" x14ac:dyDescent="0.25">
      <c r="A70" s="1">
        <f>68</f>
        <v>68</v>
      </c>
      <c r="B70" s="1" t="s">
        <v>72</v>
      </c>
      <c r="C70" s="1" t="s">
        <v>576</v>
      </c>
      <c r="D70" s="1" t="s">
        <v>577</v>
      </c>
      <c r="E70" s="1">
        <v>76.5</v>
      </c>
    </row>
    <row r="71" spans="1:5" x14ac:dyDescent="0.25">
      <c r="A71" s="1">
        <f>70</f>
        <v>70</v>
      </c>
      <c r="B71" s="1" t="s">
        <v>73</v>
      </c>
      <c r="C71" s="1" t="s">
        <v>578</v>
      </c>
      <c r="D71" s="1" t="s">
        <v>579</v>
      </c>
      <c r="E71" s="1">
        <v>76.400000000000006</v>
      </c>
    </row>
    <row r="72" spans="1:5" x14ac:dyDescent="0.25">
      <c r="A72" s="1">
        <f>70</f>
        <v>70</v>
      </c>
      <c r="B72" s="1" t="s">
        <v>74</v>
      </c>
      <c r="C72" s="1" t="s">
        <v>509</v>
      </c>
      <c r="D72" s="1" t="s">
        <v>503</v>
      </c>
      <c r="E72" s="1">
        <v>76.400000000000006</v>
      </c>
    </row>
    <row r="73" spans="1:5" x14ac:dyDescent="0.25">
      <c r="A73" s="1">
        <f>72</f>
        <v>72</v>
      </c>
      <c r="B73" s="1" t="s">
        <v>75</v>
      </c>
      <c r="C73" s="1" t="s">
        <v>580</v>
      </c>
      <c r="D73" s="1" t="s">
        <v>501</v>
      </c>
      <c r="E73" s="1">
        <v>76.3</v>
      </c>
    </row>
    <row r="74" spans="1:5" x14ac:dyDescent="0.25">
      <c r="A74" s="1">
        <f>72</f>
        <v>72</v>
      </c>
      <c r="B74" s="1" t="s">
        <v>76</v>
      </c>
      <c r="C74" s="1" t="s">
        <v>581</v>
      </c>
      <c r="D74" s="1" t="s">
        <v>501</v>
      </c>
      <c r="E74" s="1">
        <v>76.3</v>
      </c>
    </row>
    <row r="75" spans="1:5" x14ac:dyDescent="0.25">
      <c r="A75" s="1">
        <v>74</v>
      </c>
      <c r="B75" s="1" t="s">
        <v>77</v>
      </c>
      <c r="C75" s="1" t="s">
        <v>582</v>
      </c>
      <c r="D75" s="1" t="s">
        <v>524</v>
      </c>
      <c r="E75" s="1">
        <v>76</v>
      </c>
    </row>
    <row r="76" spans="1:5" x14ac:dyDescent="0.25">
      <c r="A76" s="1">
        <v>75</v>
      </c>
      <c r="B76" s="1" t="s">
        <v>78</v>
      </c>
      <c r="C76" s="1" t="s">
        <v>583</v>
      </c>
      <c r="D76" s="1" t="s">
        <v>584</v>
      </c>
      <c r="E76" s="1">
        <v>75.900000000000006</v>
      </c>
    </row>
    <row r="77" spans="1:5" x14ac:dyDescent="0.25">
      <c r="A77" s="1">
        <f>76</f>
        <v>76</v>
      </c>
      <c r="B77" s="1" t="s">
        <v>79</v>
      </c>
      <c r="C77" s="1" t="s">
        <v>507</v>
      </c>
      <c r="D77" s="1" t="s">
        <v>503</v>
      </c>
      <c r="E77" s="1">
        <v>75.599999999999994</v>
      </c>
    </row>
    <row r="78" spans="1:5" x14ac:dyDescent="0.25">
      <c r="A78" s="1">
        <f>76</f>
        <v>76</v>
      </c>
      <c r="B78" s="1" t="s">
        <v>80</v>
      </c>
      <c r="C78" s="1" t="s">
        <v>585</v>
      </c>
      <c r="D78" s="1" t="s">
        <v>520</v>
      </c>
      <c r="E78" s="1">
        <v>75.599999999999994</v>
      </c>
    </row>
    <row r="79" spans="1:5" x14ac:dyDescent="0.25">
      <c r="A79" s="1">
        <f>76</f>
        <v>76</v>
      </c>
      <c r="B79" s="1" t="s">
        <v>81</v>
      </c>
      <c r="C79" s="1" t="s">
        <v>586</v>
      </c>
      <c r="D79" s="1" t="s">
        <v>547</v>
      </c>
      <c r="E79" s="1">
        <v>75.599999999999994</v>
      </c>
    </row>
    <row r="80" spans="1:5" x14ac:dyDescent="0.25">
      <c r="A80" s="1">
        <f>76</f>
        <v>76</v>
      </c>
      <c r="B80" s="1" t="s">
        <v>82</v>
      </c>
      <c r="C80" s="1" t="s">
        <v>587</v>
      </c>
      <c r="D80" s="1" t="s">
        <v>588</v>
      </c>
      <c r="E80" s="1">
        <v>75.599999999999994</v>
      </c>
    </row>
    <row r="81" spans="1:5" x14ac:dyDescent="0.25">
      <c r="A81" s="1">
        <f>80</f>
        <v>80</v>
      </c>
      <c r="B81" s="1" t="s">
        <v>83</v>
      </c>
      <c r="C81" s="1" t="s">
        <v>589</v>
      </c>
      <c r="D81" s="1" t="s">
        <v>503</v>
      </c>
      <c r="E81" s="1">
        <v>75.3</v>
      </c>
    </row>
    <row r="82" spans="1:5" x14ac:dyDescent="0.25">
      <c r="A82" s="1">
        <f>80</f>
        <v>80</v>
      </c>
      <c r="B82" s="1" t="s">
        <v>84</v>
      </c>
      <c r="C82" s="1" t="s">
        <v>590</v>
      </c>
      <c r="D82" s="1" t="s">
        <v>565</v>
      </c>
      <c r="E82" s="1">
        <v>75.3</v>
      </c>
    </row>
    <row r="83" spans="1:5" x14ac:dyDescent="0.25">
      <c r="A83" s="1">
        <f>82</f>
        <v>82</v>
      </c>
      <c r="B83" s="1" t="s">
        <v>85</v>
      </c>
      <c r="C83" s="1" t="s">
        <v>591</v>
      </c>
      <c r="D83" s="1" t="s">
        <v>501</v>
      </c>
      <c r="E83" s="1">
        <v>75.099999999999994</v>
      </c>
    </row>
    <row r="84" spans="1:5" x14ac:dyDescent="0.25">
      <c r="A84" s="1">
        <f>82</f>
        <v>82</v>
      </c>
      <c r="B84" s="1" t="s">
        <v>86</v>
      </c>
      <c r="C84" s="1" t="s">
        <v>510</v>
      </c>
      <c r="D84" s="1" t="s">
        <v>501</v>
      </c>
      <c r="E84" s="1">
        <v>75.099999999999994</v>
      </c>
    </row>
    <row r="85" spans="1:5" x14ac:dyDescent="0.25">
      <c r="A85" s="1">
        <f>84</f>
        <v>84</v>
      </c>
      <c r="B85" s="1" t="s">
        <v>87</v>
      </c>
      <c r="C85" s="1" t="s">
        <v>592</v>
      </c>
      <c r="D85" s="1" t="s">
        <v>593</v>
      </c>
      <c r="E85" s="1">
        <v>75</v>
      </c>
    </row>
    <row r="86" spans="1:5" x14ac:dyDescent="0.25">
      <c r="A86" s="1">
        <f>84</f>
        <v>84</v>
      </c>
      <c r="B86" s="1" t="s">
        <v>88</v>
      </c>
      <c r="C86" s="1" t="s">
        <v>594</v>
      </c>
      <c r="D86" s="1" t="s">
        <v>524</v>
      </c>
      <c r="E86" s="1">
        <v>75</v>
      </c>
    </row>
    <row r="87" spans="1:5" x14ac:dyDescent="0.25">
      <c r="A87" s="1">
        <f>86</f>
        <v>86</v>
      </c>
      <c r="B87" s="1" t="s">
        <v>89</v>
      </c>
      <c r="C87" s="1" t="s">
        <v>595</v>
      </c>
      <c r="D87" s="1" t="s">
        <v>503</v>
      </c>
      <c r="E87" s="1">
        <v>74.900000000000006</v>
      </c>
    </row>
    <row r="88" spans="1:5" x14ac:dyDescent="0.25">
      <c r="A88" s="1">
        <f>86</f>
        <v>86</v>
      </c>
      <c r="B88" s="1" t="s">
        <v>90</v>
      </c>
      <c r="C88" s="1" t="s">
        <v>540</v>
      </c>
      <c r="D88" s="1" t="s">
        <v>228</v>
      </c>
      <c r="E88" s="1">
        <v>74.900000000000006</v>
      </c>
    </row>
    <row r="89" spans="1:5" x14ac:dyDescent="0.25">
      <c r="A89" s="1">
        <f>86</f>
        <v>86</v>
      </c>
      <c r="B89" s="1" t="s">
        <v>91</v>
      </c>
      <c r="C89" s="1" t="s">
        <v>596</v>
      </c>
      <c r="D89" s="1" t="s">
        <v>516</v>
      </c>
      <c r="E89" s="1">
        <v>74.900000000000006</v>
      </c>
    </row>
    <row r="90" spans="1:5" x14ac:dyDescent="0.25">
      <c r="A90" s="1">
        <f>86</f>
        <v>86</v>
      </c>
      <c r="B90" s="1" t="s">
        <v>92</v>
      </c>
      <c r="C90" s="1" t="s">
        <v>597</v>
      </c>
      <c r="D90" s="1" t="s">
        <v>503</v>
      </c>
      <c r="E90" s="1">
        <v>74.900000000000006</v>
      </c>
    </row>
    <row r="91" spans="1:5" x14ac:dyDescent="0.25">
      <c r="A91" s="1">
        <f>90</f>
        <v>90</v>
      </c>
      <c r="B91" s="1" t="s">
        <v>93</v>
      </c>
      <c r="C91" s="1" t="s">
        <v>598</v>
      </c>
      <c r="D91" s="1" t="s">
        <v>599</v>
      </c>
      <c r="E91" s="1">
        <v>74.8</v>
      </c>
    </row>
    <row r="92" spans="1:5" x14ac:dyDescent="0.25">
      <c r="A92" s="1">
        <f>90</f>
        <v>90</v>
      </c>
      <c r="B92" s="1" t="s">
        <v>94</v>
      </c>
      <c r="C92" s="1" t="s">
        <v>540</v>
      </c>
      <c r="D92" s="1" t="s">
        <v>228</v>
      </c>
      <c r="E92" s="1">
        <v>74.8</v>
      </c>
    </row>
    <row r="93" spans="1:5" x14ac:dyDescent="0.25">
      <c r="A93" s="1">
        <f>92</f>
        <v>92</v>
      </c>
      <c r="B93" s="1" t="s">
        <v>95</v>
      </c>
      <c r="C93" s="1" t="s">
        <v>557</v>
      </c>
      <c r="D93" s="1" t="s">
        <v>558</v>
      </c>
      <c r="E93" s="1">
        <v>74.7</v>
      </c>
    </row>
    <row r="94" spans="1:5" x14ac:dyDescent="0.25">
      <c r="A94" s="1">
        <f>92</f>
        <v>92</v>
      </c>
      <c r="B94" s="1" t="s">
        <v>96</v>
      </c>
      <c r="C94" s="1" t="s">
        <v>553</v>
      </c>
      <c r="D94" s="1" t="s">
        <v>554</v>
      </c>
      <c r="E94" s="1">
        <v>74.7</v>
      </c>
    </row>
    <row r="95" spans="1:5" x14ac:dyDescent="0.25">
      <c r="A95" s="1">
        <f>94</f>
        <v>94</v>
      </c>
      <c r="B95" s="1" t="s">
        <v>97</v>
      </c>
      <c r="C95" s="1" t="s">
        <v>600</v>
      </c>
      <c r="D95" s="1" t="s">
        <v>503</v>
      </c>
      <c r="E95" s="1">
        <v>74.400000000000006</v>
      </c>
    </row>
    <row r="96" spans="1:5" x14ac:dyDescent="0.25">
      <c r="A96" s="1">
        <f>94</f>
        <v>94</v>
      </c>
      <c r="B96" s="1" t="s">
        <v>98</v>
      </c>
      <c r="C96" s="1" t="s">
        <v>601</v>
      </c>
      <c r="D96" s="1" t="s">
        <v>501</v>
      </c>
      <c r="E96" s="1">
        <v>74.400000000000006</v>
      </c>
    </row>
    <row r="97" spans="1:5" x14ac:dyDescent="0.25">
      <c r="A97" s="1">
        <f>96</f>
        <v>96</v>
      </c>
      <c r="B97" s="1" t="s">
        <v>99</v>
      </c>
      <c r="C97" s="1" t="s">
        <v>602</v>
      </c>
      <c r="D97" s="1" t="s">
        <v>503</v>
      </c>
      <c r="E97" s="1">
        <v>74.3</v>
      </c>
    </row>
    <row r="98" spans="1:5" x14ac:dyDescent="0.25">
      <c r="A98" s="1">
        <f>96</f>
        <v>96</v>
      </c>
      <c r="B98" s="1" t="s">
        <v>100</v>
      </c>
      <c r="C98" s="1" t="s">
        <v>603</v>
      </c>
      <c r="D98" s="1" t="s">
        <v>604</v>
      </c>
      <c r="E98" s="1">
        <v>74.3</v>
      </c>
    </row>
    <row r="99" spans="1:5" x14ac:dyDescent="0.25">
      <c r="A99" s="1">
        <v>98</v>
      </c>
      <c r="B99" s="1" t="s">
        <v>101</v>
      </c>
      <c r="C99" s="1" t="s">
        <v>605</v>
      </c>
      <c r="D99" s="1" t="s">
        <v>503</v>
      </c>
      <c r="E99" s="1">
        <v>74.2</v>
      </c>
    </row>
    <row r="100" spans="1:5" x14ac:dyDescent="0.25">
      <c r="A100" s="1">
        <f>99</f>
        <v>99</v>
      </c>
      <c r="B100" s="1" t="s">
        <v>102</v>
      </c>
      <c r="C100" s="1" t="s">
        <v>606</v>
      </c>
      <c r="D100" s="1" t="s">
        <v>571</v>
      </c>
      <c r="E100" s="1">
        <v>74</v>
      </c>
    </row>
    <row r="101" spans="1:5" x14ac:dyDescent="0.25">
      <c r="A101" s="1">
        <f>99</f>
        <v>99</v>
      </c>
      <c r="B101" s="1" t="s">
        <v>103</v>
      </c>
      <c r="C101" s="1" t="s">
        <v>545</v>
      </c>
      <c r="D101" s="1" t="s">
        <v>516</v>
      </c>
      <c r="E101" s="1">
        <v>74</v>
      </c>
    </row>
    <row r="102" spans="1:5" x14ac:dyDescent="0.25">
      <c r="A102" s="1">
        <f>99</f>
        <v>99</v>
      </c>
      <c r="B102" s="1" t="s">
        <v>104</v>
      </c>
      <c r="C102" s="1" t="s">
        <v>607</v>
      </c>
      <c r="D102" s="1" t="s">
        <v>503</v>
      </c>
      <c r="E102" s="1">
        <v>74</v>
      </c>
    </row>
    <row r="103" spans="1:5" x14ac:dyDescent="0.25">
      <c r="A103" s="1">
        <f>99</f>
        <v>99</v>
      </c>
      <c r="B103" s="1" t="s">
        <v>105</v>
      </c>
      <c r="C103" s="1" t="s">
        <v>608</v>
      </c>
      <c r="D103" s="1" t="s">
        <v>501</v>
      </c>
      <c r="E103" s="1">
        <v>74</v>
      </c>
    </row>
    <row r="104" spans="1:5" x14ac:dyDescent="0.25">
      <c r="A104" s="1">
        <v>103</v>
      </c>
      <c r="B104" s="1" t="s">
        <v>106</v>
      </c>
      <c r="C104" s="1" t="s">
        <v>609</v>
      </c>
      <c r="D104" s="1" t="s">
        <v>542</v>
      </c>
      <c r="E104" s="1">
        <v>73.900000000000006</v>
      </c>
    </row>
    <row r="105" spans="1:5" x14ac:dyDescent="0.25">
      <c r="A105" s="1">
        <f>104</f>
        <v>104</v>
      </c>
      <c r="B105" s="1" t="s">
        <v>107</v>
      </c>
      <c r="C105" s="1" t="s">
        <v>610</v>
      </c>
      <c r="D105" s="1" t="s">
        <v>503</v>
      </c>
      <c r="E105" s="1">
        <v>73.8</v>
      </c>
    </row>
    <row r="106" spans="1:5" x14ac:dyDescent="0.25">
      <c r="A106" s="1">
        <f>104</f>
        <v>104</v>
      </c>
      <c r="B106" s="1" t="s">
        <v>108</v>
      </c>
      <c r="C106" s="1" t="s">
        <v>611</v>
      </c>
      <c r="D106" s="1" t="s">
        <v>503</v>
      </c>
      <c r="E106" s="1">
        <v>73.8</v>
      </c>
    </row>
    <row r="107" spans="1:5" x14ac:dyDescent="0.25">
      <c r="A107" s="1">
        <f>106</f>
        <v>106</v>
      </c>
      <c r="B107" s="1" t="s">
        <v>109</v>
      </c>
      <c r="C107" s="1" t="s">
        <v>612</v>
      </c>
      <c r="D107" s="1" t="s">
        <v>520</v>
      </c>
      <c r="E107" s="1">
        <v>73.7</v>
      </c>
    </row>
    <row r="108" spans="1:5" x14ac:dyDescent="0.25">
      <c r="A108" s="1">
        <f>106</f>
        <v>106</v>
      </c>
      <c r="B108" s="1" t="s">
        <v>110</v>
      </c>
      <c r="C108" s="1" t="s">
        <v>613</v>
      </c>
      <c r="D108" s="1" t="s">
        <v>501</v>
      </c>
      <c r="E108" s="1">
        <v>73.7</v>
      </c>
    </row>
    <row r="109" spans="1:5" x14ac:dyDescent="0.25">
      <c r="A109" s="1">
        <f>108</f>
        <v>108</v>
      </c>
      <c r="B109" s="1" t="s">
        <v>111</v>
      </c>
      <c r="C109" s="1" t="s">
        <v>614</v>
      </c>
      <c r="D109" s="1" t="s">
        <v>604</v>
      </c>
      <c r="E109" s="1">
        <v>73.599999999999994</v>
      </c>
    </row>
    <row r="110" spans="1:5" x14ac:dyDescent="0.25">
      <c r="A110" s="1">
        <f>108</f>
        <v>108</v>
      </c>
      <c r="B110" s="1" t="s">
        <v>112</v>
      </c>
      <c r="C110" s="1" t="s">
        <v>615</v>
      </c>
      <c r="D110" s="1" t="s">
        <v>616</v>
      </c>
      <c r="E110" s="1">
        <v>73.599999999999994</v>
      </c>
    </row>
    <row r="111" spans="1:5" x14ac:dyDescent="0.25">
      <c r="A111" s="1">
        <f>108</f>
        <v>108</v>
      </c>
      <c r="B111" s="1" t="s">
        <v>113</v>
      </c>
      <c r="C111" s="1" t="s">
        <v>590</v>
      </c>
      <c r="D111" s="1" t="s">
        <v>565</v>
      </c>
      <c r="E111" s="1">
        <v>73.599999999999994</v>
      </c>
    </row>
    <row r="112" spans="1:5" x14ac:dyDescent="0.25">
      <c r="A112" s="1">
        <f>111</f>
        <v>111</v>
      </c>
      <c r="B112" s="1" t="s">
        <v>114</v>
      </c>
      <c r="C112" s="1" t="s">
        <v>617</v>
      </c>
      <c r="D112" s="1" t="s">
        <v>503</v>
      </c>
      <c r="E112" s="1">
        <v>73.400000000000006</v>
      </c>
    </row>
    <row r="113" spans="1:5" x14ac:dyDescent="0.25">
      <c r="A113" s="1">
        <f>111</f>
        <v>111</v>
      </c>
      <c r="B113" s="1" t="s">
        <v>115</v>
      </c>
      <c r="C113" s="1" t="s">
        <v>614</v>
      </c>
      <c r="D113" s="1" t="s">
        <v>604</v>
      </c>
      <c r="E113" s="1">
        <v>73.400000000000006</v>
      </c>
    </row>
    <row r="114" spans="1:5" x14ac:dyDescent="0.25">
      <c r="A114" s="1">
        <v>113</v>
      </c>
      <c r="B114" s="1" t="s">
        <v>116</v>
      </c>
      <c r="C114" s="1" t="s">
        <v>618</v>
      </c>
      <c r="D114" s="1" t="s">
        <v>520</v>
      </c>
      <c r="E114" s="1">
        <v>73.2</v>
      </c>
    </row>
    <row r="115" spans="1:5" x14ac:dyDescent="0.25">
      <c r="A115" s="1">
        <v>114</v>
      </c>
      <c r="B115" s="1" t="s">
        <v>117</v>
      </c>
      <c r="C115" s="1" t="s">
        <v>525</v>
      </c>
      <c r="D115" s="1" t="s">
        <v>516</v>
      </c>
      <c r="E115" s="1">
        <v>73.099999999999994</v>
      </c>
    </row>
    <row r="116" spans="1:5" x14ac:dyDescent="0.25">
      <c r="A116" s="1">
        <v>115</v>
      </c>
      <c r="B116" s="1" t="s">
        <v>118</v>
      </c>
      <c r="C116" s="1" t="s">
        <v>619</v>
      </c>
      <c r="D116" s="1" t="s">
        <v>558</v>
      </c>
      <c r="E116" s="1">
        <v>73</v>
      </c>
    </row>
    <row r="117" spans="1:5" x14ac:dyDescent="0.25">
      <c r="A117" s="1">
        <f>116</f>
        <v>116</v>
      </c>
      <c r="B117" s="1" t="s">
        <v>119</v>
      </c>
      <c r="C117" s="1" t="s">
        <v>620</v>
      </c>
      <c r="D117" s="1" t="s">
        <v>503</v>
      </c>
      <c r="E117" s="1">
        <v>72.900000000000006</v>
      </c>
    </row>
    <row r="118" spans="1:5" x14ac:dyDescent="0.25">
      <c r="A118" s="1">
        <f>116</f>
        <v>116</v>
      </c>
      <c r="B118" s="1" t="s">
        <v>120</v>
      </c>
      <c r="C118" s="1" t="s">
        <v>621</v>
      </c>
      <c r="D118" s="1" t="s">
        <v>501</v>
      </c>
      <c r="E118" s="1">
        <v>72.900000000000006</v>
      </c>
    </row>
    <row r="119" spans="1:5" x14ac:dyDescent="0.25">
      <c r="A119" s="1">
        <f>118</f>
        <v>118</v>
      </c>
      <c r="B119" s="1" t="s">
        <v>121</v>
      </c>
      <c r="C119" s="1" t="s">
        <v>622</v>
      </c>
      <c r="D119" s="1" t="s">
        <v>542</v>
      </c>
      <c r="E119" s="1">
        <v>72.8</v>
      </c>
    </row>
    <row r="120" spans="1:5" x14ac:dyDescent="0.25">
      <c r="A120" s="1">
        <f>118</f>
        <v>118</v>
      </c>
      <c r="B120" s="1" t="s">
        <v>122</v>
      </c>
      <c r="C120" s="1" t="s">
        <v>578</v>
      </c>
      <c r="D120" s="1" t="s">
        <v>579</v>
      </c>
      <c r="E120" s="1">
        <v>72.8</v>
      </c>
    </row>
    <row r="121" spans="1:5" x14ac:dyDescent="0.25">
      <c r="A121" s="1">
        <f>120</f>
        <v>120</v>
      </c>
      <c r="B121" s="1" t="s">
        <v>123</v>
      </c>
      <c r="C121" s="1" t="s">
        <v>623</v>
      </c>
      <c r="D121" s="1" t="s">
        <v>503</v>
      </c>
      <c r="E121" s="1">
        <v>72.7</v>
      </c>
    </row>
    <row r="122" spans="1:5" x14ac:dyDescent="0.25">
      <c r="A122" s="1">
        <f>120</f>
        <v>120</v>
      </c>
      <c r="B122" s="1" t="s">
        <v>124</v>
      </c>
      <c r="C122" s="1" t="s">
        <v>539</v>
      </c>
      <c r="D122" s="1" t="s">
        <v>518</v>
      </c>
      <c r="E122" s="1">
        <v>72.7</v>
      </c>
    </row>
    <row r="123" spans="1:5" x14ac:dyDescent="0.25">
      <c r="A123" s="1">
        <v>122</v>
      </c>
      <c r="B123" s="1" t="s">
        <v>125</v>
      </c>
      <c r="C123" s="1" t="s">
        <v>624</v>
      </c>
      <c r="D123" s="1" t="s">
        <v>503</v>
      </c>
      <c r="E123" s="1">
        <v>72.599999999999994</v>
      </c>
    </row>
    <row r="124" spans="1:5" x14ac:dyDescent="0.25">
      <c r="A124" s="1">
        <v>123</v>
      </c>
      <c r="B124" s="1" t="s">
        <v>126</v>
      </c>
      <c r="C124" s="1" t="s">
        <v>625</v>
      </c>
      <c r="D124" s="1" t="s">
        <v>503</v>
      </c>
      <c r="E124" s="1">
        <v>72.400000000000006</v>
      </c>
    </row>
    <row r="125" spans="1:5" x14ac:dyDescent="0.25">
      <c r="A125" s="1">
        <f>124</f>
        <v>124</v>
      </c>
      <c r="B125" s="1" t="s">
        <v>127</v>
      </c>
      <c r="C125" s="1" t="s">
        <v>548</v>
      </c>
      <c r="D125" s="1" t="s">
        <v>549</v>
      </c>
      <c r="E125" s="1">
        <v>72.3</v>
      </c>
    </row>
    <row r="126" spans="1:5" x14ac:dyDescent="0.25">
      <c r="A126" s="1">
        <f>124</f>
        <v>124</v>
      </c>
      <c r="B126" s="1" t="s">
        <v>128</v>
      </c>
      <c r="C126" s="1" t="s">
        <v>626</v>
      </c>
      <c r="D126" s="1" t="s">
        <v>503</v>
      </c>
      <c r="E126" s="1">
        <v>72.3</v>
      </c>
    </row>
    <row r="127" spans="1:5" x14ac:dyDescent="0.25">
      <c r="A127" s="1">
        <f>126</f>
        <v>126</v>
      </c>
      <c r="B127" s="1" t="s">
        <v>129</v>
      </c>
      <c r="C127" s="1" t="s">
        <v>627</v>
      </c>
      <c r="D127" s="1" t="s">
        <v>516</v>
      </c>
      <c r="E127" s="1">
        <v>72.2</v>
      </c>
    </row>
    <row r="128" spans="1:5" x14ac:dyDescent="0.25">
      <c r="A128" s="1">
        <f>126</f>
        <v>126</v>
      </c>
      <c r="B128" s="1" t="s">
        <v>130</v>
      </c>
      <c r="C128" s="1" t="s">
        <v>628</v>
      </c>
      <c r="D128" s="1" t="s">
        <v>629</v>
      </c>
      <c r="E128" s="1">
        <v>72.2</v>
      </c>
    </row>
    <row r="129" spans="1:5" x14ac:dyDescent="0.25">
      <c r="A129" s="1">
        <f>128</f>
        <v>128</v>
      </c>
      <c r="B129" s="1" t="s">
        <v>131</v>
      </c>
      <c r="C129" s="1" t="s">
        <v>630</v>
      </c>
      <c r="D129" s="1" t="s">
        <v>524</v>
      </c>
      <c r="E129" s="1">
        <v>72.099999999999994</v>
      </c>
    </row>
    <row r="130" spans="1:5" x14ac:dyDescent="0.25">
      <c r="A130" s="1">
        <f>128</f>
        <v>128</v>
      </c>
      <c r="B130" s="1" t="s">
        <v>132</v>
      </c>
      <c r="C130" s="1" t="s">
        <v>631</v>
      </c>
      <c r="D130" s="1" t="s">
        <v>552</v>
      </c>
      <c r="E130" s="1">
        <v>72.099999999999994</v>
      </c>
    </row>
    <row r="131" spans="1:5" x14ac:dyDescent="0.25">
      <c r="A131" s="1">
        <v>130</v>
      </c>
      <c r="B131" s="1" t="s">
        <v>133</v>
      </c>
      <c r="C131" s="1" t="s">
        <v>537</v>
      </c>
      <c r="D131" s="1" t="s">
        <v>23</v>
      </c>
      <c r="E131" s="1">
        <v>72</v>
      </c>
    </row>
    <row r="132" spans="1:5" x14ac:dyDescent="0.25">
      <c r="A132" s="1">
        <f>131</f>
        <v>131</v>
      </c>
      <c r="B132" s="1" t="s">
        <v>134</v>
      </c>
      <c r="C132" s="1" t="s">
        <v>632</v>
      </c>
      <c r="D132" s="1" t="s">
        <v>522</v>
      </c>
      <c r="E132" s="1">
        <v>71.900000000000006</v>
      </c>
    </row>
    <row r="133" spans="1:5" x14ac:dyDescent="0.25">
      <c r="A133" s="1">
        <f>131</f>
        <v>131</v>
      </c>
      <c r="B133" s="1" t="s">
        <v>135</v>
      </c>
      <c r="C133" s="1" t="s">
        <v>633</v>
      </c>
      <c r="D133" s="1" t="s">
        <v>503</v>
      </c>
      <c r="E133" s="1">
        <v>71.900000000000006</v>
      </c>
    </row>
    <row r="134" spans="1:5" x14ac:dyDescent="0.25">
      <c r="A134" s="1">
        <v>133</v>
      </c>
      <c r="B134" s="1" t="s">
        <v>136</v>
      </c>
      <c r="C134" s="1" t="s">
        <v>634</v>
      </c>
      <c r="D134" s="1" t="s">
        <v>552</v>
      </c>
      <c r="E134" s="1">
        <v>71.8</v>
      </c>
    </row>
    <row r="135" spans="1:5" x14ac:dyDescent="0.25">
      <c r="A135" s="1">
        <v>134</v>
      </c>
      <c r="B135" s="1" t="s">
        <v>137</v>
      </c>
      <c r="C135" s="1" t="s">
        <v>635</v>
      </c>
      <c r="D135" s="1" t="s">
        <v>501</v>
      </c>
      <c r="E135" s="1">
        <v>71.599999999999994</v>
      </c>
    </row>
    <row r="136" spans="1:5" x14ac:dyDescent="0.25">
      <c r="A136" s="1">
        <f>135</f>
        <v>135</v>
      </c>
      <c r="B136" s="1" t="s">
        <v>138</v>
      </c>
      <c r="C136" s="1" t="s">
        <v>546</v>
      </c>
      <c r="D136" s="1" t="s">
        <v>547</v>
      </c>
      <c r="E136" s="1">
        <v>71.5</v>
      </c>
    </row>
    <row r="137" spans="1:5" x14ac:dyDescent="0.25">
      <c r="A137" s="1">
        <f>135</f>
        <v>135</v>
      </c>
      <c r="B137" s="1" t="s">
        <v>139</v>
      </c>
      <c r="C137" s="1" t="s">
        <v>636</v>
      </c>
      <c r="D137" s="1" t="s">
        <v>616</v>
      </c>
      <c r="E137" s="1">
        <v>71.5</v>
      </c>
    </row>
    <row r="138" spans="1:5" x14ac:dyDescent="0.25">
      <c r="A138" s="1">
        <f>135</f>
        <v>135</v>
      </c>
      <c r="B138" s="1" t="s">
        <v>140</v>
      </c>
      <c r="C138" s="1" t="s">
        <v>637</v>
      </c>
      <c r="D138" s="1" t="s">
        <v>501</v>
      </c>
      <c r="E138" s="1">
        <v>71.5</v>
      </c>
    </row>
    <row r="139" spans="1:5" x14ac:dyDescent="0.25">
      <c r="A139" s="1">
        <f>138</f>
        <v>138</v>
      </c>
      <c r="B139" s="1" t="s">
        <v>141</v>
      </c>
      <c r="C139" s="1" t="s">
        <v>638</v>
      </c>
      <c r="D139" s="1" t="s">
        <v>503</v>
      </c>
      <c r="E139" s="1">
        <v>71.400000000000006</v>
      </c>
    </row>
    <row r="140" spans="1:5" x14ac:dyDescent="0.25">
      <c r="A140" s="1">
        <f>138</f>
        <v>138</v>
      </c>
      <c r="B140" s="1" t="s">
        <v>142</v>
      </c>
      <c r="C140" s="1" t="s">
        <v>639</v>
      </c>
      <c r="D140" s="1" t="s">
        <v>503</v>
      </c>
      <c r="E140" s="1">
        <v>71.400000000000006</v>
      </c>
    </row>
    <row r="141" spans="1:5" x14ac:dyDescent="0.25">
      <c r="A141" s="1">
        <f>138</f>
        <v>138</v>
      </c>
      <c r="B141" s="1" t="s">
        <v>143</v>
      </c>
      <c r="C141" s="1" t="s">
        <v>640</v>
      </c>
      <c r="D141" s="1" t="s">
        <v>616</v>
      </c>
      <c r="E141" s="1">
        <v>71.400000000000006</v>
      </c>
    </row>
    <row r="142" spans="1:5" x14ac:dyDescent="0.25">
      <c r="A142" s="1">
        <f>141</f>
        <v>141</v>
      </c>
      <c r="B142" s="1" t="s">
        <v>144</v>
      </c>
      <c r="C142" s="1" t="s">
        <v>641</v>
      </c>
      <c r="D142" s="1" t="s">
        <v>642</v>
      </c>
      <c r="E142" s="1">
        <v>71.3</v>
      </c>
    </row>
    <row r="143" spans="1:5" x14ac:dyDescent="0.25">
      <c r="A143" s="1">
        <f>141</f>
        <v>141</v>
      </c>
      <c r="B143" s="1" t="s">
        <v>145</v>
      </c>
      <c r="C143" s="1" t="s">
        <v>643</v>
      </c>
      <c r="D143" s="1" t="s">
        <v>503</v>
      </c>
      <c r="E143" s="1">
        <v>71.3</v>
      </c>
    </row>
    <row r="144" spans="1:5" x14ac:dyDescent="0.25">
      <c r="A144" s="1">
        <f>143</f>
        <v>143</v>
      </c>
      <c r="B144" s="1" t="s">
        <v>146</v>
      </c>
      <c r="C144" s="1" t="s">
        <v>510</v>
      </c>
      <c r="D144" s="1" t="s">
        <v>501</v>
      </c>
      <c r="E144" s="1">
        <v>71.2</v>
      </c>
    </row>
    <row r="145" spans="1:5" x14ac:dyDescent="0.25">
      <c r="A145" s="1">
        <f>143</f>
        <v>143</v>
      </c>
      <c r="B145" s="1" t="s">
        <v>147</v>
      </c>
      <c r="C145" s="1" t="s">
        <v>644</v>
      </c>
      <c r="D145" s="1" t="s">
        <v>516</v>
      </c>
      <c r="E145" s="1">
        <v>71.2</v>
      </c>
    </row>
    <row r="146" spans="1:5" x14ac:dyDescent="0.25">
      <c r="A146" s="1">
        <f>145</f>
        <v>145</v>
      </c>
      <c r="B146" s="1" t="s">
        <v>148</v>
      </c>
      <c r="C146" s="1" t="s">
        <v>645</v>
      </c>
      <c r="D146" s="1" t="s">
        <v>646</v>
      </c>
      <c r="E146" s="1">
        <v>71</v>
      </c>
    </row>
    <row r="147" spans="1:5" x14ac:dyDescent="0.25">
      <c r="A147" s="1">
        <f>145</f>
        <v>145</v>
      </c>
      <c r="B147" s="1" t="s">
        <v>149</v>
      </c>
      <c r="C147" s="1" t="s">
        <v>647</v>
      </c>
      <c r="D147" s="1" t="s">
        <v>648</v>
      </c>
      <c r="E147" s="1">
        <v>71</v>
      </c>
    </row>
    <row r="148" spans="1:5" x14ac:dyDescent="0.25">
      <c r="A148" s="1">
        <f>147</f>
        <v>147</v>
      </c>
      <c r="B148" s="1" t="s">
        <v>150</v>
      </c>
      <c r="C148" s="1" t="s">
        <v>528</v>
      </c>
      <c r="D148" s="1" t="s">
        <v>529</v>
      </c>
      <c r="E148" s="1">
        <v>70.900000000000006</v>
      </c>
    </row>
    <row r="149" spans="1:5" x14ac:dyDescent="0.25">
      <c r="A149" s="1">
        <f>147</f>
        <v>147</v>
      </c>
      <c r="B149" s="1" t="s">
        <v>151</v>
      </c>
      <c r="C149" s="1" t="s">
        <v>649</v>
      </c>
      <c r="D149" s="1" t="s">
        <v>501</v>
      </c>
      <c r="E149" s="1">
        <v>70.900000000000006</v>
      </c>
    </row>
    <row r="150" spans="1:5" x14ac:dyDescent="0.25">
      <c r="A150" s="1">
        <v>149</v>
      </c>
      <c r="B150" s="1" t="s">
        <v>152</v>
      </c>
      <c r="C150" s="1" t="s">
        <v>650</v>
      </c>
      <c r="D150" s="1" t="s">
        <v>503</v>
      </c>
      <c r="E150" s="1">
        <v>70.7</v>
      </c>
    </row>
    <row r="151" spans="1:5" x14ac:dyDescent="0.25">
      <c r="A151" s="1">
        <v>150</v>
      </c>
      <c r="B151" s="1" t="s">
        <v>153</v>
      </c>
      <c r="C151" s="1" t="s">
        <v>564</v>
      </c>
      <c r="D151" s="1" t="s">
        <v>565</v>
      </c>
      <c r="E151" s="1">
        <v>70.599999999999994</v>
      </c>
    </row>
    <row r="152" spans="1:5" x14ac:dyDescent="0.25">
      <c r="A152" s="1">
        <f>151</f>
        <v>151</v>
      </c>
      <c r="B152" s="1" t="s">
        <v>154</v>
      </c>
      <c r="C152" s="1" t="s">
        <v>651</v>
      </c>
      <c r="D152" s="1" t="s">
        <v>503</v>
      </c>
      <c r="E152" s="1">
        <v>70.5</v>
      </c>
    </row>
    <row r="153" spans="1:5" x14ac:dyDescent="0.25">
      <c r="A153" s="1">
        <f>151</f>
        <v>151</v>
      </c>
      <c r="B153" s="1" t="s">
        <v>155</v>
      </c>
      <c r="C153" s="1" t="s">
        <v>652</v>
      </c>
      <c r="D153" s="1" t="s">
        <v>520</v>
      </c>
      <c r="E153" s="1">
        <v>70.5</v>
      </c>
    </row>
    <row r="154" spans="1:5" x14ac:dyDescent="0.25">
      <c r="A154" s="1">
        <f>151</f>
        <v>151</v>
      </c>
      <c r="B154" s="1" t="s">
        <v>156</v>
      </c>
      <c r="C154" s="1" t="s">
        <v>602</v>
      </c>
      <c r="D154" s="1" t="s">
        <v>503</v>
      </c>
      <c r="E154" s="1">
        <v>70.5</v>
      </c>
    </row>
    <row r="155" spans="1:5" x14ac:dyDescent="0.25">
      <c r="A155" s="1">
        <f>154</f>
        <v>154</v>
      </c>
      <c r="B155" s="1" t="s">
        <v>157</v>
      </c>
      <c r="C155" s="1" t="s">
        <v>647</v>
      </c>
      <c r="D155" s="1" t="s">
        <v>648</v>
      </c>
      <c r="E155" s="1">
        <v>70.400000000000006</v>
      </c>
    </row>
    <row r="156" spans="1:5" x14ac:dyDescent="0.25">
      <c r="A156" s="1">
        <f>154</f>
        <v>154</v>
      </c>
      <c r="B156" s="1" t="s">
        <v>158</v>
      </c>
      <c r="C156" s="1" t="s">
        <v>653</v>
      </c>
      <c r="D156" s="1" t="s">
        <v>577</v>
      </c>
      <c r="E156" s="1">
        <v>70.400000000000006</v>
      </c>
    </row>
    <row r="157" spans="1:5" x14ac:dyDescent="0.25">
      <c r="A157" s="1">
        <f>154</f>
        <v>154</v>
      </c>
      <c r="B157" s="1" t="s">
        <v>159</v>
      </c>
      <c r="C157" s="1" t="s">
        <v>654</v>
      </c>
      <c r="D157" s="1" t="s">
        <v>520</v>
      </c>
      <c r="E157" s="1">
        <v>70.400000000000006</v>
      </c>
    </row>
    <row r="158" spans="1:5" x14ac:dyDescent="0.25">
      <c r="A158" s="1">
        <f>157</f>
        <v>157</v>
      </c>
      <c r="B158" s="1" t="s">
        <v>160</v>
      </c>
      <c r="C158" s="1" t="s">
        <v>655</v>
      </c>
      <c r="D158" s="1" t="s">
        <v>503</v>
      </c>
      <c r="E158" s="1">
        <v>70.2</v>
      </c>
    </row>
    <row r="159" spans="1:5" x14ac:dyDescent="0.25">
      <c r="A159" s="1">
        <f>157</f>
        <v>157</v>
      </c>
      <c r="B159" s="1" t="s">
        <v>161</v>
      </c>
      <c r="C159" s="1" t="s">
        <v>656</v>
      </c>
      <c r="D159" s="1" t="s">
        <v>542</v>
      </c>
      <c r="E159" s="1">
        <v>70.2</v>
      </c>
    </row>
    <row r="160" spans="1:5" x14ac:dyDescent="0.25">
      <c r="A160" s="1">
        <f>159</f>
        <v>159</v>
      </c>
      <c r="B160" s="1" t="s">
        <v>162</v>
      </c>
      <c r="C160" s="1" t="s">
        <v>609</v>
      </c>
      <c r="D160" s="1" t="s">
        <v>542</v>
      </c>
      <c r="E160" s="1">
        <v>70.099999999999994</v>
      </c>
    </row>
    <row r="161" spans="1:5" x14ac:dyDescent="0.25">
      <c r="A161" s="1">
        <f>159</f>
        <v>159</v>
      </c>
      <c r="B161" s="1" t="s">
        <v>163</v>
      </c>
      <c r="C161" s="1" t="s">
        <v>517</v>
      </c>
      <c r="D161" s="1" t="s">
        <v>518</v>
      </c>
      <c r="E161" s="1">
        <v>70.099999999999994</v>
      </c>
    </row>
    <row r="162" spans="1:5" x14ac:dyDescent="0.25">
      <c r="A162" s="1">
        <f>161</f>
        <v>161</v>
      </c>
      <c r="B162" s="1" t="s">
        <v>164</v>
      </c>
      <c r="C162" s="1" t="s">
        <v>657</v>
      </c>
      <c r="D162" s="1" t="s">
        <v>503</v>
      </c>
      <c r="E162" s="1">
        <v>70</v>
      </c>
    </row>
    <row r="163" spans="1:5" x14ac:dyDescent="0.25">
      <c r="A163" s="1">
        <f>161</f>
        <v>161</v>
      </c>
      <c r="B163" s="1" t="s">
        <v>165</v>
      </c>
      <c r="C163" s="1" t="s">
        <v>658</v>
      </c>
      <c r="D163" s="1" t="s">
        <v>503</v>
      </c>
      <c r="E163" s="1">
        <v>70</v>
      </c>
    </row>
    <row r="164" spans="1:5" x14ac:dyDescent="0.25">
      <c r="A164" s="1">
        <f>161</f>
        <v>161</v>
      </c>
      <c r="B164" s="1" t="s">
        <v>166</v>
      </c>
      <c r="C164" s="1" t="s">
        <v>510</v>
      </c>
      <c r="D164" s="1" t="s">
        <v>501</v>
      </c>
      <c r="E164" s="1">
        <v>70</v>
      </c>
    </row>
    <row r="165" spans="1:5" x14ac:dyDescent="0.25">
      <c r="A165" s="1">
        <f>164</f>
        <v>164</v>
      </c>
      <c r="B165" s="1" t="s">
        <v>167</v>
      </c>
      <c r="C165" s="1" t="s">
        <v>659</v>
      </c>
      <c r="D165" s="1" t="s">
        <v>524</v>
      </c>
      <c r="E165" s="1">
        <v>69.900000000000006</v>
      </c>
    </row>
    <row r="166" spans="1:5" x14ac:dyDescent="0.25">
      <c r="A166" s="1">
        <f>164</f>
        <v>164</v>
      </c>
      <c r="B166" s="1" t="s">
        <v>168</v>
      </c>
      <c r="C166" s="1" t="s">
        <v>660</v>
      </c>
      <c r="D166" s="1" t="s">
        <v>501</v>
      </c>
      <c r="E166" s="1">
        <v>69.900000000000006</v>
      </c>
    </row>
    <row r="167" spans="1:5" x14ac:dyDescent="0.25">
      <c r="A167" s="1">
        <v>166</v>
      </c>
      <c r="B167" s="1" t="s">
        <v>169</v>
      </c>
      <c r="C167" s="1" t="s">
        <v>661</v>
      </c>
      <c r="D167" s="1" t="s">
        <v>520</v>
      </c>
      <c r="E167" s="1">
        <v>69.8</v>
      </c>
    </row>
    <row r="168" spans="1:5" x14ac:dyDescent="0.25">
      <c r="A168" s="1">
        <f>167</f>
        <v>167</v>
      </c>
      <c r="B168" s="1" t="s">
        <v>170</v>
      </c>
      <c r="C168" s="1" t="s">
        <v>662</v>
      </c>
      <c r="D168" s="1" t="s">
        <v>503</v>
      </c>
      <c r="E168" s="1">
        <v>69.5</v>
      </c>
    </row>
    <row r="169" spans="1:5" x14ac:dyDescent="0.25">
      <c r="A169" s="1">
        <f>167</f>
        <v>167</v>
      </c>
      <c r="B169" s="1" t="s">
        <v>171</v>
      </c>
      <c r="C169" s="1" t="s">
        <v>663</v>
      </c>
      <c r="D169" s="1" t="s">
        <v>664</v>
      </c>
      <c r="E169" s="1">
        <v>69.5</v>
      </c>
    </row>
    <row r="170" spans="1:5" x14ac:dyDescent="0.25">
      <c r="A170" s="1">
        <f>167</f>
        <v>167</v>
      </c>
      <c r="B170" s="1" t="s">
        <v>172</v>
      </c>
      <c r="C170" s="1" t="s">
        <v>609</v>
      </c>
      <c r="D170" s="1" t="s">
        <v>542</v>
      </c>
      <c r="E170" s="1">
        <v>69.5</v>
      </c>
    </row>
    <row r="171" spans="1:5" x14ac:dyDescent="0.25">
      <c r="A171" s="1">
        <f>170</f>
        <v>170</v>
      </c>
      <c r="B171" s="1" t="s">
        <v>173</v>
      </c>
      <c r="C171" s="1" t="s">
        <v>665</v>
      </c>
      <c r="D171" s="1" t="s">
        <v>501</v>
      </c>
      <c r="E171" s="1">
        <v>69.400000000000006</v>
      </c>
    </row>
    <row r="172" spans="1:5" x14ac:dyDescent="0.25">
      <c r="A172" s="1">
        <f>170</f>
        <v>170</v>
      </c>
      <c r="B172" s="1" t="s">
        <v>174</v>
      </c>
      <c r="C172" s="1" t="s">
        <v>666</v>
      </c>
      <c r="D172" s="1" t="s">
        <v>547</v>
      </c>
      <c r="E172" s="1">
        <v>69.400000000000006</v>
      </c>
    </row>
    <row r="173" spans="1:5" x14ac:dyDescent="0.25">
      <c r="A173" s="1">
        <f>170</f>
        <v>170</v>
      </c>
      <c r="B173" s="1" t="s">
        <v>175</v>
      </c>
      <c r="C173" s="1" t="s">
        <v>526</v>
      </c>
      <c r="D173" s="1" t="s">
        <v>527</v>
      </c>
      <c r="E173" s="1">
        <v>69.400000000000006</v>
      </c>
    </row>
    <row r="174" spans="1:5" x14ac:dyDescent="0.25">
      <c r="A174" s="1">
        <f>173</f>
        <v>173</v>
      </c>
      <c r="B174" s="1" t="s">
        <v>176</v>
      </c>
      <c r="C174" s="1" t="s">
        <v>557</v>
      </c>
      <c r="D174" s="1" t="s">
        <v>558</v>
      </c>
      <c r="E174" s="1">
        <v>69.3</v>
      </c>
    </row>
    <row r="175" spans="1:5" x14ac:dyDescent="0.25">
      <c r="A175" s="1">
        <f>173</f>
        <v>173</v>
      </c>
      <c r="B175" s="1" t="s">
        <v>177</v>
      </c>
      <c r="C175" s="1" t="s">
        <v>667</v>
      </c>
      <c r="D175" s="1" t="s">
        <v>516</v>
      </c>
      <c r="E175" s="1">
        <v>69.3</v>
      </c>
    </row>
    <row r="176" spans="1:5" x14ac:dyDescent="0.25">
      <c r="A176" s="1">
        <f>175</f>
        <v>175</v>
      </c>
      <c r="B176" s="1" t="s">
        <v>178</v>
      </c>
      <c r="C176" s="1" t="s">
        <v>526</v>
      </c>
      <c r="D176" s="1" t="s">
        <v>527</v>
      </c>
      <c r="E176" s="1">
        <v>69.2</v>
      </c>
    </row>
    <row r="177" spans="1:5" x14ac:dyDescent="0.25">
      <c r="A177" s="1">
        <f>175</f>
        <v>175</v>
      </c>
      <c r="B177" s="1" t="s">
        <v>179</v>
      </c>
      <c r="C177" s="1" t="s">
        <v>586</v>
      </c>
      <c r="D177" s="1" t="s">
        <v>547</v>
      </c>
      <c r="E177" s="1">
        <v>69.2</v>
      </c>
    </row>
    <row r="178" spans="1:5" x14ac:dyDescent="0.25">
      <c r="A178" s="1">
        <f>175</f>
        <v>175</v>
      </c>
      <c r="B178" s="1" t="s">
        <v>180</v>
      </c>
      <c r="C178" s="1" t="s">
        <v>586</v>
      </c>
      <c r="D178" s="1" t="s">
        <v>547</v>
      </c>
      <c r="E178" s="1">
        <v>69.2</v>
      </c>
    </row>
    <row r="179" spans="1:5" x14ac:dyDescent="0.25">
      <c r="A179" s="1">
        <f>175</f>
        <v>175</v>
      </c>
      <c r="B179" s="1" t="s">
        <v>181</v>
      </c>
      <c r="C179" s="1" t="s">
        <v>668</v>
      </c>
      <c r="D179" s="1" t="s">
        <v>577</v>
      </c>
      <c r="E179" s="1">
        <v>69.2</v>
      </c>
    </row>
    <row r="180" spans="1:5" x14ac:dyDescent="0.25">
      <c r="A180" s="1">
        <f>175</f>
        <v>175</v>
      </c>
      <c r="B180" s="1" t="s">
        <v>182</v>
      </c>
      <c r="C180" s="1" t="s">
        <v>669</v>
      </c>
      <c r="D180" s="1" t="s">
        <v>547</v>
      </c>
      <c r="E180" s="1">
        <v>69.2</v>
      </c>
    </row>
    <row r="181" spans="1:5" x14ac:dyDescent="0.25">
      <c r="A181" s="1">
        <v>180</v>
      </c>
      <c r="B181" s="1" t="s">
        <v>183</v>
      </c>
      <c r="C181" s="1" t="s">
        <v>670</v>
      </c>
      <c r="D181" s="1" t="s">
        <v>518</v>
      </c>
      <c r="E181" s="1">
        <v>69.099999999999994</v>
      </c>
    </row>
    <row r="182" spans="1:5" x14ac:dyDescent="0.25">
      <c r="A182" s="1">
        <v>181</v>
      </c>
      <c r="B182" s="1" t="s">
        <v>184</v>
      </c>
      <c r="C182" s="1" t="s">
        <v>671</v>
      </c>
      <c r="D182" s="1" t="s">
        <v>529</v>
      </c>
      <c r="E182" s="1">
        <v>69</v>
      </c>
    </row>
    <row r="183" spans="1:5" x14ac:dyDescent="0.25">
      <c r="A183" s="1">
        <f>182</f>
        <v>182</v>
      </c>
      <c r="B183" s="1" t="s">
        <v>185</v>
      </c>
      <c r="C183" s="1" t="s">
        <v>583</v>
      </c>
      <c r="D183" s="1" t="s">
        <v>584</v>
      </c>
      <c r="E183" s="1">
        <v>68.900000000000006</v>
      </c>
    </row>
    <row r="184" spans="1:5" x14ac:dyDescent="0.25">
      <c r="A184" s="1">
        <f>182</f>
        <v>182</v>
      </c>
      <c r="B184" s="1" t="s">
        <v>186</v>
      </c>
      <c r="C184" s="1" t="s">
        <v>672</v>
      </c>
      <c r="D184" s="1" t="s">
        <v>599</v>
      </c>
      <c r="E184" s="1">
        <v>68.900000000000006</v>
      </c>
    </row>
    <row r="185" spans="1:5" x14ac:dyDescent="0.25">
      <c r="A185" s="1">
        <v>184</v>
      </c>
      <c r="B185" s="1" t="s">
        <v>187</v>
      </c>
      <c r="C185" s="1" t="s">
        <v>540</v>
      </c>
      <c r="D185" s="1" t="s">
        <v>228</v>
      </c>
      <c r="E185" s="1">
        <v>68.8</v>
      </c>
    </row>
    <row r="186" spans="1:5" x14ac:dyDescent="0.25">
      <c r="A186" s="1">
        <v>185</v>
      </c>
      <c r="B186" s="1" t="s">
        <v>188</v>
      </c>
      <c r="C186" s="1" t="s">
        <v>673</v>
      </c>
      <c r="D186" s="1" t="s">
        <v>575</v>
      </c>
      <c r="E186" s="1">
        <v>68.7</v>
      </c>
    </row>
    <row r="187" spans="1:5" x14ac:dyDescent="0.25">
      <c r="A187" s="1">
        <f>186</f>
        <v>186</v>
      </c>
      <c r="B187" s="1" t="s">
        <v>189</v>
      </c>
      <c r="C187" s="1" t="s">
        <v>546</v>
      </c>
      <c r="D187" s="1" t="s">
        <v>547</v>
      </c>
      <c r="E187" s="1">
        <v>68.599999999999994</v>
      </c>
    </row>
    <row r="188" spans="1:5" x14ac:dyDescent="0.25">
      <c r="A188" s="1">
        <f>186</f>
        <v>186</v>
      </c>
      <c r="B188" s="1" t="s">
        <v>190</v>
      </c>
      <c r="C188" s="1" t="s">
        <v>590</v>
      </c>
      <c r="D188" s="1" t="s">
        <v>565</v>
      </c>
      <c r="E188" s="1">
        <v>68.599999999999994</v>
      </c>
    </row>
    <row r="189" spans="1:5" x14ac:dyDescent="0.25">
      <c r="A189" s="1">
        <v>188</v>
      </c>
      <c r="B189" s="1" t="s">
        <v>191</v>
      </c>
      <c r="C189" s="1" t="s">
        <v>674</v>
      </c>
      <c r="D189" s="1" t="s">
        <v>675</v>
      </c>
      <c r="E189" s="1">
        <v>68.5</v>
      </c>
    </row>
    <row r="190" spans="1:5" x14ac:dyDescent="0.25">
      <c r="A190" s="1">
        <f>189</f>
        <v>189</v>
      </c>
      <c r="B190" s="1" t="s">
        <v>192</v>
      </c>
      <c r="C190" s="1" t="s">
        <v>676</v>
      </c>
      <c r="D190" s="1" t="s">
        <v>629</v>
      </c>
      <c r="E190" s="1">
        <v>68.3</v>
      </c>
    </row>
    <row r="191" spans="1:5" x14ac:dyDescent="0.25">
      <c r="A191" s="1">
        <f>189</f>
        <v>189</v>
      </c>
      <c r="B191" s="1" t="s">
        <v>193</v>
      </c>
      <c r="C191" s="1" t="s">
        <v>677</v>
      </c>
      <c r="D191" s="1" t="s">
        <v>516</v>
      </c>
      <c r="E191" s="1">
        <v>68.3</v>
      </c>
    </row>
    <row r="192" spans="1:5" x14ac:dyDescent="0.25">
      <c r="A192" s="1">
        <f>189</f>
        <v>189</v>
      </c>
      <c r="B192" s="1" t="s">
        <v>194</v>
      </c>
      <c r="C192" s="1" t="s">
        <v>678</v>
      </c>
      <c r="D192" s="1" t="s">
        <v>679</v>
      </c>
      <c r="E192" s="1">
        <v>68.3</v>
      </c>
    </row>
    <row r="193" spans="1:5" x14ac:dyDescent="0.25">
      <c r="A193" s="1">
        <f>192</f>
        <v>192</v>
      </c>
      <c r="B193" s="1" t="s">
        <v>195</v>
      </c>
      <c r="C193" s="1" t="s">
        <v>680</v>
      </c>
      <c r="D193" s="1" t="s">
        <v>552</v>
      </c>
      <c r="E193" s="1">
        <v>68.2</v>
      </c>
    </row>
    <row r="194" spans="1:5" x14ac:dyDescent="0.25">
      <c r="A194" s="1">
        <f>192</f>
        <v>192</v>
      </c>
      <c r="B194" s="1" t="s">
        <v>196</v>
      </c>
      <c r="C194" s="1" t="s">
        <v>681</v>
      </c>
      <c r="D194" s="1" t="s">
        <v>558</v>
      </c>
      <c r="E194" s="1">
        <v>68.2</v>
      </c>
    </row>
    <row r="195" spans="1:5" x14ac:dyDescent="0.25">
      <c r="A195" s="1">
        <f>194</f>
        <v>194</v>
      </c>
      <c r="B195" s="1" t="s">
        <v>197</v>
      </c>
      <c r="C195" s="1" t="s">
        <v>682</v>
      </c>
      <c r="D195" s="1" t="s">
        <v>683</v>
      </c>
      <c r="E195" s="1">
        <v>68.099999999999994</v>
      </c>
    </row>
    <row r="196" spans="1:5" x14ac:dyDescent="0.25">
      <c r="A196" s="1">
        <f>194</f>
        <v>194</v>
      </c>
      <c r="B196" s="1" t="s">
        <v>198</v>
      </c>
      <c r="C196" s="1" t="s">
        <v>684</v>
      </c>
      <c r="D196" s="1" t="s">
        <v>516</v>
      </c>
      <c r="E196" s="1">
        <v>68.099999999999994</v>
      </c>
    </row>
    <row r="197" spans="1:5" x14ac:dyDescent="0.25">
      <c r="A197" s="1">
        <f>194</f>
        <v>194</v>
      </c>
      <c r="B197" s="1" t="s">
        <v>199</v>
      </c>
      <c r="C197" s="1" t="s">
        <v>685</v>
      </c>
      <c r="D197" s="1" t="s">
        <v>228</v>
      </c>
      <c r="E197" s="1">
        <v>68.099999999999994</v>
      </c>
    </row>
    <row r="198" spans="1:5" x14ac:dyDescent="0.25">
      <c r="A198" s="1">
        <f>194</f>
        <v>194</v>
      </c>
      <c r="B198" s="1" t="s">
        <v>200</v>
      </c>
      <c r="C198" s="1" t="s">
        <v>686</v>
      </c>
      <c r="D198" s="1" t="s">
        <v>604</v>
      </c>
      <c r="E198" s="1">
        <v>68.099999999999994</v>
      </c>
    </row>
    <row r="199" spans="1:5" x14ac:dyDescent="0.25">
      <c r="A199" s="1">
        <f>194</f>
        <v>194</v>
      </c>
      <c r="B199" s="1" t="s">
        <v>201</v>
      </c>
      <c r="C199" s="1" t="s">
        <v>687</v>
      </c>
      <c r="D199" s="1" t="s">
        <v>604</v>
      </c>
      <c r="E199" s="1">
        <v>68.099999999999994</v>
      </c>
    </row>
    <row r="200" spans="1:5" x14ac:dyDescent="0.25">
      <c r="A200" s="1">
        <f>194</f>
        <v>194</v>
      </c>
      <c r="B200" s="1" t="s">
        <v>202</v>
      </c>
      <c r="C200" s="1" t="s">
        <v>523</v>
      </c>
      <c r="D200" s="1" t="s">
        <v>524</v>
      </c>
      <c r="E200" s="1">
        <v>68.099999999999994</v>
      </c>
    </row>
    <row r="201" spans="1:5" x14ac:dyDescent="0.25">
      <c r="A201" s="1">
        <v>200</v>
      </c>
      <c r="B201" s="1" t="s">
        <v>203</v>
      </c>
      <c r="C201" s="1" t="s">
        <v>688</v>
      </c>
      <c r="D201" s="1" t="s">
        <v>689</v>
      </c>
      <c r="E201" s="1">
        <v>68</v>
      </c>
    </row>
    <row r="202" spans="1:5" x14ac:dyDescent="0.25">
      <c r="A202" s="1">
        <v>201</v>
      </c>
      <c r="B202" s="1" t="s">
        <v>204</v>
      </c>
      <c r="C202" s="1" t="s">
        <v>690</v>
      </c>
      <c r="D202" s="1" t="s">
        <v>503</v>
      </c>
      <c r="E202" s="1">
        <v>67.900000000000006</v>
      </c>
    </row>
    <row r="203" spans="1:5" x14ac:dyDescent="0.25">
      <c r="A203" s="1">
        <f>202</f>
        <v>202</v>
      </c>
      <c r="B203" s="1" t="s">
        <v>205</v>
      </c>
      <c r="C203" s="1" t="s">
        <v>691</v>
      </c>
      <c r="D203" s="1" t="s">
        <v>503</v>
      </c>
      <c r="E203" s="1">
        <v>67.8</v>
      </c>
    </row>
    <row r="204" spans="1:5" x14ac:dyDescent="0.25">
      <c r="A204" s="1">
        <f>202</f>
        <v>202</v>
      </c>
      <c r="B204" s="1" t="s">
        <v>206</v>
      </c>
      <c r="C204" s="1" t="s">
        <v>692</v>
      </c>
      <c r="D204" s="1" t="s">
        <v>520</v>
      </c>
      <c r="E204" s="1">
        <v>67.8</v>
      </c>
    </row>
    <row r="205" spans="1:5" x14ac:dyDescent="0.25">
      <c r="A205" s="1">
        <v>204</v>
      </c>
      <c r="B205" s="1" t="s">
        <v>207</v>
      </c>
      <c r="C205" s="1" t="s">
        <v>693</v>
      </c>
      <c r="D205" s="1" t="s">
        <v>565</v>
      </c>
      <c r="E205" s="1">
        <v>67.7</v>
      </c>
    </row>
    <row r="206" spans="1:5" x14ac:dyDescent="0.25">
      <c r="A206" s="1">
        <f>205</f>
        <v>205</v>
      </c>
      <c r="B206" s="1" t="s">
        <v>208</v>
      </c>
      <c r="C206" s="1" t="s">
        <v>540</v>
      </c>
      <c r="D206" s="1" t="s">
        <v>228</v>
      </c>
      <c r="E206" s="1">
        <v>67.599999999999994</v>
      </c>
    </row>
    <row r="207" spans="1:5" x14ac:dyDescent="0.25">
      <c r="A207" s="1">
        <f>205</f>
        <v>205</v>
      </c>
      <c r="B207" s="1" t="s">
        <v>209</v>
      </c>
      <c r="C207" s="1" t="s">
        <v>694</v>
      </c>
      <c r="D207" s="1" t="s">
        <v>695</v>
      </c>
      <c r="E207" s="1">
        <v>67.599999999999994</v>
      </c>
    </row>
    <row r="208" spans="1:5" x14ac:dyDescent="0.25">
      <c r="A208" s="1">
        <f>205</f>
        <v>205</v>
      </c>
      <c r="B208" s="1" t="s">
        <v>210</v>
      </c>
      <c r="C208" s="1" t="s">
        <v>647</v>
      </c>
      <c r="D208" s="1" t="s">
        <v>648</v>
      </c>
      <c r="E208" s="1">
        <v>67.599999999999994</v>
      </c>
    </row>
    <row r="209" spans="1:5" x14ac:dyDescent="0.25">
      <c r="A209" s="1">
        <f>208</f>
        <v>208</v>
      </c>
      <c r="B209" s="1" t="s">
        <v>211</v>
      </c>
      <c r="C209" s="1" t="s">
        <v>696</v>
      </c>
      <c r="D209" s="1" t="s">
        <v>501</v>
      </c>
      <c r="E209" s="1">
        <v>67.5</v>
      </c>
    </row>
    <row r="210" spans="1:5" x14ac:dyDescent="0.25">
      <c r="A210" s="1">
        <f>208</f>
        <v>208</v>
      </c>
      <c r="B210" s="1" t="s">
        <v>212</v>
      </c>
      <c r="C210" s="1" t="s">
        <v>697</v>
      </c>
      <c r="D210" s="1" t="s">
        <v>520</v>
      </c>
      <c r="E210" s="1">
        <v>67.5</v>
      </c>
    </row>
    <row r="211" spans="1:5" x14ac:dyDescent="0.25">
      <c r="A211" s="1">
        <f>210</f>
        <v>210</v>
      </c>
      <c r="B211" s="1" t="s">
        <v>213</v>
      </c>
      <c r="C211" s="1" t="s">
        <v>698</v>
      </c>
      <c r="D211" s="1" t="s">
        <v>518</v>
      </c>
      <c r="E211" s="1">
        <v>67.400000000000006</v>
      </c>
    </row>
    <row r="212" spans="1:5" x14ac:dyDescent="0.25">
      <c r="A212" s="1">
        <f>210</f>
        <v>210</v>
      </c>
      <c r="B212" s="1" t="s">
        <v>214</v>
      </c>
      <c r="C212" s="1" t="s">
        <v>699</v>
      </c>
      <c r="D212" s="1" t="s">
        <v>542</v>
      </c>
      <c r="E212" s="1">
        <v>67.400000000000006</v>
      </c>
    </row>
    <row r="213" spans="1:5" x14ac:dyDescent="0.25">
      <c r="A213" s="1">
        <f>210</f>
        <v>210</v>
      </c>
      <c r="B213" s="1" t="s">
        <v>215</v>
      </c>
      <c r="C213" s="1" t="s">
        <v>526</v>
      </c>
      <c r="D213" s="1" t="s">
        <v>527</v>
      </c>
      <c r="E213" s="1">
        <v>67.400000000000006</v>
      </c>
    </row>
    <row r="214" spans="1:5" x14ac:dyDescent="0.25">
      <c r="A214" s="1">
        <f>213</f>
        <v>213</v>
      </c>
      <c r="B214" s="1" t="s">
        <v>216</v>
      </c>
      <c r="C214" s="1" t="s">
        <v>700</v>
      </c>
      <c r="D214" s="1" t="s">
        <v>689</v>
      </c>
      <c r="E214" s="1">
        <v>67.2</v>
      </c>
    </row>
    <row r="215" spans="1:5" x14ac:dyDescent="0.25">
      <c r="A215" s="1">
        <f>213</f>
        <v>213</v>
      </c>
      <c r="B215" s="1" t="s">
        <v>217</v>
      </c>
      <c r="C215" s="1" t="s">
        <v>701</v>
      </c>
      <c r="D215" s="1" t="s">
        <v>702</v>
      </c>
      <c r="E215" s="1">
        <v>67.2</v>
      </c>
    </row>
    <row r="216" spans="1:5" x14ac:dyDescent="0.25">
      <c r="A216" s="1">
        <v>215</v>
      </c>
      <c r="B216" s="1" t="s">
        <v>218</v>
      </c>
      <c r="C216" s="1" t="s">
        <v>703</v>
      </c>
      <c r="D216" s="1" t="s">
        <v>516</v>
      </c>
      <c r="E216" s="1">
        <v>67.099999999999994</v>
      </c>
    </row>
    <row r="217" spans="1:5" x14ac:dyDescent="0.25">
      <c r="A217" s="1">
        <f>216</f>
        <v>216</v>
      </c>
      <c r="B217" s="1" t="s">
        <v>219</v>
      </c>
      <c r="C217" s="1" t="s">
        <v>510</v>
      </c>
      <c r="D217" s="1" t="s">
        <v>501</v>
      </c>
      <c r="E217" s="1">
        <v>67</v>
      </c>
    </row>
    <row r="218" spans="1:5" x14ac:dyDescent="0.25">
      <c r="A218" s="1">
        <f>216</f>
        <v>216</v>
      </c>
      <c r="B218" s="1" t="s">
        <v>220</v>
      </c>
      <c r="C218" s="1" t="s">
        <v>589</v>
      </c>
      <c r="D218" s="1" t="s">
        <v>503</v>
      </c>
      <c r="E218" s="1">
        <v>67</v>
      </c>
    </row>
    <row r="219" spans="1:5" x14ac:dyDescent="0.25">
      <c r="A219" s="1">
        <f>216</f>
        <v>216</v>
      </c>
      <c r="B219" s="1" t="s">
        <v>221</v>
      </c>
      <c r="C219" s="1" t="s">
        <v>704</v>
      </c>
      <c r="D219" s="1" t="s">
        <v>536</v>
      </c>
      <c r="E219" s="1">
        <v>67</v>
      </c>
    </row>
    <row r="220" spans="1:5" x14ac:dyDescent="0.25">
      <c r="A220" s="1">
        <f>216</f>
        <v>216</v>
      </c>
      <c r="B220" s="1" t="s">
        <v>222</v>
      </c>
      <c r="C220" s="1" t="s">
        <v>705</v>
      </c>
      <c r="D220" s="1" t="s">
        <v>565</v>
      </c>
      <c r="E220" s="1">
        <v>67</v>
      </c>
    </row>
    <row r="221" spans="1:5" x14ac:dyDescent="0.25">
      <c r="A221" s="1">
        <f>216</f>
        <v>216</v>
      </c>
      <c r="B221" s="1" t="s">
        <v>223</v>
      </c>
      <c r="C221" s="1" t="s">
        <v>706</v>
      </c>
      <c r="D221" s="1" t="s">
        <v>503</v>
      </c>
      <c r="E221" s="1">
        <v>67</v>
      </c>
    </row>
    <row r="222" spans="1:5" x14ac:dyDescent="0.25">
      <c r="A222" s="1">
        <f>221</f>
        <v>221</v>
      </c>
      <c r="B222" s="1" t="s">
        <v>224</v>
      </c>
      <c r="C222" s="1" t="s">
        <v>537</v>
      </c>
      <c r="D222" s="1" t="s">
        <v>23</v>
      </c>
      <c r="E222" s="1">
        <v>66.900000000000006</v>
      </c>
    </row>
    <row r="223" spans="1:5" x14ac:dyDescent="0.25">
      <c r="A223" s="1">
        <f>221</f>
        <v>221</v>
      </c>
      <c r="B223" s="1" t="s">
        <v>225</v>
      </c>
      <c r="C223" s="1" t="s">
        <v>707</v>
      </c>
      <c r="D223" s="1" t="s">
        <v>542</v>
      </c>
      <c r="E223" s="1">
        <v>66.900000000000006</v>
      </c>
    </row>
    <row r="224" spans="1:5" x14ac:dyDescent="0.25">
      <c r="A224" s="1">
        <f>223</f>
        <v>223</v>
      </c>
      <c r="B224" s="1" t="s">
        <v>226</v>
      </c>
      <c r="C224" s="1" t="s">
        <v>510</v>
      </c>
      <c r="D224" s="1" t="s">
        <v>501</v>
      </c>
      <c r="E224" s="1">
        <v>66.8</v>
      </c>
    </row>
    <row r="225" spans="1:5" x14ac:dyDescent="0.25">
      <c r="A225" s="1">
        <f>223</f>
        <v>223</v>
      </c>
      <c r="B225" s="1" t="s">
        <v>227</v>
      </c>
      <c r="C225" s="1" t="s">
        <v>540</v>
      </c>
      <c r="D225" s="1" t="s">
        <v>228</v>
      </c>
      <c r="E225" s="1">
        <v>66.8</v>
      </c>
    </row>
    <row r="226" spans="1:5" x14ac:dyDescent="0.25">
      <c r="A226" s="1">
        <f>223</f>
        <v>223</v>
      </c>
      <c r="B226" s="1" t="s">
        <v>229</v>
      </c>
      <c r="C226" s="1" t="s">
        <v>708</v>
      </c>
      <c r="D226" s="1" t="s">
        <v>552</v>
      </c>
      <c r="E226" s="1">
        <v>66.8</v>
      </c>
    </row>
    <row r="227" spans="1:5" x14ac:dyDescent="0.25">
      <c r="A227" s="1">
        <f>223</f>
        <v>223</v>
      </c>
      <c r="B227" s="1" t="s">
        <v>230</v>
      </c>
      <c r="C227" s="1" t="s">
        <v>709</v>
      </c>
      <c r="D227" s="1" t="s">
        <v>501</v>
      </c>
      <c r="E227" s="1">
        <v>66.8</v>
      </c>
    </row>
    <row r="228" spans="1:5" x14ac:dyDescent="0.25">
      <c r="A228" s="1">
        <f>227</f>
        <v>227</v>
      </c>
      <c r="B228" s="1" t="s">
        <v>231</v>
      </c>
      <c r="C228" s="1" t="s">
        <v>710</v>
      </c>
      <c r="D228" s="1" t="s">
        <v>501</v>
      </c>
      <c r="E228" s="1">
        <v>66.7</v>
      </c>
    </row>
    <row r="229" spans="1:5" x14ac:dyDescent="0.25">
      <c r="A229" s="1">
        <f>227</f>
        <v>227</v>
      </c>
      <c r="B229" s="1" t="s">
        <v>232</v>
      </c>
      <c r="C229" s="1" t="s">
        <v>674</v>
      </c>
      <c r="D229" s="1" t="s">
        <v>675</v>
      </c>
      <c r="E229" s="1">
        <v>66.7</v>
      </c>
    </row>
    <row r="230" spans="1:5" x14ac:dyDescent="0.25">
      <c r="A230" s="1">
        <f>227</f>
        <v>227</v>
      </c>
      <c r="B230" s="1" t="s">
        <v>233</v>
      </c>
      <c r="C230" s="1" t="s">
        <v>711</v>
      </c>
      <c r="D230" s="1" t="s">
        <v>516</v>
      </c>
      <c r="E230" s="1">
        <v>66.7</v>
      </c>
    </row>
    <row r="231" spans="1:5" x14ac:dyDescent="0.25">
      <c r="A231" s="1">
        <f>227</f>
        <v>227</v>
      </c>
      <c r="B231" s="1" t="s">
        <v>234</v>
      </c>
      <c r="C231" s="1" t="s">
        <v>712</v>
      </c>
      <c r="D231" s="1" t="s">
        <v>547</v>
      </c>
      <c r="E231" s="1">
        <v>66.7</v>
      </c>
    </row>
    <row r="232" spans="1:5" x14ac:dyDescent="0.25">
      <c r="A232" s="1">
        <f>231</f>
        <v>231</v>
      </c>
      <c r="B232" s="1" t="s">
        <v>235</v>
      </c>
      <c r="C232" s="1" t="s">
        <v>713</v>
      </c>
      <c r="D232" s="1" t="s">
        <v>516</v>
      </c>
      <c r="E232" s="1">
        <v>66.599999999999994</v>
      </c>
    </row>
    <row r="233" spans="1:5" x14ac:dyDescent="0.25">
      <c r="A233" s="1">
        <f>231</f>
        <v>231</v>
      </c>
      <c r="B233" s="1" t="s">
        <v>236</v>
      </c>
      <c r="C233" s="1" t="s">
        <v>714</v>
      </c>
      <c r="D233" s="1" t="s">
        <v>503</v>
      </c>
      <c r="E233" s="1">
        <v>66.599999999999994</v>
      </c>
    </row>
    <row r="234" spans="1:5" x14ac:dyDescent="0.25">
      <c r="A234" s="1">
        <f>231</f>
        <v>231</v>
      </c>
      <c r="B234" s="1" t="s">
        <v>237</v>
      </c>
      <c r="C234" s="1" t="s">
        <v>715</v>
      </c>
      <c r="D234" s="1" t="s">
        <v>542</v>
      </c>
      <c r="E234" s="1">
        <v>66.599999999999994</v>
      </c>
    </row>
    <row r="235" spans="1:5" x14ac:dyDescent="0.25">
      <c r="A235" s="1">
        <f>234</f>
        <v>234</v>
      </c>
      <c r="B235" s="1" t="s">
        <v>238</v>
      </c>
      <c r="C235" s="1" t="s">
        <v>500</v>
      </c>
      <c r="D235" s="1" t="s">
        <v>501</v>
      </c>
      <c r="E235" s="1">
        <v>66.400000000000006</v>
      </c>
    </row>
    <row r="236" spans="1:5" x14ac:dyDescent="0.25">
      <c r="A236" s="1">
        <f>234</f>
        <v>234</v>
      </c>
      <c r="B236" s="1" t="s">
        <v>239</v>
      </c>
      <c r="C236" s="1" t="s">
        <v>716</v>
      </c>
      <c r="D236" s="1" t="s">
        <v>518</v>
      </c>
      <c r="E236" s="1">
        <v>66.400000000000006</v>
      </c>
    </row>
    <row r="237" spans="1:5" x14ac:dyDescent="0.25">
      <c r="A237" s="1">
        <f>236</f>
        <v>236</v>
      </c>
      <c r="B237" s="1" t="s">
        <v>240</v>
      </c>
      <c r="C237" s="1" t="s">
        <v>717</v>
      </c>
      <c r="D237" s="1" t="s">
        <v>503</v>
      </c>
      <c r="E237" s="1">
        <v>66.3</v>
      </c>
    </row>
    <row r="238" spans="1:5" x14ac:dyDescent="0.25">
      <c r="A238" s="1">
        <f>236</f>
        <v>236</v>
      </c>
      <c r="B238" s="1" t="s">
        <v>241</v>
      </c>
      <c r="C238" s="1" t="s">
        <v>718</v>
      </c>
      <c r="D238" s="1" t="s">
        <v>228</v>
      </c>
      <c r="E238" s="1">
        <v>66.3</v>
      </c>
    </row>
    <row r="239" spans="1:5" x14ac:dyDescent="0.25">
      <c r="A239" s="1">
        <f>236</f>
        <v>236</v>
      </c>
      <c r="B239" s="1" t="s">
        <v>242</v>
      </c>
      <c r="C239" s="1" t="s">
        <v>583</v>
      </c>
      <c r="D239" s="1" t="s">
        <v>584</v>
      </c>
      <c r="E239" s="1">
        <v>66.3</v>
      </c>
    </row>
    <row r="240" spans="1:5" x14ac:dyDescent="0.25">
      <c r="A240" s="1">
        <f>236</f>
        <v>236</v>
      </c>
      <c r="B240" s="1" t="s">
        <v>243</v>
      </c>
      <c r="C240" s="1" t="s">
        <v>719</v>
      </c>
      <c r="D240" s="1" t="s">
        <v>604</v>
      </c>
      <c r="E240" s="1">
        <v>66.3</v>
      </c>
    </row>
    <row r="241" spans="1:5" x14ac:dyDescent="0.25">
      <c r="A241" s="1">
        <f>236</f>
        <v>236</v>
      </c>
      <c r="B241" s="1" t="s">
        <v>244</v>
      </c>
      <c r="C241" s="1" t="s">
        <v>720</v>
      </c>
      <c r="D241" s="1" t="s">
        <v>501</v>
      </c>
      <c r="E241" s="1">
        <v>66.3</v>
      </c>
    </row>
    <row r="242" spans="1:5" x14ac:dyDescent="0.25">
      <c r="A242" s="1">
        <f>236</f>
        <v>236</v>
      </c>
      <c r="B242" s="1" t="s">
        <v>245</v>
      </c>
      <c r="C242" s="1" t="s">
        <v>721</v>
      </c>
      <c r="D242" s="1" t="s">
        <v>722</v>
      </c>
      <c r="E242" s="1">
        <v>66.3</v>
      </c>
    </row>
    <row r="243" spans="1:5" x14ac:dyDescent="0.25">
      <c r="A243" s="1">
        <f>242</f>
        <v>242</v>
      </c>
      <c r="B243" s="1" t="s">
        <v>246</v>
      </c>
      <c r="C243" s="1" t="s">
        <v>723</v>
      </c>
      <c r="D243" s="1" t="s">
        <v>584</v>
      </c>
      <c r="E243" s="1">
        <v>66.2</v>
      </c>
    </row>
    <row r="244" spans="1:5" x14ac:dyDescent="0.25">
      <c r="A244" s="1">
        <f>242</f>
        <v>242</v>
      </c>
      <c r="B244" s="1" t="s">
        <v>247</v>
      </c>
      <c r="C244" s="1" t="s">
        <v>724</v>
      </c>
      <c r="D244" s="1" t="s">
        <v>503</v>
      </c>
      <c r="E244" s="1">
        <v>66.2</v>
      </c>
    </row>
    <row r="245" spans="1:5" x14ac:dyDescent="0.25">
      <c r="A245" s="1">
        <f>242</f>
        <v>242</v>
      </c>
      <c r="B245" s="1" t="s">
        <v>248</v>
      </c>
      <c r="C245" s="1" t="s">
        <v>725</v>
      </c>
      <c r="D245" s="1" t="s">
        <v>518</v>
      </c>
      <c r="E245" s="1">
        <v>66.2</v>
      </c>
    </row>
    <row r="246" spans="1:5" x14ac:dyDescent="0.25">
      <c r="A246" s="1">
        <f>242</f>
        <v>242</v>
      </c>
      <c r="B246" s="1" t="s">
        <v>249</v>
      </c>
      <c r="C246" s="1" t="s">
        <v>726</v>
      </c>
      <c r="D246" s="1" t="s">
        <v>518</v>
      </c>
      <c r="E246" s="1">
        <v>66.2</v>
      </c>
    </row>
    <row r="247" spans="1:5" x14ac:dyDescent="0.25">
      <c r="A247" s="1">
        <f>246</f>
        <v>246</v>
      </c>
      <c r="B247" s="1" t="s">
        <v>250</v>
      </c>
      <c r="C247" s="1" t="s">
        <v>727</v>
      </c>
      <c r="D247" s="1" t="s">
        <v>549</v>
      </c>
      <c r="E247" s="1">
        <v>66.099999999999994</v>
      </c>
    </row>
    <row r="248" spans="1:5" x14ac:dyDescent="0.25">
      <c r="A248" s="1">
        <f>246</f>
        <v>246</v>
      </c>
      <c r="B248" s="1" t="s">
        <v>251</v>
      </c>
      <c r="C248" s="1" t="s">
        <v>699</v>
      </c>
      <c r="D248" s="1" t="s">
        <v>542</v>
      </c>
      <c r="E248" s="1">
        <v>66.099999999999994</v>
      </c>
    </row>
    <row r="249" spans="1:5" x14ac:dyDescent="0.25">
      <c r="A249" s="1">
        <f>248</f>
        <v>248</v>
      </c>
      <c r="B249" s="1" t="s">
        <v>252</v>
      </c>
      <c r="C249" s="1" t="s">
        <v>728</v>
      </c>
      <c r="D249" s="1" t="s">
        <v>547</v>
      </c>
      <c r="E249" s="1">
        <v>65.900000000000006</v>
      </c>
    </row>
    <row r="250" spans="1:5" x14ac:dyDescent="0.25">
      <c r="A250" s="1">
        <f>248</f>
        <v>248</v>
      </c>
      <c r="B250" s="1" t="s">
        <v>253</v>
      </c>
      <c r="C250" s="1" t="s">
        <v>729</v>
      </c>
      <c r="D250" s="1" t="s">
        <v>593</v>
      </c>
      <c r="E250" s="1">
        <v>65.900000000000006</v>
      </c>
    </row>
    <row r="251" spans="1:5" x14ac:dyDescent="0.25">
      <c r="A251" s="1">
        <f>248</f>
        <v>248</v>
      </c>
      <c r="B251" s="1" t="s">
        <v>254</v>
      </c>
      <c r="C251" s="1" t="s">
        <v>730</v>
      </c>
      <c r="D251" s="1" t="s">
        <v>503</v>
      </c>
      <c r="E251" s="1">
        <v>65.900000000000006</v>
      </c>
    </row>
    <row r="252" spans="1:5" x14ac:dyDescent="0.25">
      <c r="A252" s="1">
        <f>248</f>
        <v>248</v>
      </c>
      <c r="B252" s="1" t="s">
        <v>255</v>
      </c>
      <c r="C252" s="1" t="s">
        <v>731</v>
      </c>
      <c r="D252" s="1" t="s">
        <v>565</v>
      </c>
      <c r="E252" s="1">
        <v>65.900000000000006</v>
      </c>
    </row>
    <row r="253" spans="1:5" x14ac:dyDescent="0.25">
      <c r="A253" s="1">
        <f>248</f>
        <v>248</v>
      </c>
      <c r="B253" s="1" t="s">
        <v>256</v>
      </c>
      <c r="C253" s="1" t="s">
        <v>541</v>
      </c>
      <c r="D253" s="1" t="s">
        <v>542</v>
      </c>
      <c r="E253" s="1">
        <v>65.900000000000006</v>
      </c>
    </row>
    <row r="254" spans="1:5" x14ac:dyDescent="0.25">
      <c r="A254" s="1">
        <f>253</f>
        <v>253</v>
      </c>
      <c r="B254" s="1" t="s">
        <v>257</v>
      </c>
      <c r="C254" s="1" t="s">
        <v>557</v>
      </c>
      <c r="D254" s="1" t="s">
        <v>558</v>
      </c>
      <c r="E254" s="1">
        <v>65.8</v>
      </c>
    </row>
    <row r="255" spans="1:5" x14ac:dyDescent="0.25">
      <c r="A255" s="1">
        <f>253</f>
        <v>253</v>
      </c>
      <c r="B255" s="1" t="s">
        <v>258</v>
      </c>
      <c r="C255" s="1" t="s">
        <v>732</v>
      </c>
      <c r="D255" s="1" t="s">
        <v>516</v>
      </c>
      <c r="E255" s="1">
        <v>65.8</v>
      </c>
    </row>
    <row r="256" spans="1:5" x14ac:dyDescent="0.25">
      <c r="A256" s="1">
        <f>253</f>
        <v>253</v>
      </c>
      <c r="B256" s="1" t="s">
        <v>259</v>
      </c>
      <c r="C256" s="1" t="s">
        <v>733</v>
      </c>
      <c r="D256" s="1" t="s">
        <v>529</v>
      </c>
      <c r="E256" s="1">
        <v>65.8</v>
      </c>
    </row>
    <row r="257" spans="1:5" x14ac:dyDescent="0.25">
      <c r="A257" s="1">
        <f>253</f>
        <v>253</v>
      </c>
      <c r="B257" s="1" t="s">
        <v>260</v>
      </c>
      <c r="C257" s="1" t="s">
        <v>734</v>
      </c>
      <c r="D257" s="1" t="s">
        <v>518</v>
      </c>
      <c r="E257" s="1">
        <v>65.8</v>
      </c>
    </row>
    <row r="258" spans="1:5" x14ac:dyDescent="0.25">
      <c r="A258" s="1">
        <f>257</f>
        <v>257</v>
      </c>
      <c r="B258" s="1" t="s">
        <v>261</v>
      </c>
      <c r="C258" s="1" t="s">
        <v>735</v>
      </c>
      <c r="D258" s="1" t="s">
        <v>23</v>
      </c>
      <c r="E258" s="1">
        <v>65.7</v>
      </c>
    </row>
    <row r="259" spans="1:5" x14ac:dyDescent="0.25">
      <c r="A259" s="1">
        <f>257</f>
        <v>257</v>
      </c>
      <c r="B259" s="1" t="s">
        <v>262</v>
      </c>
      <c r="C259" s="1" t="s">
        <v>736</v>
      </c>
      <c r="D259" s="1" t="s">
        <v>646</v>
      </c>
      <c r="E259" s="1">
        <v>65.7</v>
      </c>
    </row>
    <row r="260" spans="1:5" x14ac:dyDescent="0.25">
      <c r="A260" s="1">
        <f>257</f>
        <v>257</v>
      </c>
      <c r="B260" s="1" t="s">
        <v>263</v>
      </c>
      <c r="C260" s="1" t="s">
        <v>737</v>
      </c>
      <c r="D260" s="1" t="s">
        <v>565</v>
      </c>
      <c r="E260" s="1">
        <v>65.7</v>
      </c>
    </row>
    <row r="261" spans="1:5" x14ac:dyDescent="0.25">
      <c r="A261" s="1">
        <f>260</f>
        <v>260</v>
      </c>
      <c r="B261" s="1" t="s">
        <v>264</v>
      </c>
      <c r="C261" s="1" t="s">
        <v>738</v>
      </c>
      <c r="D261" s="1" t="s">
        <v>739</v>
      </c>
      <c r="E261" s="1">
        <v>65.599999999999994</v>
      </c>
    </row>
    <row r="262" spans="1:5" x14ac:dyDescent="0.25">
      <c r="A262" s="1">
        <f>260</f>
        <v>260</v>
      </c>
      <c r="B262" s="1" t="s">
        <v>265</v>
      </c>
      <c r="C262" s="1" t="s">
        <v>740</v>
      </c>
      <c r="D262" s="1" t="s">
        <v>741</v>
      </c>
      <c r="E262" s="1">
        <v>65.599999999999994</v>
      </c>
    </row>
    <row r="263" spans="1:5" x14ac:dyDescent="0.25">
      <c r="A263" s="1">
        <f>260</f>
        <v>260</v>
      </c>
      <c r="B263" s="1" t="s">
        <v>266</v>
      </c>
      <c r="C263" s="1" t="s">
        <v>742</v>
      </c>
      <c r="D263" s="1" t="s">
        <v>527</v>
      </c>
      <c r="E263" s="1">
        <v>65.599999999999994</v>
      </c>
    </row>
    <row r="264" spans="1:5" x14ac:dyDescent="0.25">
      <c r="A264" s="1">
        <f>263</f>
        <v>263</v>
      </c>
      <c r="B264" s="1" t="s">
        <v>267</v>
      </c>
      <c r="C264" s="1" t="s">
        <v>743</v>
      </c>
      <c r="D264" s="1" t="s">
        <v>527</v>
      </c>
      <c r="E264" s="1">
        <v>65.5</v>
      </c>
    </row>
    <row r="265" spans="1:5" x14ac:dyDescent="0.25">
      <c r="A265" s="1">
        <f>263</f>
        <v>263</v>
      </c>
      <c r="B265" s="1" t="s">
        <v>268</v>
      </c>
      <c r="C265" s="1" t="s">
        <v>744</v>
      </c>
      <c r="D265" s="1" t="s">
        <v>745</v>
      </c>
      <c r="E265" s="1">
        <v>65.5</v>
      </c>
    </row>
    <row r="266" spans="1:5" x14ac:dyDescent="0.25">
      <c r="A266" s="1">
        <f>263</f>
        <v>263</v>
      </c>
      <c r="B266" s="1" t="s">
        <v>269</v>
      </c>
      <c r="C266" s="1" t="s">
        <v>545</v>
      </c>
      <c r="D266" s="1" t="s">
        <v>516</v>
      </c>
      <c r="E266" s="1">
        <v>65.5</v>
      </c>
    </row>
    <row r="267" spans="1:5" x14ac:dyDescent="0.25">
      <c r="A267" s="1">
        <f>263</f>
        <v>263</v>
      </c>
      <c r="B267" s="1" t="s">
        <v>270</v>
      </c>
      <c r="C267" s="1" t="s">
        <v>746</v>
      </c>
      <c r="D267" s="1" t="s">
        <v>616</v>
      </c>
      <c r="E267" s="1">
        <v>65.5</v>
      </c>
    </row>
    <row r="268" spans="1:5" x14ac:dyDescent="0.25">
      <c r="A268" s="1">
        <f>267</f>
        <v>267</v>
      </c>
      <c r="B268" s="1" t="s">
        <v>271</v>
      </c>
      <c r="C268" s="1" t="s">
        <v>747</v>
      </c>
      <c r="D268" s="1" t="s">
        <v>520</v>
      </c>
      <c r="E268" s="1">
        <v>65.400000000000006</v>
      </c>
    </row>
    <row r="269" spans="1:5" x14ac:dyDescent="0.25">
      <c r="A269" s="1">
        <f>267</f>
        <v>267</v>
      </c>
      <c r="B269" s="1" t="s">
        <v>272</v>
      </c>
      <c r="C269" s="1" t="s">
        <v>572</v>
      </c>
      <c r="D269" s="1" t="s">
        <v>503</v>
      </c>
      <c r="E269" s="1">
        <v>65.400000000000006</v>
      </c>
    </row>
    <row r="270" spans="1:5" x14ac:dyDescent="0.25">
      <c r="A270" s="1">
        <f>267</f>
        <v>267</v>
      </c>
      <c r="B270" s="1" t="s">
        <v>273</v>
      </c>
      <c r="C270" s="1" t="s">
        <v>748</v>
      </c>
      <c r="D270" s="1" t="s">
        <v>575</v>
      </c>
      <c r="E270" s="1">
        <v>65.400000000000006</v>
      </c>
    </row>
    <row r="271" spans="1:5" x14ac:dyDescent="0.25">
      <c r="A271" s="1">
        <f>267</f>
        <v>267</v>
      </c>
      <c r="B271" s="1" t="s">
        <v>274</v>
      </c>
      <c r="C271" s="1" t="s">
        <v>749</v>
      </c>
      <c r="D271" s="1" t="s">
        <v>501</v>
      </c>
      <c r="E271" s="1">
        <v>65.400000000000006</v>
      </c>
    </row>
    <row r="272" spans="1:5" x14ac:dyDescent="0.25">
      <c r="A272" s="1">
        <f>271</f>
        <v>271</v>
      </c>
      <c r="B272" s="1" t="s">
        <v>275</v>
      </c>
      <c r="C272" s="1" t="s">
        <v>750</v>
      </c>
      <c r="D272" s="1" t="s">
        <v>739</v>
      </c>
      <c r="E272" s="1">
        <v>65.3</v>
      </c>
    </row>
    <row r="273" spans="1:5" x14ac:dyDescent="0.25">
      <c r="A273" s="1">
        <f>271</f>
        <v>271</v>
      </c>
      <c r="B273" s="1" t="s">
        <v>276</v>
      </c>
      <c r="C273" s="1" t="s">
        <v>751</v>
      </c>
      <c r="D273" s="1" t="s">
        <v>752</v>
      </c>
      <c r="E273" s="1">
        <v>65.3</v>
      </c>
    </row>
    <row r="274" spans="1:5" x14ac:dyDescent="0.25">
      <c r="A274" s="1">
        <f>271</f>
        <v>271</v>
      </c>
      <c r="B274" s="1" t="s">
        <v>277</v>
      </c>
      <c r="C274" s="1" t="s">
        <v>753</v>
      </c>
      <c r="D274" s="1" t="s">
        <v>554</v>
      </c>
      <c r="E274" s="1">
        <v>65.3</v>
      </c>
    </row>
    <row r="275" spans="1:5" x14ac:dyDescent="0.25">
      <c r="A275" s="1">
        <f>274</f>
        <v>274</v>
      </c>
      <c r="B275" s="1" t="s">
        <v>278</v>
      </c>
      <c r="C275" s="1" t="s">
        <v>754</v>
      </c>
      <c r="D275" s="1" t="s">
        <v>524</v>
      </c>
      <c r="E275" s="1">
        <v>65.2</v>
      </c>
    </row>
    <row r="276" spans="1:5" x14ac:dyDescent="0.25">
      <c r="A276" s="1">
        <f>274</f>
        <v>274</v>
      </c>
      <c r="B276" s="1" t="s">
        <v>279</v>
      </c>
      <c r="C276" s="1" t="s">
        <v>755</v>
      </c>
      <c r="D276" s="1" t="s">
        <v>501</v>
      </c>
      <c r="E276" s="1">
        <v>65.2</v>
      </c>
    </row>
    <row r="277" spans="1:5" x14ac:dyDescent="0.25">
      <c r="A277" s="1">
        <f>274</f>
        <v>274</v>
      </c>
      <c r="B277" s="1" t="s">
        <v>280</v>
      </c>
      <c r="C277" s="1" t="s">
        <v>756</v>
      </c>
      <c r="D277" s="1" t="s">
        <v>503</v>
      </c>
      <c r="E277" s="1">
        <v>65.2</v>
      </c>
    </row>
    <row r="278" spans="1:5" x14ac:dyDescent="0.25">
      <c r="A278" s="1">
        <f>274</f>
        <v>274</v>
      </c>
      <c r="B278" s="1" t="s">
        <v>281</v>
      </c>
      <c r="C278" s="1" t="s">
        <v>757</v>
      </c>
      <c r="D278" s="1" t="s">
        <v>722</v>
      </c>
      <c r="E278" s="1">
        <v>65.2</v>
      </c>
    </row>
    <row r="279" spans="1:5" x14ac:dyDescent="0.25">
      <c r="A279" s="1">
        <f>274</f>
        <v>274</v>
      </c>
      <c r="B279" s="1" t="s">
        <v>282</v>
      </c>
      <c r="C279" s="1" t="s">
        <v>758</v>
      </c>
      <c r="D279" s="1" t="s">
        <v>593</v>
      </c>
      <c r="E279" s="1">
        <v>65.2</v>
      </c>
    </row>
    <row r="280" spans="1:5" x14ac:dyDescent="0.25">
      <c r="A280" s="1">
        <f>274</f>
        <v>274</v>
      </c>
      <c r="B280" s="1" t="s">
        <v>283</v>
      </c>
      <c r="C280" s="1" t="s">
        <v>759</v>
      </c>
      <c r="D280" s="1" t="s">
        <v>501</v>
      </c>
      <c r="E280" s="1">
        <v>65.2</v>
      </c>
    </row>
    <row r="281" spans="1:5" x14ac:dyDescent="0.25">
      <c r="A281" s="1">
        <f>280</f>
        <v>280</v>
      </c>
      <c r="B281" s="1" t="s">
        <v>284</v>
      </c>
      <c r="C281" s="1" t="s">
        <v>760</v>
      </c>
      <c r="D281" s="1" t="s">
        <v>745</v>
      </c>
      <c r="E281" s="1">
        <v>65.099999999999994</v>
      </c>
    </row>
    <row r="282" spans="1:5" x14ac:dyDescent="0.25">
      <c r="A282" s="1">
        <f>280</f>
        <v>280</v>
      </c>
      <c r="B282" s="1" t="s">
        <v>285</v>
      </c>
      <c r="C282" s="1" t="s">
        <v>761</v>
      </c>
      <c r="D282" s="1" t="s">
        <v>503</v>
      </c>
      <c r="E282" s="1">
        <v>65.099999999999994</v>
      </c>
    </row>
    <row r="283" spans="1:5" x14ac:dyDescent="0.25">
      <c r="A283" s="1">
        <f>280</f>
        <v>280</v>
      </c>
      <c r="B283" s="1" t="s">
        <v>286</v>
      </c>
      <c r="C283" s="1" t="s">
        <v>762</v>
      </c>
      <c r="D283" s="1" t="s">
        <v>501</v>
      </c>
      <c r="E283" s="1">
        <v>65.099999999999994</v>
      </c>
    </row>
    <row r="284" spans="1:5" x14ac:dyDescent="0.25">
      <c r="A284" s="1">
        <f>283</f>
        <v>283</v>
      </c>
      <c r="B284" s="1" t="s">
        <v>287</v>
      </c>
      <c r="C284" s="1" t="s">
        <v>763</v>
      </c>
      <c r="D284" s="1" t="s">
        <v>764</v>
      </c>
      <c r="E284" s="1">
        <v>65</v>
      </c>
    </row>
    <row r="285" spans="1:5" x14ac:dyDescent="0.25">
      <c r="A285" s="1">
        <f>283</f>
        <v>283</v>
      </c>
      <c r="B285" s="1" t="s">
        <v>288</v>
      </c>
      <c r="C285" s="1" t="s">
        <v>539</v>
      </c>
      <c r="D285" s="1" t="s">
        <v>518</v>
      </c>
      <c r="E285" s="1">
        <v>65</v>
      </c>
    </row>
    <row r="286" spans="1:5" x14ac:dyDescent="0.25">
      <c r="A286" s="1">
        <f>283</f>
        <v>283</v>
      </c>
      <c r="B286" s="1" t="s">
        <v>289</v>
      </c>
      <c r="C286" s="1" t="s">
        <v>540</v>
      </c>
      <c r="D286" s="1" t="s">
        <v>228</v>
      </c>
      <c r="E286" s="1">
        <v>65</v>
      </c>
    </row>
    <row r="287" spans="1:5" x14ac:dyDescent="0.25">
      <c r="A287" s="1">
        <f>283</f>
        <v>283</v>
      </c>
      <c r="B287" s="1" t="s">
        <v>290</v>
      </c>
      <c r="C287" s="1" t="s">
        <v>513</v>
      </c>
      <c r="D287" s="1" t="s">
        <v>503</v>
      </c>
      <c r="E287" s="1">
        <v>65</v>
      </c>
    </row>
    <row r="288" spans="1:5" x14ac:dyDescent="0.25">
      <c r="A288" s="1">
        <f>283</f>
        <v>283</v>
      </c>
      <c r="B288" s="1" t="s">
        <v>291</v>
      </c>
      <c r="C288" s="1" t="s">
        <v>765</v>
      </c>
      <c r="D288" s="1" t="s">
        <v>503</v>
      </c>
      <c r="E288" s="1">
        <v>65</v>
      </c>
    </row>
    <row r="289" spans="1:5" x14ac:dyDescent="0.25">
      <c r="A289" s="1">
        <f>288</f>
        <v>288</v>
      </c>
      <c r="B289" s="1" t="s">
        <v>292</v>
      </c>
      <c r="C289" s="1" t="s">
        <v>766</v>
      </c>
      <c r="D289" s="1" t="s">
        <v>554</v>
      </c>
      <c r="E289" s="1">
        <v>64.900000000000006</v>
      </c>
    </row>
    <row r="290" spans="1:5" x14ac:dyDescent="0.25">
      <c r="A290" s="1">
        <f>288</f>
        <v>288</v>
      </c>
      <c r="B290" s="1" t="s">
        <v>293</v>
      </c>
      <c r="C290" s="1" t="s">
        <v>510</v>
      </c>
      <c r="D290" s="1" t="s">
        <v>518</v>
      </c>
      <c r="E290" s="1">
        <v>64.900000000000006</v>
      </c>
    </row>
    <row r="291" spans="1:5" x14ac:dyDescent="0.25">
      <c r="A291" s="1">
        <f>290</f>
        <v>290</v>
      </c>
      <c r="B291" s="1" t="s">
        <v>294</v>
      </c>
      <c r="C291" s="1" t="s">
        <v>767</v>
      </c>
      <c r="D291" s="1" t="s">
        <v>584</v>
      </c>
      <c r="E291" s="1">
        <v>64.8</v>
      </c>
    </row>
    <row r="292" spans="1:5" x14ac:dyDescent="0.25">
      <c r="A292" s="1">
        <f>290</f>
        <v>290</v>
      </c>
      <c r="B292" s="1" t="s">
        <v>295</v>
      </c>
      <c r="C292" s="1" t="s">
        <v>768</v>
      </c>
      <c r="D292" s="1" t="s">
        <v>558</v>
      </c>
      <c r="E292" s="1">
        <v>64.8</v>
      </c>
    </row>
    <row r="293" spans="1:5" x14ac:dyDescent="0.25">
      <c r="A293" s="1">
        <f>290</f>
        <v>290</v>
      </c>
      <c r="B293" s="1" t="s">
        <v>296</v>
      </c>
      <c r="C293" s="1" t="s">
        <v>769</v>
      </c>
      <c r="D293" s="1" t="s">
        <v>503</v>
      </c>
      <c r="E293" s="1">
        <v>64.8</v>
      </c>
    </row>
    <row r="294" spans="1:5" x14ac:dyDescent="0.25">
      <c r="A294" s="1">
        <f>290</f>
        <v>290</v>
      </c>
      <c r="B294" s="1" t="s">
        <v>297</v>
      </c>
      <c r="C294" s="1" t="s">
        <v>770</v>
      </c>
      <c r="D294" s="1" t="s">
        <v>520</v>
      </c>
      <c r="E294" s="1">
        <v>64.8</v>
      </c>
    </row>
    <row r="295" spans="1:5" x14ac:dyDescent="0.25">
      <c r="A295" s="1">
        <f>294</f>
        <v>294</v>
      </c>
      <c r="B295" s="1" t="s">
        <v>298</v>
      </c>
      <c r="C295" s="1" t="s">
        <v>771</v>
      </c>
      <c r="D295" s="1" t="s">
        <v>542</v>
      </c>
      <c r="E295" s="1">
        <v>64.7</v>
      </c>
    </row>
    <row r="296" spans="1:5" x14ac:dyDescent="0.25">
      <c r="A296" s="1">
        <f>294</f>
        <v>294</v>
      </c>
      <c r="B296" s="1" t="s">
        <v>299</v>
      </c>
      <c r="C296" s="1" t="s">
        <v>772</v>
      </c>
      <c r="D296" s="1" t="s">
        <v>722</v>
      </c>
      <c r="E296" s="1">
        <v>64.7</v>
      </c>
    </row>
    <row r="297" spans="1:5" x14ac:dyDescent="0.25">
      <c r="A297" s="1">
        <v>296</v>
      </c>
      <c r="B297" s="1" t="s">
        <v>300</v>
      </c>
      <c r="C297" s="1" t="s">
        <v>773</v>
      </c>
      <c r="D297" s="1" t="s">
        <v>503</v>
      </c>
      <c r="E297" s="1">
        <v>64.599999999999994</v>
      </c>
    </row>
    <row r="298" spans="1:5" x14ac:dyDescent="0.25">
      <c r="A298" s="1">
        <f>297</f>
        <v>297</v>
      </c>
      <c r="B298" s="1" t="s">
        <v>301</v>
      </c>
      <c r="C298" s="1" t="s">
        <v>645</v>
      </c>
      <c r="D298" s="1" t="s">
        <v>646</v>
      </c>
      <c r="E298" s="1">
        <v>64.5</v>
      </c>
    </row>
    <row r="299" spans="1:5" x14ac:dyDescent="0.25">
      <c r="A299" s="1">
        <f>297</f>
        <v>297</v>
      </c>
      <c r="B299" s="1" t="s">
        <v>302</v>
      </c>
      <c r="C299" s="1" t="s">
        <v>644</v>
      </c>
      <c r="D299" s="1" t="s">
        <v>516</v>
      </c>
      <c r="E299" s="1">
        <v>64.5</v>
      </c>
    </row>
    <row r="300" spans="1:5" x14ac:dyDescent="0.25">
      <c r="A300" s="1">
        <f>299</f>
        <v>299</v>
      </c>
      <c r="B300" s="1" t="s">
        <v>303</v>
      </c>
      <c r="C300" s="1" t="s">
        <v>735</v>
      </c>
      <c r="D300" s="1" t="s">
        <v>23</v>
      </c>
      <c r="E300" s="1">
        <v>64.400000000000006</v>
      </c>
    </row>
    <row r="301" spans="1:5" x14ac:dyDescent="0.25">
      <c r="A301" s="1">
        <f>299</f>
        <v>299</v>
      </c>
      <c r="B301" s="1" t="s">
        <v>304</v>
      </c>
      <c r="C301" s="1" t="s">
        <v>774</v>
      </c>
      <c r="D301" s="1" t="s">
        <v>593</v>
      </c>
      <c r="E301" s="1">
        <v>64.400000000000006</v>
      </c>
    </row>
    <row r="302" spans="1:5" x14ac:dyDescent="0.25">
      <c r="A302" s="1">
        <f>301</f>
        <v>301</v>
      </c>
      <c r="B302" s="1" t="s">
        <v>305</v>
      </c>
      <c r="C302" s="1" t="s">
        <v>519</v>
      </c>
      <c r="D302" s="1" t="s">
        <v>520</v>
      </c>
      <c r="E302" s="1">
        <v>64.3</v>
      </c>
    </row>
    <row r="303" spans="1:5" x14ac:dyDescent="0.25">
      <c r="A303" s="1">
        <f>301</f>
        <v>301</v>
      </c>
      <c r="B303" s="1" t="s">
        <v>306</v>
      </c>
      <c r="C303" s="1" t="s">
        <v>526</v>
      </c>
      <c r="D303" s="1" t="s">
        <v>527</v>
      </c>
      <c r="E303" s="1">
        <v>64.3</v>
      </c>
    </row>
    <row r="304" spans="1:5" x14ac:dyDescent="0.25">
      <c r="A304" s="1">
        <f>303</f>
        <v>303</v>
      </c>
      <c r="B304" s="1" t="s">
        <v>307</v>
      </c>
      <c r="C304" s="1" t="s">
        <v>775</v>
      </c>
      <c r="D304" s="1" t="s">
        <v>503</v>
      </c>
      <c r="E304" s="1">
        <v>64.2</v>
      </c>
    </row>
    <row r="305" spans="1:5" x14ac:dyDescent="0.25">
      <c r="A305" s="1">
        <f>303</f>
        <v>303</v>
      </c>
      <c r="B305" s="1" t="s">
        <v>308</v>
      </c>
      <c r="C305" s="1" t="s">
        <v>776</v>
      </c>
      <c r="D305" s="1" t="s">
        <v>679</v>
      </c>
      <c r="E305" s="1">
        <v>64.2</v>
      </c>
    </row>
    <row r="306" spans="1:5" x14ac:dyDescent="0.25">
      <c r="A306" s="1">
        <f>305</f>
        <v>305</v>
      </c>
      <c r="B306" s="1" t="s">
        <v>309</v>
      </c>
      <c r="C306" s="1" t="s">
        <v>777</v>
      </c>
      <c r="D306" s="1" t="s">
        <v>503</v>
      </c>
      <c r="E306" s="1">
        <v>64</v>
      </c>
    </row>
    <row r="307" spans="1:5" x14ac:dyDescent="0.25">
      <c r="A307" s="1">
        <f>305</f>
        <v>305</v>
      </c>
      <c r="B307" s="1" t="s">
        <v>310</v>
      </c>
      <c r="C307" s="1" t="s">
        <v>778</v>
      </c>
      <c r="D307" s="1" t="s">
        <v>568</v>
      </c>
      <c r="E307" s="1">
        <v>64</v>
      </c>
    </row>
    <row r="308" spans="1:5" x14ac:dyDescent="0.25">
      <c r="A308" s="1">
        <f>307</f>
        <v>307</v>
      </c>
      <c r="B308" s="1" t="s">
        <v>311</v>
      </c>
      <c r="C308" s="1" t="s">
        <v>578</v>
      </c>
      <c r="D308" s="1" t="s">
        <v>579</v>
      </c>
      <c r="E308" s="1">
        <v>63.9</v>
      </c>
    </row>
    <row r="309" spans="1:5" x14ac:dyDescent="0.25">
      <c r="A309" s="1">
        <f>307</f>
        <v>307</v>
      </c>
      <c r="B309" s="1" t="s">
        <v>312</v>
      </c>
      <c r="C309" s="1" t="s">
        <v>779</v>
      </c>
      <c r="D309" s="1" t="s">
        <v>503</v>
      </c>
      <c r="E309" s="1">
        <v>63.9</v>
      </c>
    </row>
    <row r="310" spans="1:5" x14ac:dyDescent="0.25">
      <c r="A310" s="1">
        <f>307</f>
        <v>307</v>
      </c>
      <c r="B310" s="1" t="s">
        <v>313</v>
      </c>
      <c r="C310" s="1" t="s">
        <v>780</v>
      </c>
      <c r="D310" s="1" t="s">
        <v>518</v>
      </c>
      <c r="E310" s="1">
        <v>63.9</v>
      </c>
    </row>
    <row r="311" spans="1:5" x14ac:dyDescent="0.25">
      <c r="A311" s="1">
        <f>310</f>
        <v>310</v>
      </c>
      <c r="B311" s="1" t="s">
        <v>314</v>
      </c>
      <c r="C311" s="1" t="s">
        <v>781</v>
      </c>
      <c r="D311" s="1" t="s">
        <v>702</v>
      </c>
      <c r="E311" s="1">
        <v>63.8</v>
      </c>
    </row>
    <row r="312" spans="1:5" x14ac:dyDescent="0.25">
      <c r="A312" s="1">
        <f>310</f>
        <v>310</v>
      </c>
      <c r="B312" s="1" t="s">
        <v>315</v>
      </c>
      <c r="C312" s="1" t="s">
        <v>782</v>
      </c>
      <c r="D312" s="1" t="s">
        <v>783</v>
      </c>
      <c r="E312" s="1">
        <v>63.8</v>
      </c>
    </row>
    <row r="313" spans="1:5" x14ac:dyDescent="0.25">
      <c r="A313" s="1">
        <f>310</f>
        <v>310</v>
      </c>
      <c r="B313" s="1" t="s">
        <v>316</v>
      </c>
      <c r="C313" s="1" t="s">
        <v>784</v>
      </c>
      <c r="D313" s="1" t="s">
        <v>527</v>
      </c>
      <c r="E313" s="1">
        <v>63.8</v>
      </c>
    </row>
    <row r="314" spans="1:5" x14ac:dyDescent="0.25">
      <c r="A314" s="1">
        <f>313</f>
        <v>313</v>
      </c>
      <c r="B314" s="1" t="s">
        <v>317</v>
      </c>
      <c r="C314" s="1" t="s">
        <v>785</v>
      </c>
      <c r="D314" s="1" t="s">
        <v>503</v>
      </c>
      <c r="E314" s="1">
        <v>63.7</v>
      </c>
    </row>
    <row r="315" spans="1:5" x14ac:dyDescent="0.25">
      <c r="A315" s="1">
        <f>313</f>
        <v>313</v>
      </c>
      <c r="B315" s="1" t="s">
        <v>318</v>
      </c>
      <c r="C315" s="1" t="s">
        <v>786</v>
      </c>
      <c r="D315" s="1" t="s">
        <v>503</v>
      </c>
      <c r="E315" s="1">
        <v>63.7</v>
      </c>
    </row>
    <row r="316" spans="1:5" x14ac:dyDescent="0.25">
      <c r="A316" s="1">
        <f>313</f>
        <v>313</v>
      </c>
      <c r="B316" s="1" t="s">
        <v>319</v>
      </c>
      <c r="C316" s="1" t="s">
        <v>717</v>
      </c>
      <c r="D316" s="1" t="s">
        <v>503</v>
      </c>
      <c r="E316" s="1">
        <v>63.7</v>
      </c>
    </row>
    <row r="317" spans="1:5" x14ac:dyDescent="0.25">
      <c r="A317" s="1">
        <f>316</f>
        <v>316</v>
      </c>
      <c r="B317" s="1" t="s">
        <v>320</v>
      </c>
      <c r="C317" s="1" t="s">
        <v>787</v>
      </c>
      <c r="D317" s="1" t="s">
        <v>524</v>
      </c>
      <c r="E317" s="1">
        <v>63.6</v>
      </c>
    </row>
    <row r="318" spans="1:5" x14ac:dyDescent="0.25">
      <c r="A318" s="1">
        <f>316</f>
        <v>316</v>
      </c>
      <c r="B318" s="1" t="s">
        <v>321</v>
      </c>
      <c r="C318" s="1" t="s">
        <v>788</v>
      </c>
      <c r="D318" s="1" t="s">
        <v>503</v>
      </c>
      <c r="E318" s="1">
        <v>63.6</v>
      </c>
    </row>
    <row r="319" spans="1:5" x14ac:dyDescent="0.25">
      <c r="A319" s="1">
        <f>316</f>
        <v>316</v>
      </c>
      <c r="B319" s="1" t="s">
        <v>322</v>
      </c>
      <c r="C319" s="1" t="s">
        <v>789</v>
      </c>
      <c r="D319" s="1" t="s">
        <v>565</v>
      </c>
      <c r="E319" s="1">
        <v>63.6</v>
      </c>
    </row>
    <row r="320" spans="1:5" x14ac:dyDescent="0.25">
      <c r="A320" s="1">
        <f>319</f>
        <v>319</v>
      </c>
      <c r="B320" s="1" t="s">
        <v>323</v>
      </c>
      <c r="C320" s="1" t="s">
        <v>586</v>
      </c>
      <c r="D320" s="1" t="s">
        <v>547</v>
      </c>
      <c r="E320" s="1">
        <v>63.5</v>
      </c>
    </row>
    <row r="321" spans="1:5" x14ac:dyDescent="0.25">
      <c r="A321" s="1">
        <f>319</f>
        <v>319</v>
      </c>
      <c r="B321" s="1" t="s">
        <v>324</v>
      </c>
      <c r="C321" s="1" t="s">
        <v>790</v>
      </c>
      <c r="D321" s="1" t="s">
        <v>503</v>
      </c>
      <c r="E321" s="1">
        <v>63.5</v>
      </c>
    </row>
    <row r="322" spans="1:5" x14ac:dyDescent="0.25">
      <c r="A322" s="1">
        <f>321</f>
        <v>321</v>
      </c>
      <c r="B322" s="1" t="s">
        <v>325</v>
      </c>
      <c r="C322" s="1" t="s">
        <v>791</v>
      </c>
      <c r="D322" s="1" t="s">
        <v>518</v>
      </c>
      <c r="E322" s="1">
        <v>63.4</v>
      </c>
    </row>
    <row r="323" spans="1:5" x14ac:dyDescent="0.25">
      <c r="A323" s="1">
        <f>321</f>
        <v>321</v>
      </c>
      <c r="B323" s="1" t="s">
        <v>326</v>
      </c>
      <c r="C323" s="1" t="s">
        <v>792</v>
      </c>
      <c r="D323" s="1" t="s">
        <v>527</v>
      </c>
      <c r="E323" s="1">
        <v>63.4</v>
      </c>
    </row>
    <row r="324" spans="1:5" x14ac:dyDescent="0.25">
      <c r="A324" s="1">
        <f>323</f>
        <v>323</v>
      </c>
      <c r="B324" s="1" t="s">
        <v>327</v>
      </c>
      <c r="C324" s="1" t="s">
        <v>793</v>
      </c>
      <c r="D324" s="1" t="s">
        <v>629</v>
      </c>
      <c r="E324" s="1">
        <v>63.3</v>
      </c>
    </row>
    <row r="325" spans="1:5" x14ac:dyDescent="0.25">
      <c r="A325" s="1">
        <f>323</f>
        <v>323</v>
      </c>
      <c r="B325" s="1" t="s">
        <v>328</v>
      </c>
      <c r="C325" s="1" t="s">
        <v>794</v>
      </c>
      <c r="D325" s="1" t="s">
        <v>741</v>
      </c>
      <c r="E325" s="1">
        <v>63.3</v>
      </c>
    </row>
    <row r="326" spans="1:5" x14ac:dyDescent="0.25">
      <c r="A326" s="1">
        <f>323</f>
        <v>323</v>
      </c>
      <c r="B326" s="1" t="s">
        <v>329</v>
      </c>
      <c r="C326" s="1" t="s">
        <v>795</v>
      </c>
      <c r="D326" s="1" t="s">
        <v>503</v>
      </c>
      <c r="E326" s="1">
        <v>63.3</v>
      </c>
    </row>
    <row r="327" spans="1:5" x14ac:dyDescent="0.25">
      <c r="A327" s="1">
        <v>326</v>
      </c>
      <c r="B327" s="1" t="s">
        <v>330</v>
      </c>
      <c r="C327" s="1" t="s">
        <v>796</v>
      </c>
      <c r="D327" s="1" t="s">
        <v>501</v>
      </c>
      <c r="E327" s="1">
        <v>63.2</v>
      </c>
    </row>
    <row r="328" spans="1:5" x14ac:dyDescent="0.25">
      <c r="A328" s="1">
        <f>327</f>
        <v>327</v>
      </c>
      <c r="B328" s="1" t="s">
        <v>331</v>
      </c>
      <c r="C328" s="1" t="s">
        <v>740</v>
      </c>
      <c r="D328" s="1" t="s">
        <v>741</v>
      </c>
      <c r="E328" s="1">
        <v>63.1</v>
      </c>
    </row>
    <row r="329" spans="1:5" x14ac:dyDescent="0.25">
      <c r="A329" s="1">
        <f>327</f>
        <v>327</v>
      </c>
      <c r="B329" s="1" t="s">
        <v>332</v>
      </c>
      <c r="C329" s="1" t="s">
        <v>797</v>
      </c>
      <c r="D329" s="1" t="s">
        <v>577</v>
      </c>
      <c r="E329" s="1">
        <v>63.1</v>
      </c>
    </row>
    <row r="330" spans="1:5" x14ac:dyDescent="0.25">
      <c r="A330" s="1">
        <v>329</v>
      </c>
      <c r="B330" s="1" t="s">
        <v>333</v>
      </c>
      <c r="C330" s="1" t="s">
        <v>798</v>
      </c>
      <c r="D330" s="1" t="s">
        <v>518</v>
      </c>
      <c r="E330" s="1">
        <v>62.9</v>
      </c>
    </row>
    <row r="331" spans="1:5" x14ac:dyDescent="0.25">
      <c r="A331" s="1">
        <f>330</f>
        <v>330</v>
      </c>
      <c r="B331" s="1" t="s">
        <v>334</v>
      </c>
      <c r="C331" s="1" t="s">
        <v>507</v>
      </c>
      <c r="D331" s="1" t="s">
        <v>503</v>
      </c>
      <c r="E331" s="1">
        <v>62.8</v>
      </c>
    </row>
    <row r="332" spans="1:5" x14ac:dyDescent="0.25">
      <c r="A332" s="1">
        <f>330</f>
        <v>330</v>
      </c>
      <c r="B332" s="1" t="s">
        <v>335</v>
      </c>
      <c r="C332" s="1" t="s">
        <v>799</v>
      </c>
      <c r="D332" s="1" t="s">
        <v>558</v>
      </c>
      <c r="E332" s="1">
        <v>62.8</v>
      </c>
    </row>
    <row r="333" spans="1:5" x14ac:dyDescent="0.25">
      <c r="A333" s="1">
        <f>330</f>
        <v>330</v>
      </c>
      <c r="B333" s="1" t="s">
        <v>336</v>
      </c>
      <c r="C333" s="1" t="s">
        <v>667</v>
      </c>
      <c r="D333" s="1" t="s">
        <v>516</v>
      </c>
      <c r="E333" s="1">
        <v>62.8</v>
      </c>
    </row>
    <row r="334" spans="1:5" x14ac:dyDescent="0.25">
      <c r="A334" s="1">
        <f>333</f>
        <v>333</v>
      </c>
      <c r="B334" s="1" t="s">
        <v>337</v>
      </c>
      <c r="C334" s="1" t="s">
        <v>800</v>
      </c>
      <c r="D334" s="1" t="s">
        <v>501</v>
      </c>
      <c r="E334" s="1">
        <v>62.7</v>
      </c>
    </row>
    <row r="335" spans="1:5" x14ac:dyDescent="0.25">
      <c r="A335" s="1">
        <f>333</f>
        <v>333</v>
      </c>
      <c r="B335" s="1" t="s">
        <v>338</v>
      </c>
      <c r="C335" s="1" t="s">
        <v>801</v>
      </c>
      <c r="D335" s="1" t="s">
        <v>675</v>
      </c>
      <c r="E335" s="1">
        <v>62.7</v>
      </c>
    </row>
    <row r="336" spans="1:5" x14ac:dyDescent="0.25">
      <c r="A336" s="1">
        <f>333</f>
        <v>333</v>
      </c>
      <c r="B336" s="1" t="s">
        <v>339</v>
      </c>
      <c r="C336" s="1" t="s">
        <v>715</v>
      </c>
      <c r="D336" s="1" t="s">
        <v>542</v>
      </c>
      <c r="E336" s="1">
        <v>62.7</v>
      </c>
    </row>
    <row r="337" spans="1:5" x14ac:dyDescent="0.25">
      <c r="A337" s="1">
        <f>333</f>
        <v>333</v>
      </c>
      <c r="B337" s="1" t="s">
        <v>340</v>
      </c>
      <c r="C337" s="1" t="s">
        <v>802</v>
      </c>
      <c r="D337" s="1" t="s">
        <v>722</v>
      </c>
      <c r="E337" s="1">
        <v>62.7</v>
      </c>
    </row>
    <row r="338" spans="1:5" x14ac:dyDescent="0.25">
      <c r="A338" s="1">
        <f>333</f>
        <v>333</v>
      </c>
      <c r="B338" s="1" t="s">
        <v>341</v>
      </c>
      <c r="C338" s="1" t="s">
        <v>803</v>
      </c>
      <c r="D338" s="1" t="s">
        <v>571</v>
      </c>
      <c r="E338" s="1">
        <v>62.7</v>
      </c>
    </row>
    <row r="339" spans="1:5" x14ac:dyDescent="0.25">
      <c r="A339" s="1">
        <f>338</f>
        <v>338</v>
      </c>
      <c r="B339" s="1" t="s">
        <v>342</v>
      </c>
      <c r="C339" s="1" t="s">
        <v>553</v>
      </c>
      <c r="D339" s="1" t="s">
        <v>554</v>
      </c>
      <c r="E339" s="1">
        <v>62.6</v>
      </c>
    </row>
    <row r="340" spans="1:5" x14ac:dyDescent="0.25">
      <c r="A340" s="1">
        <f>338</f>
        <v>338</v>
      </c>
      <c r="B340" s="1" t="s">
        <v>343</v>
      </c>
      <c r="C340" s="1" t="s">
        <v>804</v>
      </c>
      <c r="D340" s="1" t="s">
        <v>679</v>
      </c>
      <c r="E340" s="1">
        <v>62.6</v>
      </c>
    </row>
    <row r="341" spans="1:5" x14ac:dyDescent="0.25">
      <c r="A341" s="1">
        <f>338</f>
        <v>338</v>
      </c>
      <c r="B341" s="1" t="s">
        <v>344</v>
      </c>
      <c r="C341" s="1" t="s">
        <v>805</v>
      </c>
      <c r="D341" s="1" t="s">
        <v>648</v>
      </c>
      <c r="E341" s="1">
        <v>62.6</v>
      </c>
    </row>
    <row r="342" spans="1:5" x14ac:dyDescent="0.25">
      <c r="A342" s="1">
        <f>338</f>
        <v>338</v>
      </c>
      <c r="B342" s="1" t="s">
        <v>345</v>
      </c>
      <c r="C342" s="1" t="s">
        <v>590</v>
      </c>
      <c r="D342" s="1" t="s">
        <v>565</v>
      </c>
      <c r="E342" s="1">
        <v>62.6</v>
      </c>
    </row>
    <row r="343" spans="1:5" x14ac:dyDescent="0.25">
      <c r="A343" s="1">
        <f>342</f>
        <v>342</v>
      </c>
      <c r="B343" s="1" t="s">
        <v>346</v>
      </c>
      <c r="C343" s="1" t="s">
        <v>763</v>
      </c>
      <c r="D343" s="1" t="s">
        <v>764</v>
      </c>
      <c r="E343" s="1">
        <v>62.5</v>
      </c>
    </row>
    <row r="344" spans="1:5" x14ac:dyDescent="0.25">
      <c r="A344" s="1">
        <f>342</f>
        <v>342</v>
      </c>
      <c r="B344" s="1" t="s">
        <v>347</v>
      </c>
      <c r="C344" s="1" t="s">
        <v>806</v>
      </c>
      <c r="D344" s="1" t="s">
        <v>520</v>
      </c>
      <c r="E344" s="1">
        <v>62.5</v>
      </c>
    </row>
    <row r="345" spans="1:5" x14ac:dyDescent="0.25">
      <c r="A345" s="1">
        <f>342</f>
        <v>342</v>
      </c>
      <c r="B345" s="1" t="s">
        <v>348</v>
      </c>
      <c r="C345" s="1" t="s">
        <v>807</v>
      </c>
      <c r="D345" s="1" t="s">
        <v>501</v>
      </c>
      <c r="E345" s="1">
        <v>62.5</v>
      </c>
    </row>
    <row r="346" spans="1:5" x14ac:dyDescent="0.25">
      <c r="A346" s="1">
        <f>342</f>
        <v>342</v>
      </c>
      <c r="B346" s="1" t="s">
        <v>349</v>
      </c>
      <c r="C346" s="1" t="s">
        <v>808</v>
      </c>
      <c r="D346" s="1" t="s">
        <v>529</v>
      </c>
      <c r="E346" s="1">
        <v>62.5</v>
      </c>
    </row>
    <row r="347" spans="1:5" x14ac:dyDescent="0.25">
      <c r="A347" s="1">
        <f>342</f>
        <v>342</v>
      </c>
      <c r="B347" s="1" t="s">
        <v>350</v>
      </c>
      <c r="C347" s="1" t="s">
        <v>540</v>
      </c>
      <c r="D347" s="1" t="s">
        <v>228</v>
      </c>
      <c r="E347" s="1">
        <v>62.5</v>
      </c>
    </row>
    <row r="348" spans="1:5" x14ac:dyDescent="0.25">
      <c r="A348" s="1">
        <f>342</f>
        <v>342</v>
      </c>
      <c r="B348" s="1" t="s">
        <v>351</v>
      </c>
      <c r="C348" s="1" t="s">
        <v>809</v>
      </c>
      <c r="D348" s="1" t="s">
        <v>810</v>
      </c>
      <c r="E348" s="1">
        <v>62.5</v>
      </c>
    </row>
    <row r="349" spans="1:5" x14ac:dyDescent="0.25">
      <c r="A349" s="1">
        <v>348</v>
      </c>
      <c r="B349" s="1" t="s">
        <v>352</v>
      </c>
      <c r="C349" s="1" t="s">
        <v>811</v>
      </c>
      <c r="D349" s="1" t="s">
        <v>575</v>
      </c>
      <c r="E349" s="1">
        <v>62.4</v>
      </c>
    </row>
    <row r="350" spans="1:5" x14ac:dyDescent="0.25">
      <c r="A350" s="1">
        <f>349</f>
        <v>349</v>
      </c>
      <c r="B350" s="1" t="s">
        <v>353</v>
      </c>
      <c r="C350" s="1" t="s">
        <v>707</v>
      </c>
      <c r="D350" s="1" t="s">
        <v>542</v>
      </c>
      <c r="E350" s="1">
        <v>62.3</v>
      </c>
    </row>
    <row r="351" spans="1:5" x14ac:dyDescent="0.25">
      <c r="A351" s="1">
        <f>349</f>
        <v>349</v>
      </c>
      <c r="B351" s="1" t="s">
        <v>354</v>
      </c>
      <c r="C351" s="1" t="s">
        <v>541</v>
      </c>
      <c r="D351" s="1" t="s">
        <v>542</v>
      </c>
      <c r="E351" s="1">
        <v>62.3</v>
      </c>
    </row>
    <row r="352" spans="1:5" x14ac:dyDescent="0.25">
      <c r="A352" s="1">
        <f>351</f>
        <v>351</v>
      </c>
      <c r="B352" s="1" t="s">
        <v>355</v>
      </c>
      <c r="C352" s="1" t="s">
        <v>812</v>
      </c>
      <c r="D352" s="1" t="s">
        <v>813</v>
      </c>
      <c r="E352" s="1">
        <v>62.2</v>
      </c>
    </row>
    <row r="353" spans="1:5" x14ac:dyDescent="0.25">
      <c r="A353" s="1">
        <f>351</f>
        <v>351</v>
      </c>
      <c r="B353" s="1" t="s">
        <v>356</v>
      </c>
      <c r="C353" s="1" t="s">
        <v>814</v>
      </c>
      <c r="D353" s="1" t="s">
        <v>503</v>
      </c>
      <c r="E353" s="1">
        <v>62.2</v>
      </c>
    </row>
    <row r="354" spans="1:5" x14ac:dyDescent="0.25">
      <c r="A354" s="1">
        <f>351</f>
        <v>351</v>
      </c>
      <c r="B354" s="1" t="s">
        <v>357</v>
      </c>
      <c r="C354" s="1" t="s">
        <v>815</v>
      </c>
      <c r="D354" s="1" t="s">
        <v>562</v>
      </c>
      <c r="E354" s="1">
        <v>62.2</v>
      </c>
    </row>
    <row r="355" spans="1:5" x14ac:dyDescent="0.25">
      <c r="A355" s="1">
        <f>351</f>
        <v>351</v>
      </c>
      <c r="B355" s="1" t="s">
        <v>358</v>
      </c>
      <c r="C355" s="1" t="s">
        <v>734</v>
      </c>
      <c r="D355" s="1" t="s">
        <v>518</v>
      </c>
      <c r="E355" s="1">
        <v>62.2</v>
      </c>
    </row>
    <row r="356" spans="1:5" x14ac:dyDescent="0.25">
      <c r="A356" s="1">
        <f>351</f>
        <v>351</v>
      </c>
      <c r="B356" s="1" t="s">
        <v>359</v>
      </c>
      <c r="C356" s="1" t="s">
        <v>792</v>
      </c>
      <c r="D356" s="1" t="s">
        <v>527</v>
      </c>
      <c r="E356" s="1">
        <v>62.2</v>
      </c>
    </row>
    <row r="357" spans="1:5" x14ac:dyDescent="0.25">
      <c r="A357" s="1">
        <f>356</f>
        <v>356</v>
      </c>
      <c r="B357" s="1" t="s">
        <v>360</v>
      </c>
      <c r="C357" s="1" t="s">
        <v>816</v>
      </c>
      <c r="D357" s="1" t="s">
        <v>642</v>
      </c>
      <c r="E357" s="1">
        <v>62.1</v>
      </c>
    </row>
    <row r="358" spans="1:5" x14ac:dyDescent="0.25">
      <c r="A358" s="1">
        <f>356</f>
        <v>356</v>
      </c>
      <c r="B358" s="1" t="s">
        <v>361</v>
      </c>
      <c r="C358" s="1" t="s">
        <v>566</v>
      </c>
      <c r="D358" s="1" t="s">
        <v>529</v>
      </c>
      <c r="E358" s="1">
        <v>62.1</v>
      </c>
    </row>
    <row r="359" spans="1:5" x14ac:dyDescent="0.25">
      <c r="A359" s="1">
        <f>356</f>
        <v>356</v>
      </c>
      <c r="B359" s="1" t="s">
        <v>362</v>
      </c>
      <c r="C359" s="1" t="s">
        <v>528</v>
      </c>
      <c r="D359" s="1" t="s">
        <v>529</v>
      </c>
      <c r="E359" s="1">
        <v>62.1</v>
      </c>
    </row>
    <row r="360" spans="1:5" x14ac:dyDescent="0.25">
      <c r="A360" s="1">
        <f>356</f>
        <v>356</v>
      </c>
      <c r="B360" s="1" t="s">
        <v>363</v>
      </c>
      <c r="C360" s="1" t="s">
        <v>817</v>
      </c>
      <c r="D360" s="1" t="s">
        <v>554</v>
      </c>
      <c r="E360" s="1">
        <v>62.1</v>
      </c>
    </row>
    <row r="361" spans="1:5" x14ac:dyDescent="0.25">
      <c r="A361" s="1">
        <f>360</f>
        <v>360</v>
      </c>
      <c r="B361" s="1" t="s">
        <v>364</v>
      </c>
      <c r="C361" s="1" t="s">
        <v>621</v>
      </c>
      <c r="D361" s="1" t="s">
        <v>501</v>
      </c>
      <c r="E361" s="1">
        <v>62</v>
      </c>
    </row>
    <row r="362" spans="1:5" x14ac:dyDescent="0.25">
      <c r="A362" s="1">
        <f>360</f>
        <v>360</v>
      </c>
      <c r="B362" s="1" t="s">
        <v>365</v>
      </c>
      <c r="C362" s="1" t="s">
        <v>528</v>
      </c>
      <c r="D362" s="1" t="s">
        <v>529</v>
      </c>
      <c r="E362" s="1">
        <v>62</v>
      </c>
    </row>
    <row r="363" spans="1:5" x14ac:dyDescent="0.25">
      <c r="A363" s="1">
        <v>362</v>
      </c>
      <c r="B363" s="1" t="s">
        <v>366</v>
      </c>
      <c r="C363" s="1" t="s">
        <v>818</v>
      </c>
      <c r="D363" s="1" t="s">
        <v>646</v>
      </c>
      <c r="E363" s="1">
        <v>61.9</v>
      </c>
    </row>
    <row r="364" spans="1:5" x14ac:dyDescent="0.25">
      <c r="A364" s="1">
        <f>363</f>
        <v>363</v>
      </c>
      <c r="B364" s="1" t="s">
        <v>367</v>
      </c>
      <c r="C364" s="1" t="s">
        <v>619</v>
      </c>
      <c r="D364" s="1" t="s">
        <v>558</v>
      </c>
      <c r="E364" s="1">
        <v>61.8</v>
      </c>
    </row>
    <row r="365" spans="1:5" x14ac:dyDescent="0.25">
      <c r="A365" s="1">
        <f>363</f>
        <v>363</v>
      </c>
      <c r="B365" s="1" t="s">
        <v>368</v>
      </c>
      <c r="C365" s="1" t="s">
        <v>668</v>
      </c>
      <c r="D365" s="1" t="s">
        <v>577</v>
      </c>
      <c r="E365" s="1">
        <v>61.8</v>
      </c>
    </row>
    <row r="366" spans="1:5" x14ac:dyDescent="0.25">
      <c r="A366" s="1">
        <f>363</f>
        <v>363</v>
      </c>
      <c r="B366" s="1" t="s">
        <v>369</v>
      </c>
      <c r="C366" s="1" t="s">
        <v>819</v>
      </c>
      <c r="D366" s="1" t="s">
        <v>593</v>
      </c>
      <c r="E366" s="1">
        <v>61.8</v>
      </c>
    </row>
    <row r="367" spans="1:5" x14ac:dyDescent="0.25">
      <c r="A367" s="1">
        <f>366</f>
        <v>366</v>
      </c>
      <c r="B367" s="1" t="s">
        <v>370</v>
      </c>
      <c r="C367" s="1" t="s">
        <v>546</v>
      </c>
      <c r="D367" s="1" t="s">
        <v>547</v>
      </c>
      <c r="E367" s="1">
        <v>61.7</v>
      </c>
    </row>
    <row r="368" spans="1:5" x14ac:dyDescent="0.25">
      <c r="A368" s="1">
        <f>366</f>
        <v>366</v>
      </c>
      <c r="B368" s="1" t="s">
        <v>371</v>
      </c>
      <c r="C368" s="1" t="s">
        <v>510</v>
      </c>
      <c r="D368" s="1" t="s">
        <v>501</v>
      </c>
      <c r="E368" s="1">
        <v>61.7</v>
      </c>
    </row>
    <row r="369" spans="1:5" x14ac:dyDescent="0.25">
      <c r="A369" s="1">
        <f>366</f>
        <v>366</v>
      </c>
      <c r="B369" s="1" t="s">
        <v>372</v>
      </c>
      <c r="C369" s="1" t="s">
        <v>820</v>
      </c>
      <c r="D369" s="1" t="s">
        <v>501</v>
      </c>
      <c r="E369" s="1">
        <v>61.7</v>
      </c>
    </row>
    <row r="370" spans="1:5" x14ac:dyDescent="0.25">
      <c r="A370" s="1">
        <f>366</f>
        <v>366</v>
      </c>
      <c r="B370" s="1" t="s">
        <v>373</v>
      </c>
      <c r="C370" s="1" t="s">
        <v>821</v>
      </c>
      <c r="D370" s="1" t="s">
        <v>503</v>
      </c>
      <c r="E370" s="1">
        <v>61.7</v>
      </c>
    </row>
    <row r="371" spans="1:5" x14ac:dyDescent="0.25">
      <c r="A371" s="1">
        <f>370</f>
        <v>370</v>
      </c>
      <c r="B371" s="1" t="s">
        <v>374</v>
      </c>
      <c r="C371" s="1" t="s">
        <v>574</v>
      </c>
      <c r="D371" s="1" t="s">
        <v>575</v>
      </c>
      <c r="E371" s="1">
        <v>61.6</v>
      </c>
    </row>
    <row r="372" spans="1:5" x14ac:dyDescent="0.25">
      <c r="A372" s="1">
        <f>370</f>
        <v>370</v>
      </c>
      <c r="B372" s="1" t="s">
        <v>375</v>
      </c>
      <c r="C372" s="1" t="s">
        <v>822</v>
      </c>
      <c r="D372" s="1" t="s">
        <v>664</v>
      </c>
      <c r="E372" s="1">
        <v>61.6</v>
      </c>
    </row>
    <row r="373" spans="1:5" x14ac:dyDescent="0.25">
      <c r="A373" s="1">
        <f>370</f>
        <v>370</v>
      </c>
      <c r="B373" s="1" t="s">
        <v>376</v>
      </c>
      <c r="C373" s="1" t="s">
        <v>823</v>
      </c>
      <c r="D373" s="1" t="s">
        <v>518</v>
      </c>
      <c r="E373" s="1">
        <v>61.6</v>
      </c>
    </row>
    <row r="374" spans="1:5" x14ac:dyDescent="0.25">
      <c r="A374" s="1">
        <f>370</f>
        <v>370</v>
      </c>
      <c r="B374" s="1" t="s">
        <v>377</v>
      </c>
      <c r="C374" s="1" t="s">
        <v>824</v>
      </c>
      <c r="D374" s="1" t="s">
        <v>503</v>
      </c>
      <c r="E374" s="1">
        <v>61.6</v>
      </c>
    </row>
    <row r="375" spans="1:5" x14ac:dyDescent="0.25">
      <c r="A375" s="1">
        <f>374</f>
        <v>374</v>
      </c>
      <c r="B375" s="1" t="s">
        <v>378</v>
      </c>
      <c r="C375" s="1" t="s">
        <v>825</v>
      </c>
      <c r="D375" s="1" t="s">
        <v>529</v>
      </c>
      <c r="E375" s="1">
        <v>61.5</v>
      </c>
    </row>
    <row r="376" spans="1:5" x14ac:dyDescent="0.25">
      <c r="A376" s="1">
        <f>374</f>
        <v>374</v>
      </c>
      <c r="B376" s="1" t="s">
        <v>379</v>
      </c>
      <c r="C376" s="1" t="s">
        <v>826</v>
      </c>
      <c r="D376" s="1" t="s">
        <v>579</v>
      </c>
      <c r="E376" s="1">
        <v>61.5</v>
      </c>
    </row>
    <row r="377" spans="1:5" x14ac:dyDescent="0.25">
      <c r="A377" s="1">
        <f>374</f>
        <v>374</v>
      </c>
      <c r="B377" s="1" t="s">
        <v>380</v>
      </c>
      <c r="C377" s="1" t="s">
        <v>535</v>
      </c>
      <c r="D377" s="1" t="s">
        <v>536</v>
      </c>
      <c r="E377" s="1">
        <v>61.5</v>
      </c>
    </row>
    <row r="378" spans="1:5" x14ac:dyDescent="0.25">
      <c r="A378" s="1">
        <f>374</f>
        <v>374</v>
      </c>
      <c r="B378" s="1" t="s">
        <v>381</v>
      </c>
      <c r="C378" s="1" t="s">
        <v>827</v>
      </c>
      <c r="D378" s="1" t="s">
        <v>565</v>
      </c>
      <c r="E378" s="1">
        <v>61.5</v>
      </c>
    </row>
    <row r="379" spans="1:5" x14ac:dyDescent="0.25">
      <c r="A379" s="1">
        <f>378</f>
        <v>378</v>
      </c>
      <c r="B379" s="1" t="s">
        <v>382</v>
      </c>
      <c r="C379" s="1" t="s">
        <v>828</v>
      </c>
      <c r="D379" s="1" t="s">
        <v>689</v>
      </c>
      <c r="E379" s="1">
        <v>61.4</v>
      </c>
    </row>
    <row r="380" spans="1:5" x14ac:dyDescent="0.25">
      <c r="A380" s="1">
        <f>378</f>
        <v>378</v>
      </c>
      <c r="B380" s="1" t="s">
        <v>383</v>
      </c>
      <c r="C380" s="1" t="s">
        <v>717</v>
      </c>
      <c r="D380" s="1" t="s">
        <v>503</v>
      </c>
      <c r="E380" s="1">
        <v>61.4</v>
      </c>
    </row>
    <row r="381" spans="1:5" x14ac:dyDescent="0.25">
      <c r="A381" s="1">
        <f>378</f>
        <v>378</v>
      </c>
      <c r="B381" s="1" t="s">
        <v>384</v>
      </c>
      <c r="C381" s="1" t="s">
        <v>829</v>
      </c>
      <c r="D381" s="1" t="s">
        <v>830</v>
      </c>
      <c r="E381" s="1">
        <v>61.4</v>
      </c>
    </row>
    <row r="382" spans="1:5" x14ac:dyDescent="0.25">
      <c r="A382" s="1">
        <f>378</f>
        <v>378</v>
      </c>
      <c r="B382" s="1" t="s">
        <v>385</v>
      </c>
      <c r="C382" s="1" t="s">
        <v>831</v>
      </c>
      <c r="D382" s="1" t="s">
        <v>503</v>
      </c>
      <c r="E382" s="1">
        <v>61.4</v>
      </c>
    </row>
    <row r="383" spans="1:5" x14ac:dyDescent="0.25">
      <c r="A383" s="1">
        <v>382</v>
      </c>
      <c r="B383" s="1" t="s">
        <v>386</v>
      </c>
      <c r="C383" s="1" t="s">
        <v>545</v>
      </c>
      <c r="D383" s="1" t="s">
        <v>516</v>
      </c>
      <c r="E383" s="1">
        <v>61.3</v>
      </c>
    </row>
    <row r="384" spans="1:5" x14ac:dyDescent="0.25">
      <c r="A384" s="1">
        <f>383</f>
        <v>383</v>
      </c>
      <c r="B384" s="1" t="s">
        <v>387</v>
      </c>
      <c r="C384" s="1" t="s">
        <v>535</v>
      </c>
      <c r="D384" s="1" t="s">
        <v>536</v>
      </c>
      <c r="E384" s="1">
        <v>61.2</v>
      </c>
    </row>
    <row r="385" spans="1:5" x14ac:dyDescent="0.25">
      <c r="A385" s="1">
        <f>383</f>
        <v>383</v>
      </c>
      <c r="B385" s="1" t="s">
        <v>388</v>
      </c>
      <c r="C385" s="1" t="s">
        <v>832</v>
      </c>
      <c r="D385" s="1" t="s">
        <v>520</v>
      </c>
      <c r="E385" s="1">
        <v>61.2</v>
      </c>
    </row>
    <row r="386" spans="1:5" x14ac:dyDescent="0.25">
      <c r="A386" s="1">
        <f>383</f>
        <v>383</v>
      </c>
      <c r="B386" s="1" t="s">
        <v>389</v>
      </c>
      <c r="C386" s="1" t="s">
        <v>833</v>
      </c>
      <c r="D386" s="1" t="s">
        <v>593</v>
      </c>
      <c r="E386" s="1">
        <v>61.2</v>
      </c>
    </row>
    <row r="387" spans="1:5" x14ac:dyDescent="0.25">
      <c r="A387" s="1">
        <f>383</f>
        <v>383</v>
      </c>
      <c r="B387" s="1" t="s">
        <v>390</v>
      </c>
      <c r="C387" s="1" t="s">
        <v>834</v>
      </c>
      <c r="D387" s="1" t="s">
        <v>501</v>
      </c>
      <c r="E387" s="1">
        <v>61.2</v>
      </c>
    </row>
    <row r="388" spans="1:5" x14ac:dyDescent="0.25">
      <c r="A388" s="1">
        <f>383</f>
        <v>383</v>
      </c>
      <c r="B388" s="1" t="s">
        <v>391</v>
      </c>
      <c r="C388" s="1" t="s">
        <v>835</v>
      </c>
      <c r="D388" s="1" t="s">
        <v>575</v>
      </c>
      <c r="E388" s="1">
        <v>61.2</v>
      </c>
    </row>
    <row r="389" spans="1:5" x14ac:dyDescent="0.25">
      <c r="A389" s="1">
        <f>388</f>
        <v>388</v>
      </c>
      <c r="B389" s="1" t="s">
        <v>392</v>
      </c>
      <c r="C389" s="1" t="s">
        <v>836</v>
      </c>
      <c r="D389" s="1" t="s">
        <v>837</v>
      </c>
      <c r="E389" s="1">
        <v>61.1</v>
      </c>
    </row>
    <row r="390" spans="1:5" x14ac:dyDescent="0.25">
      <c r="A390" s="1">
        <f>388</f>
        <v>388</v>
      </c>
      <c r="B390" s="1" t="s">
        <v>393</v>
      </c>
      <c r="C390" s="1" t="s">
        <v>838</v>
      </c>
      <c r="D390" s="1" t="s">
        <v>503</v>
      </c>
      <c r="E390" s="1">
        <v>61.1</v>
      </c>
    </row>
    <row r="391" spans="1:5" x14ac:dyDescent="0.25">
      <c r="A391" s="1">
        <f>388</f>
        <v>388</v>
      </c>
      <c r="B391" s="1" t="s">
        <v>394</v>
      </c>
      <c r="C391" s="1" t="s">
        <v>839</v>
      </c>
      <c r="D391" s="1" t="s">
        <v>501</v>
      </c>
      <c r="E391" s="1">
        <v>61.1</v>
      </c>
    </row>
    <row r="392" spans="1:5" x14ac:dyDescent="0.25">
      <c r="A392" s="1">
        <f>388</f>
        <v>388</v>
      </c>
      <c r="B392" s="1" t="s">
        <v>395</v>
      </c>
      <c r="C392" s="1" t="s">
        <v>840</v>
      </c>
      <c r="D392" s="1" t="s">
        <v>527</v>
      </c>
      <c r="E392" s="1">
        <v>61.1</v>
      </c>
    </row>
    <row r="393" spans="1:5" x14ac:dyDescent="0.25">
      <c r="A393" s="1">
        <f>388</f>
        <v>388</v>
      </c>
      <c r="B393" s="1" t="s">
        <v>396</v>
      </c>
      <c r="C393" s="1" t="s">
        <v>680</v>
      </c>
      <c r="D393" s="1" t="s">
        <v>552</v>
      </c>
      <c r="E393" s="1">
        <v>61.1</v>
      </c>
    </row>
    <row r="394" spans="1:5" x14ac:dyDescent="0.25">
      <c r="A394" s="1">
        <f>393</f>
        <v>393</v>
      </c>
      <c r="B394" s="1" t="s">
        <v>397</v>
      </c>
      <c r="C394" s="1" t="s">
        <v>615</v>
      </c>
      <c r="D394" s="1" t="s">
        <v>616</v>
      </c>
      <c r="E394" s="1">
        <v>61</v>
      </c>
    </row>
    <row r="395" spans="1:5" x14ac:dyDescent="0.25">
      <c r="A395" s="1">
        <f>393</f>
        <v>393</v>
      </c>
      <c r="B395" s="1" t="s">
        <v>398</v>
      </c>
      <c r="C395" s="1" t="s">
        <v>564</v>
      </c>
      <c r="D395" s="1" t="s">
        <v>565</v>
      </c>
      <c r="E395" s="1">
        <v>61</v>
      </c>
    </row>
    <row r="396" spans="1:5" x14ac:dyDescent="0.25">
      <c r="A396" s="1">
        <f>395</f>
        <v>395</v>
      </c>
      <c r="B396" s="1" t="s">
        <v>399</v>
      </c>
      <c r="C396" s="1" t="s">
        <v>557</v>
      </c>
      <c r="D396" s="1" t="s">
        <v>558</v>
      </c>
      <c r="E396" s="1">
        <v>60.9</v>
      </c>
    </row>
    <row r="397" spans="1:5" x14ac:dyDescent="0.25">
      <c r="A397" s="1">
        <f>395</f>
        <v>395</v>
      </c>
      <c r="B397" s="1" t="s">
        <v>400</v>
      </c>
      <c r="C397" s="1" t="s">
        <v>841</v>
      </c>
      <c r="D397" s="1" t="s">
        <v>524</v>
      </c>
      <c r="E397" s="1">
        <v>60.9</v>
      </c>
    </row>
    <row r="398" spans="1:5" x14ac:dyDescent="0.25">
      <c r="A398" s="1">
        <f>395</f>
        <v>395</v>
      </c>
      <c r="B398" s="1" t="s">
        <v>401</v>
      </c>
      <c r="C398" s="1" t="s">
        <v>578</v>
      </c>
      <c r="D398" s="1" t="s">
        <v>579</v>
      </c>
      <c r="E398" s="1">
        <v>60.9</v>
      </c>
    </row>
    <row r="399" spans="1:5" x14ac:dyDescent="0.25">
      <c r="A399" s="1">
        <f>395</f>
        <v>395</v>
      </c>
      <c r="B399" s="1" t="s">
        <v>402</v>
      </c>
      <c r="C399" s="1" t="s">
        <v>842</v>
      </c>
      <c r="D399" s="1" t="s">
        <v>577</v>
      </c>
      <c r="E399" s="1">
        <v>60.9</v>
      </c>
    </row>
    <row r="400" spans="1:5" x14ac:dyDescent="0.25">
      <c r="A400" s="1">
        <f>395</f>
        <v>395</v>
      </c>
      <c r="B400" s="1" t="s">
        <v>403</v>
      </c>
      <c r="C400" s="1" t="s">
        <v>843</v>
      </c>
      <c r="D400" s="1" t="s">
        <v>549</v>
      </c>
      <c r="E400" s="1">
        <v>60.9</v>
      </c>
    </row>
    <row r="401" spans="1:5" x14ac:dyDescent="0.25">
      <c r="A401" s="1">
        <f>395</f>
        <v>395</v>
      </c>
      <c r="B401" s="1" t="s">
        <v>404</v>
      </c>
      <c r="C401" s="1" t="s">
        <v>844</v>
      </c>
      <c r="D401" s="1" t="s">
        <v>527</v>
      </c>
      <c r="E401" s="1">
        <v>60.9</v>
      </c>
    </row>
    <row r="402" spans="1:5" x14ac:dyDescent="0.25">
      <c r="A402" s="1" t="s">
        <v>405</v>
      </c>
      <c r="B402" s="1" t="s">
        <v>406</v>
      </c>
      <c r="C402" s="1" t="s">
        <v>845</v>
      </c>
      <c r="D402" s="1" t="s">
        <v>571</v>
      </c>
      <c r="E402" s="1" t="s">
        <v>407</v>
      </c>
    </row>
    <row r="403" spans="1:5" x14ac:dyDescent="0.25">
      <c r="A403" s="1" t="s">
        <v>405</v>
      </c>
      <c r="B403" s="1" t="s">
        <v>408</v>
      </c>
      <c r="C403" s="1" t="s">
        <v>846</v>
      </c>
      <c r="D403" s="1" t="s">
        <v>689</v>
      </c>
      <c r="E403" s="1" t="s">
        <v>407</v>
      </c>
    </row>
    <row r="404" spans="1:5" x14ac:dyDescent="0.25">
      <c r="A404" s="1" t="s">
        <v>405</v>
      </c>
      <c r="B404" s="1" t="s">
        <v>409</v>
      </c>
      <c r="C404" s="1" t="s">
        <v>847</v>
      </c>
      <c r="D404" s="1" t="s">
        <v>764</v>
      </c>
      <c r="E404" s="1" t="s">
        <v>407</v>
      </c>
    </row>
    <row r="405" spans="1:5" x14ac:dyDescent="0.25">
      <c r="A405" s="1" t="s">
        <v>405</v>
      </c>
      <c r="B405" s="1" t="s">
        <v>410</v>
      </c>
      <c r="C405" s="1" t="s">
        <v>848</v>
      </c>
      <c r="D405" s="1" t="s">
        <v>664</v>
      </c>
      <c r="E405" s="1" t="s">
        <v>407</v>
      </c>
    </row>
    <row r="406" spans="1:5" x14ac:dyDescent="0.25">
      <c r="A406" s="1" t="s">
        <v>405</v>
      </c>
      <c r="B406" s="1" t="s">
        <v>411</v>
      </c>
      <c r="C406" s="1" t="s">
        <v>849</v>
      </c>
      <c r="D406" s="1" t="s">
        <v>520</v>
      </c>
      <c r="E406" s="1" t="s">
        <v>407</v>
      </c>
    </row>
    <row r="407" spans="1:5" x14ac:dyDescent="0.25">
      <c r="A407" s="1" t="s">
        <v>405</v>
      </c>
      <c r="B407" s="1" t="s">
        <v>412</v>
      </c>
      <c r="C407" s="1" t="s">
        <v>850</v>
      </c>
      <c r="D407" s="1" t="s">
        <v>518</v>
      </c>
      <c r="E407" s="1" t="s">
        <v>407</v>
      </c>
    </row>
    <row r="408" spans="1:5" x14ac:dyDescent="0.25">
      <c r="A408" s="1" t="s">
        <v>405</v>
      </c>
      <c r="B408" s="1" t="s">
        <v>413</v>
      </c>
      <c r="C408" s="1" t="s">
        <v>851</v>
      </c>
      <c r="D408" s="1" t="s">
        <v>529</v>
      </c>
      <c r="E408" s="1" t="s">
        <v>407</v>
      </c>
    </row>
    <row r="409" spans="1:5" x14ac:dyDescent="0.25">
      <c r="A409" s="1" t="s">
        <v>405</v>
      </c>
      <c r="B409" s="1" t="s">
        <v>414</v>
      </c>
      <c r="C409" s="1" t="s">
        <v>852</v>
      </c>
      <c r="D409" s="1" t="s">
        <v>529</v>
      </c>
      <c r="E409" s="1" t="s">
        <v>407</v>
      </c>
    </row>
    <row r="410" spans="1:5" x14ac:dyDescent="0.25">
      <c r="A410" s="1" t="s">
        <v>405</v>
      </c>
      <c r="B410" s="1" t="s">
        <v>415</v>
      </c>
      <c r="C410" s="1" t="s">
        <v>540</v>
      </c>
      <c r="D410" s="1" t="s">
        <v>228</v>
      </c>
      <c r="E410" s="1" t="s">
        <v>407</v>
      </c>
    </row>
    <row r="411" spans="1:5" x14ac:dyDescent="0.25">
      <c r="A411" s="1" t="s">
        <v>405</v>
      </c>
      <c r="B411" s="1" t="s">
        <v>416</v>
      </c>
      <c r="C411" s="1" t="s">
        <v>674</v>
      </c>
      <c r="D411" s="1" t="s">
        <v>675</v>
      </c>
      <c r="E411" s="1" t="s">
        <v>407</v>
      </c>
    </row>
    <row r="412" spans="1:5" x14ac:dyDescent="0.25">
      <c r="A412" s="1" t="s">
        <v>405</v>
      </c>
      <c r="B412" s="1" t="s">
        <v>417</v>
      </c>
      <c r="C412" s="1" t="s">
        <v>592</v>
      </c>
      <c r="D412" s="1" t="s">
        <v>593</v>
      </c>
      <c r="E412" s="1" t="s">
        <v>407</v>
      </c>
    </row>
    <row r="413" spans="1:5" x14ac:dyDescent="0.25">
      <c r="A413" s="1" t="s">
        <v>405</v>
      </c>
      <c r="B413" s="1" t="s">
        <v>418</v>
      </c>
      <c r="C413" s="1" t="s">
        <v>853</v>
      </c>
      <c r="D413" s="1" t="s">
        <v>675</v>
      </c>
      <c r="E413" s="1" t="s">
        <v>407</v>
      </c>
    </row>
    <row r="414" spans="1:5" x14ac:dyDescent="0.25">
      <c r="A414" s="1" t="s">
        <v>405</v>
      </c>
      <c r="B414" s="1" t="s">
        <v>419</v>
      </c>
      <c r="C414" s="1" t="s">
        <v>854</v>
      </c>
      <c r="D414" s="1" t="s">
        <v>752</v>
      </c>
      <c r="E414" s="1" t="s">
        <v>407</v>
      </c>
    </row>
    <row r="415" spans="1:5" x14ac:dyDescent="0.25">
      <c r="A415" s="1" t="s">
        <v>405</v>
      </c>
      <c r="B415" s="1" t="s">
        <v>420</v>
      </c>
      <c r="C415" s="1" t="s">
        <v>855</v>
      </c>
      <c r="D415" s="1" t="s">
        <v>856</v>
      </c>
      <c r="E415" s="1" t="s">
        <v>407</v>
      </c>
    </row>
    <row r="416" spans="1:5" x14ac:dyDescent="0.25">
      <c r="A416" s="1" t="s">
        <v>405</v>
      </c>
      <c r="B416" s="1" t="s">
        <v>421</v>
      </c>
      <c r="C416" s="1" t="s">
        <v>857</v>
      </c>
      <c r="D416" s="1" t="s">
        <v>524</v>
      </c>
      <c r="E416" s="1" t="s">
        <v>407</v>
      </c>
    </row>
    <row r="417" spans="1:5" x14ac:dyDescent="0.25">
      <c r="A417" s="1" t="s">
        <v>405</v>
      </c>
      <c r="B417" s="1" t="s">
        <v>422</v>
      </c>
      <c r="C417" s="1" t="s">
        <v>858</v>
      </c>
      <c r="D417" s="1" t="s">
        <v>501</v>
      </c>
      <c r="E417" s="1" t="s">
        <v>407</v>
      </c>
    </row>
    <row r="418" spans="1:5" x14ac:dyDescent="0.25">
      <c r="A418" s="1" t="s">
        <v>405</v>
      </c>
      <c r="B418" s="1" t="s">
        <v>423</v>
      </c>
      <c r="C418" s="1" t="s">
        <v>847</v>
      </c>
      <c r="D418" s="1" t="s">
        <v>764</v>
      </c>
      <c r="E418" s="1" t="s">
        <v>407</v>
      </c>
    </row>
    <row r="419" spans="1:5" x14ac:dyDescent="0.25">
      <c r="A419" s="1" t="s">
        <v>405</v>
      </c>
      <c r="B419" s="1" t="s">
        <v>424</v>
      </c>
      <c r="C419" s="1" t="s">
        <v>859</v>
      </c>
      <c r="D419" s="1" t="s">
        <v>584</v>
      </c>
      <c r="E419" s="1" t="s">
        <v>407</v>
      </c>
    </row>
    <row r="420" spans="1:5" x14ac:dyDescent="0.25">
      <c r="A420" s="1" t="s">
        <v>405</v>
      </c>
      <c r="B420" s="1" t="s">
        <v>425</v>
      </c>
      <c r="C420" s="1" t="s">
        <v>723</v>
      </c>
      <c r="D420" s="1" t="s">
        <v>584</v>
      </c>
      <c r="E420" s="1" t="s">
        <v>407</v>
      </c>
    </row>
    <row r="421" spans="1:5" x14ac:dyDescent="0.25">
      <c r="A421" s="1" t="s">
        <v>405</v>
      </c>
      <c r="B421" s="1" t="s">
        <v>426</v>
      </c>
      <c r="C421" s="1" t="s">
        <v>637</v>
      </c>
      <c r="D421" s="1" t="s">
        <v>501</v>
      </c>
      <c r="E421" s="1" t="s">
        <v>407</v>
      </c>
    </row>
    <row r="422" spans="1:5" x14ac:dyDescent="0.25">
      <c r="A422" s="1" t="s">
        <v>405</v>
      </c>
      <c r="B422" s="1" t="s">
        <v>427</v>
      </c>
      <c r="C422" s="1" t="s">
        <v>860</v>
      </c>
      <c r="D422" s="1" t="s">
        <v>599</v>
      </c>
      <c r="E422" s="1" t="s">
        <v>407</v>
      </c>
    </row>
    <row r="423" spans="1:5" x14ac:dyDescent="0.25">
      <c r="A423" s="1" t="s">
        <v>405</v>
      </c>
      <c r="B423" s="1" t="s">
        <v>428</v>
      </c>
      <c r="C423" s="1" t="s">
        <v>861</v>
      </c>
      <c r="D423" s="1" t="s">
        <v>558</v>
      </c>
      <c r="E423" s="1" t="s">
        <v>407</v>
      </c>
    </row>
    <row r="424" spans="1:5" x14ac:dyDescent="0.25">
      <c r="A424" s="1" t="s">
        <v>405</v>
      </c>
      <c r="B424" s="1" t="s">
        <v>429</v>
      </c>
      <c r="C424" s="1" t="s">
        <v>507</v>
      </c>
      <c r="D424" s="1" t="s">
        <v>503</v>
      </c>
      <c r="E424" s="1" t="s">
        <v>407</v>
      </c>
    </row>
    <row r="425" spans="1:5" x14ac:dyDescent="0.25">
      <c r="A425" s="1" t="s">
        <v>405</v>
      </c>
      <c r="B425" s="1" t="s">
        <v>430</v>
      </c>
      <c r="C425" s="1" t="s">
        <v>517</v>
      </c>
      <c r="D425" s="1" t="s">
        <v>518</v>
      </c>
      <c r="E425" s="1" t="s">
        <v>407</v>
      </c>
    </row>
    <row r="426" spans="1:5" x14ac:dyDescent="0.25">
      <c r="A426" s="1" t="s">
        <v>405</v>
      </c>
      <c r="B426" s="1" t="s">
        <v>431</v>
      </c>
      <c r="C426" s="1" t="s">
        <v>862</v>
      </c>
      <c r="D426" s="1" t="s">
        <v>547</v>
      </c>
      <c r="E426" s="1" t="s">
        <v>407</v>
      </c>
    </row>
    <row r="427" spans="1:5" x14ac:dyDescent="0.25">
      <c r="A427" s="1" t="s">
        <v>405</v>
      </c>
      <c r="B427" s="1" t="s">
        <v>432</v>
      </c>
      <c r="C427" s="1" t="s">
        <v>863</v>
      </c>
      <c r="D427" s="1" t="s">
        <v>568</v>
      </c>
      <c r="E427" s="1" t="s">
        <v>407</v>
      </c>
    </row>
    <row r="428" spans="1:5" x14ac:dyDescent="0.25">
      <c r="A428" s="1" t="s">
        <v>405</v>
      </c>
      <c r="B428" s="1" t="s">
        <v>433</v>
      </c>
      <c r="C428" s="1" t="s">
        <v>534</v>
      </c>
      <c r="D428" s="1" t="s">
        <v>503</v>
      </c>
      <c r="E428" s="1" t="s">
        <v>407</v>
      </c>
    </row>
    <row r="429" spans="1:5" x14ac:dyDescent="0.25">
      <c r="A429" s="1" t="s">
        <v>405</v>
      </c>
      <c r="B429" s="1" t="s">
        <v>434</v>
      </c>
      <c r="C429" s="1" t="s">
        <v>663</v>
      </c>
      <c r="D429" s="1" t="s">
        <v>664</v>
      </c>
      <c r="E429" s="1" t="s">
        <v>407</v>
      </c>
    </row>
    <row r="430" spans="1:5" x14ac:dyDescent="0.25">
      <c r="A430" s="1" t="s">
        <v>405</v>
      </c>
      <c r="B430" s="1" t="s">
        <v>435</v>
      </c>
      <c r="C430" s="1" t="s">
        <v>760</v>
      </c>
      <c r="D430" s="1" t="s">
        <v>503</v>
      </c>
      <c r="E430" s="1" t="s">
        <v>407</v>
      </c>
    </row>
    <row r="431" spans="1:5" x14ac:dyDescent="0.25">
      <c r="A431" s="1" t="s">
        <v>405</v>
      </c>
      <c r="B431" s="1" t="s">
        <v>436</v>
      </c>
      <c r="C431" s="1" t="s">
        <v>864</v>
      </c>
      <c r="D431" s="1" t="s">
        <v>616</v>
      </c>
      <c r="E431" s="1" t="s">
        <v>407</v>
      </c>
    </row>
    <row r="432" spans="1:5" x14ac:dyDescent="0.25">
      <c r="A432" s="1" t="s">
        <v>405</v>
      </c>
      <c r="B432" s="1" t="s">
        <v>437</v>
      </c>
      <c r="C432" s="1" t="s">
        <v>535</v>
      </c>
      <c r="D432" s="1" t="s">
        <v>536</v>
      </c>
      <c r="E432" s="1" t="s">
        <v>407</v>
      </c>
    </row>
    <row r="433" spans="1:5" x14ac:dyDescent="0.25">
      <c r="A433" s="1" t="s">
        <v>405</v>
      </c>
      <c r="B433" s="1" t="s">
        <v>438</v>
      </c>
      <c r="C433" s="1" t="s">
        <v>865</v>
      </c>
      <c r="D433" s="1" t="s">
        <v>562</v>
      </c>
      <c r="E433" s="1" t="s">
        <v>407</v>
      </c>
    </row>
    <row r="434" spans="1:5" x14ac:dyDescent="0.25">
      <c r="A434" s="1" t="s">
        <v>405</v>
      </c>
      <c r="B434" s="1" t="s">
        <v>439</v>
      </c>
      <c r="C434" s="1" t="s">
        <v>866</v>
      </c>
      <c r="D434" s="1" t="s">
        <v>867</v>
      </c>
      <c r="E434" s="1" t="s">
        <v>407</v>
      </c>
    </row>
    <row r="435" spans="1:5" x14ac:dyDescent="0.25">
      <c r="A435" s="1" t="s">
        <v>405</v>
      </c>
      <c r="B435" s="1" t="s">
        <v>440</v>
      </c>
      <c r="C435" s="1" t="s">
        <v>868</v>
      </c>
      <c r="D435" s="1" t="s">
        <v>577</v>
      </c>
      <c r="E435" s="1" t="s">
        <v>407</v>
      </c>
    </row>
    <row r="436" spans="1:5" x14ac:dyDescent="0.25">
      <c r="A436" s="1" t="s">
        <v>405</v>
      </c>
      <c r="B436" s="1" t="s">
        <v>441</v>
      </c>
      <c r="C436" s="1" t="s">
        <v>869</v>
      </c>
      <c r="D436" s="1" t="s">
        <v>577</v>
      </c>
      <c r="E436" s="1" t="s">
        <v>407</v>
      </c>
    </row>
    <row r="437" spans="1:5" x14ac:dyDescent="0.25">
      <c r="A437" s="1" t="s">
        <v>405</v>
      </c>
      <c r="B437" s="1" t="s">
        <v>442</v>
      </c>
      <c r="C437" s="1" t="s">
        <v>870</v>
      </c>
      <c r="D437" s="1" t="s">
        <v>577</v>
      </c>
      <c r="E437" s="1" t="s">
        <v>407</v>
      </c>
    </row>
    <row r="438" spans="1:5" x14ac:dyDescent="0.25">
      <c r="A438" s="1" t="s">
        <v>405</v>
      </c>
      <c r="B438" s="1" t="s">
        <v>443</v>
      </c>
      <c r="C438" s="1" t="s">
        <v>871</v>
      </c>
      <c r="D438" s="1" t="s">
        <v>872</v>
      </c>
      <c r="E438" s="1" t="s">
        <v>407</v>
      </c>
    </row>
    <row r="439" spans="1:5" x14ac:dyDescent="0.25">
      <c r="A439" s="1" t="s">
        <v>405</v>
      </c>
      <c r="B439" s="1" t="s">
        <v>444</v>
      </c>
      <c r="C439" s="1" t="s">
        <v>873</v>
      </c>
      <c r="D439" s="1" t="s">
        <v>503</v>
      </c>
      <c r="E439" s="1" t="s">
        <v>407</v>
      </c>
    </row>
    <row r="440" spans="1:5" x14ac:dyDescent="0.25">
      <c r="A440" s="1" t="s">
        <v>405</v>
      </c>
      <c r="B440" s="1" t="s">
        <v>445</v>
      </c>
      <c r="C440" s="1" t="s">
        <v>874</v>
      </c>
      <c r="D440" s="1" t="s">
        <v>503</v>
      </c>
      <c r="E440" s="1" t="s">
        <v>407</v>
      </c>
    </row>
    <row r="441" spans="1:5" x14ac:dyDescent="0.25">
      <c r="A441" s="1" t="s">
        <v>405</v>
      </c>
      <c r="B441" s="1" t="s">
        <v>446</v>
      </c>
      <c r="C441" s="1" t="s">
        <v>875</v>
      </c>
      <c r="D441" s="1" t="s">
        <v>542</v>
      </c>
      <c r="E441" s="1" t="s">
        <v>407</v>
      </c>
    </row>
    <row r="442" spans="1:5" x14ac:dyDescent="0.25">
      <c r="A442" s="1" t="s">
        <v>405</v>
      </c>
      <c r="B442" s="1" t="s">
        <v>447</v>
      </c>
      <c r="C442" s="1" t="s">
        <v>876</v>
      </c>
      <c r="D442" s="1" t="s">
        <v>877</v>
      </c>
      <c r="E442" s="1" t="s">
        <v>407</v>
      </c>
    </row>
    <row r="443" spans="1:5" x14ac:dyDescent="0.25">
      <c r="A443" s="1" t="s">
        <v>405</v>
      </c>
      <c r="B443" s="1" t="s">
        <v>448</v>
      </c>
      <c r="C443" s="1" t="s">
        <v>878</v>
      </c>
      <c r="D443" s="1" t="s">
        <v>568</v>
      </c>
      <c r="E443" s="1" t="s">
        <v>407</v>
      </c>
    </row>
    <row r="444" spans="1:5" x14ac:dyDescent="0.25">
      <c r="A444" s="1" t="s">
        <v>405</v>
      </c>
      <c r="B444" s="1" t="s">
        <v>449</v>
      </c>
      <c r="C444" s="1" t="s">
        <v>879</v>
      </c>
      <c r="D444" s="1" t="s">
        <v>503</v>
      </c>
      <c r="E444" s="1" t="s">
        <v>407</v>
      </c>
    </row>
    <row r="445" spans="1:5" x14ac:dyDescent="0.25">
      <c r="A445" s="1" t="s">
        <v>405</v>
      </c>
      <c r="B445" s="1" t="s">
        <v>450</v>
      </c>
      <c r="C445" s="1" t="s">
        <v>880</v>
      </c>
      <c r="D445" s="1" t="s">
        <v>679</v>
      </c>
      <c r="E445" s="1" t="s">
        <v>407</v>
      </c>
    </row>
    <row r="446" spans="1:5" x14ac:dyDescent="0.25">
      <c r="A446" s="1" t="s">
        <v>405</v>
      </c>
      <c r="B446" s="1" t="s">
        <v>451</v>
      </c>
      <c r="C446" s="1" t="s">
        <v>573</v>
      </c>
      <c r="D446" s="1" t="s">
        <v>501</v>
      </c>
      <c r="E446" s="1" t="s">
        <v>407</v>
      </c>
    </row>
    <row r="447" spans="1:5" x14ac:dyDescent="0.25">
      <c r="A447" s="1" t="s">
        <v>405</v>
      </c>
      <c r="B447" s="1" t="s">
        <v>452</v>
      </c>
      <c r="C447" s="1" t="s">
        <v>881</v>
      </c>
      <c r="D447" s="1" t="s">
        <v>516</v>
      </c>
      <c r="E447" s="1" t="s">
        <v>407</v>
      </c>
    </row>
    <row r="448" spans="1:5" x14ac:dyDescent="0.25">
      <c r="A448" s="1" t="s">
        <v>405</v>
      </c>
      <c r="B448" s="1" t="s">
        <v>453</v>
      </c>
      <c r="C448" s="1" t="s">
        <v>882</v>
      </c>
      <c r="D448" s="1" t="s">
        <v>542</v>
      </c>
      <c r="E448" s="1" t="s">
        <v>407</v>
      </c>
    </row>
    <row r="449" spans="1:5" x14ac:dyDescent="0.25">
      <c r="A449" s="1" t="s">
        <v>405</v>
      </c>
      <c r="B449" s="1" t="s">
        <v>454</v>
      </c>
      <c r="C449" s="1" t="s">
        <v>883</v>
      </c>
      <c r="D449" s="1" t="s">
        <v>529</v>
      </c>
      <c r="E449" s="1" t="s">
        <v>407</v>
      </c>
    </row>
    <row r="450" spans="1:5" x14ac:dyDescent="0.25">
      <c r="A450" s="1" t="s">
        <v>405</v>
      </c>
      <c r="B450" s="1" t="s">
        <v>455</v>
      </c>
      <c r="C450" s="1" t="s">
        <v>884</v>
      </c>
      <c r="D450" s="1" t="s">
        <v>542</v>
      </c>
      <c r="E450" s="1" t="s">
        <v>407</v>
      </c>
    </row>
    <row r="451" spans="1:5" x14ac:dyDescent="0.25">
      <c r="A451" s="1" t="s">
        <v>405</v>
      </c>
      <c r="B451" s="1" t="s">
        <v>456</v>
      </c>
      <c r="C451" s="1" t="s">
        <v>885</v>
      </c>
      <c r="D451" s="1" t="s">
        <v>520</v>
      </c>
      <c r="E451" s="1" t="s">
        <v>407</v>
      </c>
    </row>
    <row r="452" spans="1:5" x14ac:dyDescent="0.25">
      <c r="A452" s="1" t="s">
        <v>405</v>
      </c>
      <c r="B452" s="1" t="s">
        <v>457</v>
      </c>
      <c r="C452" s="1" t="s">
        <v>886</v>
      </c>
      <c r="D452" s="1" t="s">
        <v>520</v>
      </c>
      <c r="E452" s="1" t="s">
        <v>407</v>
      </c>
    </row>
    <row r="453" spans="1:5" x14ac:dyDescent="0.25">
      <c r="A453" s="1" t="s">
        <v>405</v>
      </c>
      <c r="B453" s="1" t="s">
        <v>458</v>
      </c>
      <c r="C453" s="1" t="s">
        <v>887</v>
      </c>
      <c r="D453" s="1" t="s">
        <v>552</v>
      </c>
      <c r="E453" s="1" t="s">
        <v>407</v>
      </c>
    </row>
    <row r="454" spans="1:5" x14ac:dyDescent="0.25">
      <c r="A454" s="1" t="s">
        <v>405</v>
      </c>
      <c r="B454" s="1" t="s">
        <v>459</v>
      </c>
      <c r="C454" s="1" t="s">
        <v>888</v>
      </c>
      <c r="D454" s="1" t="s">
        <v>889</v>
      </c>
      <c r="E454" s="1" t="s">
        <v>407</v>
      </c>
    </row>
    <row r="455" spans="1:5" x14ac:dyDescent="0.25">
      <c r="A455" s="1" t="s">
        <v>405</v>
      </c>
      <c r="B455" s="1" t="s">
        <v>460</v>
      </c>
      <c r="C455" s="1" t="s">
        <v>890</v>
      </c>
      <c r="D455" s="1" t="s">
        <v>503</v>
      </c>
      <c r="E455" s="1" t="s">
        <v>407</v>
      </c>
    </row>
    <row r="456" spans="1:5" x14ac:dyDescent="0.25">
      <c r="A456" s="1" t="s">
        <v>461</v>
      </c>
      <c r="B456" s="1" t="s">
        <v>462</v>
      </c>
      <c r="C456" s="1" t="s">
        <v>589</v>
      </c>
      <c r="D456" s="1" t="s">
        <v>503</v>
      </c>
      <c r="E456" s="1" t="s">
        <v>407</v>
      </c>
    </row>
    <row r="457" spans="1:5" x14ac:dyDescent="0.25">
      <c r="A457" s="1" t="s">
        <v>461</v>
      </c>
      <c r="B457" s="1" t="s">
        <v>463</v>
      </c>
      <c r="C457" s="1" t="s">
        <v>847</v>
      </c>
      <c r="D457" s="1" t="s">
        <v>764</v>
      </c>
      <c r="E457" s="1" t="s">
        <v>407</v>
      </c>
    </row>
    <row r="458" spans="1:5" x14ac:dyDescent="0.25">
      <c r="A458" s="1" t="s">
        <v>461</v>
      </c>
      <c r="B458" s="1" t="s">
        <v>464</v>
      </c>
      <c r="C458" s="1" t="s">
        <v>545</v>
      </c>
      <c r="D458" s="1" t="s">
        <v>516</v>
      </c>
      <c r="E458" s="1" t="s">
        <v>407</v>
      </c>
    </row>
    <row r="459" spans="1:5" x14ac:dyDescent="0.25">
      <c r="A459" s="1" t="s">
        <v>461</v>
      </c>
      <c r="B459" s="1" t="s">
        <v>465</v>
      </c>
      <c r="C459" s="1" t="s">
        <v>891</v>
      </c>
      <c r="D459" s="1" t="s">
        <v>892</v>
      </c>
      <c r="E459" s="1" t="s">
        <v>407</v>
      </c>
    </row>
    <row r="460" spans="1:5" x14ac:dyDescent="0.25">
      <c r="A460" s="1" t="s">
        <v>461</v>
      </c>
      <c r="B460" s="1" t="s">
        <v>466</v>
      </c>
      <c r="C460" s="1" t="s">
        <v>726</v>
      </c>
      <c r="D460" s="1" t="s">
        <v>518</v>
      </c>
      <c r="E460" s="1" t="s">
        <v>407</v>
      </c>
    </row>
    <row r="461" spans="1:5" x14ac:dyDescent="0.25">
      <c r="A461" s="1" t="s">
        <v>461</v>
      </c>
      <c r="B461" s="1" t="s">
        <v>467</v>
      </c>
      <c r="C461" s="1" t="s">
        <v>746</v>
      </c>
      <c r="D461" s="1" t="s">
        <v>616</v>
      </c>
      <c r="E461" s="1" t="s">
        <v>407</v>
      </c>
    </row>
    <row r="462" spans="1:5" x14ac:dyDescent="0.25">
      <c r="A462" s="1" t="s">
        <v>461</v>
      </c>
      <c r="B462" s="1" t="s">
        <v>468</v>
      </c>
      <c r="C462" s="1" t="s">
        <v>893</v>
      </c>
      <c r="D462" s="1" t="s">
        <v>503</v>
      </c>
      <c r="E462" s="1" t="s">
        <v>407</v>
      </c>
    </row>
    <row r="463" spans="1:5" x14ac:dyDescent="0.25">
      <c r="A463" s="1" t="s">
        <v>461</v>
      </c>
      <c r="B463" s="1" t="s">
        <v>469</v>
      </c>
      <c r="C463" s="1" t="s">
        <v>831</v>
      </c>
      <c r="D463" s="1" t="s">
        <v>503</v>
      </c>
      <c r="E463" s="1" t="s">
        <v>407</v>
      </c>
    </row>
    <row r="464" spans="1:5" x14ac:dyDescent="0.25">
      <c r="A464" s="1" t="s">
        <v>461</v>
      </c>
      <c r="B464" s="1" t="s">
        <v>470</v>
      </c>
      <c r="C464" s="1" t="s">
        <v>847</v>
      </c>
      <c r="D464" s="1" t="s">
        <v>764</v>
      </c>
      <c r="E464" s="1" t="s">
        <v>407</v>
      </c>
    </row>
    <row r="465" spans="1:5" x14ac:dyDescent="0.25">
      <c r="A465" s="1" t="s">
        <v>461</v>
      </c>
      <c r="B465" s="1" t="s">
        <v>471</v>
      </c>
      <c r="C465" s="1" t="s">
        <v>513</v>
      </c>
      <c r="D465" s="1" t="s">
        <v>503</v>
      </c>
      <c r="E465" s="1" t="s">
        <v>407</v>
      </c>
    </row>
    <row r="466" spans="1:5" x14ac:dyDescent="0.25">
      <c r="A466" s="1" t="s">
        <v>461</v>
      </c>
      <c r="B466" s="1" t="s">
        <v>472</v>
      </c>
      <c r="C466" s="1" t="s">
        <v>894</v>
      </c>
      <c r="D466" s="1" t="s">
        <v>520</v>
      </c>
      <c r="E466" s="1" t="s">
        <v>407</v>
      </c>
    </row>
    <row r="467" spans="1:5" x14ac:dyDescent="0.25">
      <c r="A467" s="1" t="s">
        <v>461</v>
      </c>
      <c r="B467" s="1" t="s">
        <v>473</v>
      </c>
      <c r="C467" s="1" t="s">
        <v>895</v>
      </c>
      <c r="D467" s="1" t="s">
        <v>529</v>
      </c>
      <c r="E467" s="1" t="s">
        <v>407</v>
      </c>
    </row>
    <row r="468" spans="1:5" x14ac:dyDescent="0.25">
      <c r="A468" s="1" t="s">
        <v>461</v>
      </c>
      <c r="B468" s="1" t="s">
        <v>474</v>
      </c>
      <c r="C468" s="1" t="s">
        <v>763</v>
      </c>
      <c r="D468" s="1" t="s">
        <v>764</v>
      </c>
      <c r="E468" s="1" t="s">
        <v>407</v>
      </c>
    </row>
    <row r="469" spans="1:5" x14ac:dyDescent="0.25">
      <c r="A469" s="1" t="s">
        <v>461</v>
      </c>
      <c r="B469" s="1" t="s">
        <v>475</v>
      </c>
      <c r="C469" s="1" t="s">
        <v>513</v>
      </c>
      <c r="D469" s="1" t="s">
        <v>503</v>
      </c>
      <c r="E469" s="1" t="s">
        <v>407</v>
      </c>
    </row>
    <row r="470" spans="1:5" x14ac:dyDescent="0.25">
      <c r="A470" s="1" t="s">
        <v>461</v>
      </c>
      <c r="B470" s="1" t="s">
        <v>476</v>
      </c>
      <c r="C470" s="1" t="s">
        <v>896</v>
      </c>
      <c r="D470" s="1" t="s">
        <v>520</v>
      </c>
      <c r="E470" s="1" t="s">
        <v>407</v>
      </c>
    </row>
    <row r="471" spans="1:5" x14ac:dyDescent="0.25">
      <c r="A471" s="1" t="s">
        <v>461</v>
      </c>
      <c r="B471" s="1" t="s">
        <v>477</v>
      </c>
      <c r="C471" s="1" t="s">
        <v>557</v>
      </c>
      <c r="D471" s="1" t="s">
        <v>558</v>
      </c>
      <c r="E471" s="1" t="s">
        <v>407</v>
      </c>
    </row>
    <row r="472" spans="1:5" x14ac:dyDescent="0.25">
      <c r="A472" s="1" t="s">
        <v>461</v>
      </c>
      <c r="B472" s="1" t="s">
        <v>478</v>
      </c>
      <c r="C472" s="1" t="s">
        <v>897</v>
      </c>
      <c r="D472" s="1" t="s">
        <v>547</v>
      </c>
      <c r="E472" s="1" t="s">
        <v>407</v>
      </c>
    </row>
    <row r="473" spans="1:5" x14ac:dyDescent="0.25">
      <c r="A473" s="1" t="s">
        <v>461</v>
      </c>
      <c r="B473" s="1" t="s">
        <v>479</v>
      </c>
      <c r="C473" s="1" t="s">
        <v>617</v>
      </c>
      <c r="D473" s="1" t="s">
        <v>503</v>
      </c>
      <c r="E473" s="1" t="s">
        <v>407</v>
      </c>
    </row>
    <row r="474" spans="1:5" x14ac:dyDescent="0.25">
      <c r="A474" s="1" t="s">
        <v>461</v>
      </c>
      <c r="B474" s="1" t="s">
        <v>480</v>
      </c>
      <c r="C474" s="1" t="s">
        <v>898</v>
      </c>
      <c r="D474" s="1" t="s">
        <v>527</v>
      </c>
      <c r="E474" s="1" t="s">
        <v>407</v>
      </c>
    </row>
    <row r="475" spans="1:5" x14ac:dyDescent="0.25">
      <c r="A475" s="1" t="s">
        <v>461</v>
      </c>
      <c r="B475" s="1" t="s">
        <v>481</v>
      </c>
      <c r="C475" s="1" t="s">
        <v>586</v>
      </c>
      <c r="D475" s="1" t="s">
        <v>547</v>
      </c>
      <c r="E475" s="1" t="s">
        <v>407</v>
      </c>
    </row>
    <row r="476" spans="1:5" x14ac:dyDescent="0.25">
      <c r="A476" s="1" t="s">
        <v>461</v>
      </c>
      <c r="B476" s="1" t="s">
        <v>482</v>
      </c>
      <c r="C476" s="1" t="s">
        <v>899</v>
      </c>
      <c r="D476" s="1" t="s">
        <v>547</v>
      </c>
      <c r="E476" s="1" t="s">
        <v>407</v>
      </c>
    </row>
    <row r="477" spans="1:5" x14ac:dyDescent="0.25">
      <c r="A477" s="1" t="s">
        <v>461</v>
      </c>
      <c r="B477" s="1" t="s">
        <v>483</v>
      </c>
      <c r="C477" s="1" t="s">
        <v>900</v>
      </c>
      <c r="D477" s="1" t="s">
        <v>503</v>
      </c>
      <c r="E477" s="1" t="s">
        <v>407</v>
      </c>
    </row>
    <row r="478" spans="1:5" x14ac:dyDescent="0.25">
      <c r="A478" s="1" t="s">
        <v>461</v>
      </c>
      <c r="B478" s="1" t="s">
        <v>484</v>
      </c>
      <c r="C478" s="1" t="s">
        <v>901</v>
      </c>
      <c r="D478" s="1" t="s">
        <v>902</v>
      </c>
      <c r="E478" s="1" t="s">
        <v>407</v>
      </c>
    </row>
    <row r="479" spans="1:5" x14ac:dyDescent="0.25">
      <c r="A479" s="1" t="s">
        <v>461</v>
      </c>
      <c r="B479" s="1" t="s">
        <v>485</v>
      </c>
      <c r="C479" s="1" t="s">
        <v>903</v>
      </c>
      <c r="D479" s="1" t="s">
        <v>501</v>
      </c>
      <c r="E479" s="1" t="s">
        <v>407</v>
      </c>
    </row>
    <row r="480" spans="1:5" x14ac:dyDescent="0.25">
      <c r="A480" s="1" t="s">
        <v>461</v>
      </c>
      <c r="B480" s="1" t="s">
        <v>486</v>
      </c>
      <c r="C480" s="1" t="s">
        <v>578</v>
      </c>
      <c r="D480" s="1" t="s">
        <v>579</v>
      </c>
      <c r="E480" s="1" t="s">
        <v>407</v>
      </c>
    </row>
    <row r="481" spans="1:5" x14ac:dyDescent="0.25">
      <c r="A481" s="1" t="s">
        <v>461</v>
      </c>
      <c r="B481" s="1" t="s">
        <v>487</v>
      </c>
      <c r="C481" s="1" t="s">
        <v>578</v>
      </c>
      <c r="D481" s="1" t="s">
        <v>579</v>
      </c>
      <c r="E481" s="1" t="s">
        <v>407</v>
      </c>
    </row>
    <row r="482" spans="1:5" x14ac:dyDescent="0.25">
      <c r="A482" s="1" t="s">
        <v>461</v>
      </c>
      <c r="B482" s="1" t="s">
        <v>488</v>
      </c>
      <c r="C482" s="1" t="s">
        <v>904</v>
      </c>
      <c r="D482" s="1" t="s">
        <v>565</v>
      </c>
      <c r="E482" s="1" t="s">
        <v>407</v>
      </c>
    </row>
    <row r="483" spans="1:5" x14ac:dyDescent="0.25">
      <c r="A483" s="1" t="s">
        <v>461</v>
      </c>
      <c r="B483" s="1" t="s">
        <v>489</v>
      </c>
      <c r="C483" s="1" t="s">
        <v>905</v>
      </c>
      <c r="D483" s="1" t="s">
        <v>579</v>
      </c>
      <c r="E483" s="1" t="s">
        <v>407</v>
      </c>
    </row>
    <row r="484" spans="1:5" x14ac:dyDescent="0.25">
      <c r="A484" s="1" t="s">
        <v>461</v>
      </c>
      <c r="B484" s="1" t="s">
        <v>490</v>
      </c>
      <c r="C484" s="1" t="s">
        <v>906</v>
      </c>
      <c r="D484" s="1" t="s">
        <v>536</v>
      </c>
      <c r="E484" s="1" t="s">
        <v>407</v>
      </c>
    </row>
    <row r="485" spans="1:5" x14ac:dyDescent="0.25">
      <c r="A485" s="1" t="s">
        <v>461</v>
      </c>
      <c r="B485" s="1" t="s">
        <v>491</v>
      </c>
      <c r="C485" s="1" t="s">
        <v>907</v>
      </c>
      <c r="D485" s="1" t="s">
        <v>565</v>
      </c>
      <c r="E485" s="1" t="s">
        <v>407</v>
      </c>
    </row>
    <row r="486" spans="1:5" x14ac:dyDescent="0.25">
      <c r="A486" s="1" t="s">
        <v>461</v>
      </c>
      <c r="B486" s="1" t="s">
        <v>492</v>
      </c>
      <c r="C486" s="1" t="s">
        <v>757</v>
      </c>
      <c r="D486" s="1" t="s">
        <v>722</v>
      </c>
      <c r="E486" s="1" t="s">
        <v>407</v>
      </c>
    </row>
    <row r="487" spans="1:5" x14ac:dyDescent="0.25">
      <c r="A487" s="1" t="s">
        <v>461</v>
      </c>
      <c r="B487" s="1" t="s">
        <v>493</v>
      </c>
      <c r="C487" s="1" t="s">
        <v>908</v>
      </c>
      <c r="D487" s="1" t="s">
        <v>593</v>
      </c>
      <c r="E487" s="1" t="s">
        <v>407</v>
      </c>
    </row>
    <row r="488" spans="1:5" x14ac:dyDescent="0.25">
      <c r="A488" s="1" t="s">
        <v>461</v>
      </c>
      <c r="B488" s="1" t="s">
        <v>494</v>
      </c>
      <c r="C488" s="1" t="s">
        <v>909</v>
      </c>
      <c r="D488" s="1" t="s">
        <v>565</v>
      </c>
      <c r="E488" s="1" t="s">
        <v>407</v>
      </c>
    </row>
    <row r="489" spans="1:5" x14ac:dyDescent="0.25">
      <c r="A489" s="1" t="s">
        <v>461</v>
      </c>
      <c r="B489" s="1" t="s">
        <v>495</v>
      </c>
      <c r="C489" s="1" t="s">
        <v>709</v>
      </c>
      <c r="D489" s="1" t="s">
        <v>501</v>
      </c>
      <c r="E489" s="1" t="s">
        <v>407</v>
      </c>
    </row>
    <row r="490" spans="1:5" x14ac:dyDescent="0.25">
      <c r="A490" s="1" t="s">
        <v>461</v>
      </c>
      <c r="B490" s="1" t="s">
        <v>496</v>
      </c>
      <c r="C490" s="1" t="s">
        <v>910</v>
      </c>
      <c r="D490" s="1" t="s">
        <v>892</v>
      </c>
      <c r="E490" s="1" t="s">
        <v>407</v>
      </c>
    </row>
    <row r="491" spans="1:5" x14ac:dyDescent="0.25">
      <c r="A491" s="1" t="s">
        <v>461</v>
      </c>
      <c r="B491" s="1" t="s">
        <v>497</v>
      </c>
      <c r="C491" s="1" t="s">
        <v>911</v>
      </c>
      <c r="D491" s="1" t="s">
        <v>702</v>
      </c>
      <c r="E491" s="1" t="s">
        <v>407</v>
      </c>
    </row>
  </sheetData>
  <autoFilter ref="A1:E4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QS_Art_Hum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Rizvee Hasan</dc:creator>
  <cp:lastModifiedBy>User</cp:lastModifiedBy>
  <dcterms:created xsi:type="dcterms:W3CDTF">2022-12-30T20:21:46Z</dcterms:created>
  <dcterms:modified xsi:type="dcterms:W3CDTF">2022-12-30T20:57:01Z</dcterms:modified>
</cp:coreProperties>
</file>