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buraj\Desktop\"/>
    </mc:Choice>
  </mc:AlternateContent>
  <xr:revisionPtr revIDLastSave="0" documentId="13_ncr:1_{C11E719C-1CF4-43E0-9F6A-322319E1D109}" xr6:coauthVersionLast="41" xr6:coauthVersionMax="41" xr10:uidLastSave="{00000000-0000-0000-0000-000000000000}"/>
  <bookViews>
    <workbookView xWindow="-120" yWindow="-120" windowWidth="19440" windowHeight="15000" firstSheet="1" activeTab="5" xr2:uid="{9E7FBD89-BEEE-4CB2-BE56-F937E48F466A}"/>
  </bookViews>
  <sheets>
    <sheet name="Attendance" sheetId="4" r:id="rId1"/>
    <sheet name="Experiments" sheetId="3" r:id="rId2"/>
    <sheet name="Assignments" sheetId="1" r:id="rId3"/>
    <sheet name="Calculations" sheetId="5" r:id="rId4"/>
    <sheet name="Written Exams" sheetId="7" r:id="rId5"/>
    <sheet name="Attainment" sheetId="6" r:id="rId6"/>
    <sheet name="Grade Mapping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7" l="1"/>
  <c r="F4" i="5" l="1"/>
  <c r="F5" i="5"/>
  <c r="F6" i="5"/>
  <c r="F7" i="5"/>
  <c r="F8" i="5"/>
  <c r="F9" i="5"/>
  <c r="F10" i="5"/>
  <c r="F3" i="5"/>
  <c r="F2" i="5"/>
  <c r="E10" i="5"/>
  <c r="E9" i="5"/>
  <c r="E8" i="5"/>
  <c r="E7" i="5"/>
  <c r="E6" i="5"/>
  <c r="E5" i="5"/>
  <c r="E4" i="5"/>
  <c r="E3" i="5"/>
  <c r="D10" i="5"/>
  <c r="D9" i="5"/>
  <c r="D8" i="5"/>
  <c r="D7" i="5"/>
  <c r="D6" i="5"/>
  <c r="D5" i="5"/>
  <c r="D4" i="5"/>
  <c r="D3" i="5"/>
  <c r="C3" i="5"/>
  <c r="O4" i="3"/>
  <c r="O5" i="3"/>
  <c r="O6" i="3"/>
  <c r="O7" i="3"/>
  <c r="O8" i="3"/>
  <c r="O9" i="3"/>
  <c r="O10" i="3"/>
  <c r="O3" i="3"/>
  <c r="P3" i="3" l="1"/>
  <c r="P10" i="3"/>
  <c r="P9" i="3"/>
  <c r="P8" i="3"/>
  <c r="P7" i="3"/>
  <c r="P6" i="3"/>
  <c r="P5" i="3"/>
  <c r="P4" i="3"/>
  <c r="M10" i="3"/>
  <c r="N10" i="3" s="1"/>
  <c r="N9" i="3"/>
  <c r="M9" i="3"/>
  <c r="M8" i="3"/>
  <c r="N8" i="3" s="1"/>
  <c r="N7" i="3"/>
  <c r="M7" i="3"/>
  <c r="M6" i="3"/>
  <c r="N6" i="3" s="1"/>
  <c r="N5" i="3"/>
  <c r="M5" i="3"/>
  <c r="M4" i="3"/>
  <c r="N4" i="3" s="1"/>
  <c r="N3" i="3"/>
  <c r="M3" i="3"/>
  <c r="G10" i="3"/>
  <c r="H10" i="3" s="1"/>
  <c r="G9" i="3"/>
  <c r="H9" i="3" s="1"/>
  <c r="G8" i="3"/>
  <c r="H8" i="3" s="1"/>
  <c r="G7" i="3"/>
  <c r="H7" i="3" s="1"/>
  <c r="G6" i="3"/>
  <c r="H6" i="3" s="1"/>
  <c r="G5" i="3"/>
  <c r="H5" i="3" s="1"/>
  <c r="G4" i="3"/>
  <c r="H4" i="3" s="1"/>
  <c r="G3" i="3"/>
  <c r="H3" i="3" s="1"/>
  <c r="F3" i="4"/>
  <c r="D3" i="4"/>
  <c r="G3" i="4" l="1"/>
  <c r="H3" i="4" s="1"/>
  <c r="G6" i="1"/>
  <c r="H6" i="1" s="1"/>
  <c r="M6" i="1"/>
  <c r="N6" i="1" s="1"/>
  <c r="G5" i="1"/>
  <c r="M5" i="1"/>
  <c r="N5" i="1" s="1"/>
  <c r="S5" i="1"/>
  <c r="T5" i="1" s="1"/>
  <c r="Y5" i="1"/>
  <c r="Z5" i="1"/>
  <c r="AE5" i="1"/>
  <c r="AF5" i="1" s="1"/>
  <c r="S6" i="1"/>
  <c r="T6" i="1" s="1"/>
  <c r="Y6" i="1"/>
  <c r="Z6" i="1" s="1"/>
  <c r="AE6" i="1"/>
  <c r="AF6" i="1" s="1"/>
  <c r="G7" i="1"/>
  <c r="H7" i="1" s="1"/>
  <c r="M7" i="1"/>
  <c r="N7" i="1"/>
  <c r="S7" i="1"/>
  <c r="T7" i="1" s="1"/>
  <c r="Y7" i="1"/>
  <c r="Z7" i="1"/>
  <c r="AE7" i="1"/>
  <c r="AF7" i="1" s="1"/>
  <c r="G8" i="1"/>
  <c r="H8" i="1" s="1"/>
  <c r="M8" i="1"/>
  <c r="N8" i="1" s="1"/>
  <c r="S8" i="1"/>
  <c r="T8" i="1" s="1"/>
  <c r="Y8" i="1"/>
  <c r="Z8" i="1" s="1"/>
  <c r="AE8" i="1"/>
  <c r="AF8" i="1" s="1"/>
  <c r="G9" i="1"/>
  <c r="AG9" i="1" s="1"/>
  <c r="AH9" i="1" s="1"/>
  <c r="M9" i="1"/>
  <c r="N9" i="1" s="1"/>
  <c r="S9" i="1"/>
  <c r="T9" i="1"/>
  <c r="Y9" i="1"/>
  <c r="Z9" i="1" s="1"/>
  <c r="AE9" i="1"/>
  <c r="AF9" i="1"/>
  <c r="G10" i="1"/>
  <c r="H10" i="1" s="1"/>
  <c r="M10" i="1"/>
  <c r="N10" i="1" s="1"/>
  <c r="S10" i="1"/>
  <c r="T10" i="1" s="1"/>
  <c r="Y10" i="1"/>
  <c r="Z10" i="1" s="1"/>
  <c r="AE10" i="1"/>
  <c r="AF10" i="1" s="1"/>
  <c r="G4" i="1"/>
  <c r="H4" i="1" s="1"/>
  <c r="M4" i="1"/>
  <c r="N4" i="1" s="1"/>
  <c r="S4" i="1"/>
  <c r="T4" i="1" s="1"/>
  <c r="Y4" i="1"/>
  <c r="Z4" i="1"/>
  <c r="AE4" i="1"/>
  <c r="AF4" i="1" s="1"/>
  <c r="I10" i="2"/>
  <c r="AE3" i="1"/>
  <c r="AF3" i="1" s="1"/>
  <c r="Y3" i="1"/>
  <c r="Z3" i="1" s="1"/>
  <c r="S3" i="1"/>
  <c r="T3" i="1" s="1"/>
  <c r="M3" i="1"/>
  <c r="N3" i="1" s="1"/>
  <c r="G3" i="1"/>
  <c r="H3" i="1" s="1"/>
  <c r="AG7" i="1" l="1"/>
  <c r="AH7" i="1" s="1"/>
  <c r="AG5" i="1"/>
  <c r="AH5" i="1" s="1"/>
  <c r="AG3" i="1"/>
  <c r="AH3" i="1" s="1"/>
  <c r="AG4" i="1"/>
  <c r="AH4" i="1" s="1"/>
  <c r="H5" i="1"/>
  <c r="H9" i="1"/>
  <c r="AG10" i="1"/>
  <c r="AH10" i="1" s="1"/>
  <c r="AG6" i="1"/>
  <c r="AH6" i="1" s="1"/>
  <c r="AG8" i="1"/>
  <c r="AH8" i="1" s="1"/>
</calcChain>
</file>

<file path=xl/sharedStrings.xml><?xml version="1.0" encoding="utf-8"?>
<sst xmlns="http://schemas.openxmlformats.org/spreadsheetml/2006/main" count="213" uniqueCount="70">
  <si>
    <t>Roll No.</t>
  </si>
  <si>
    <t>Name</t>
  </si>
  <si>
    <t>C1</t>
  </si>
  <si>
    <t>C2</t>
  </si>
  <si>
    <t>C3</t>
  </si>
  <si>
    <t>C4</t>
  </si>
  <si>
    <t>Assignment 1</t>
  </si>
  <si>
    <t>G</t>
  </si>
  <si>
    <t>T</t>
  </si>
  <si>
    <t>Score</t>
  </si>
  <si>
    <t>Grade</t>
  </si>
  <si>
    <t>A+</t>
  </si>
  <si>
    <t>A++</t>
  </si>
  <si>
    <t>A</t>
  </si>
  <si>
    <t>A-</t>
  </si>
  <si>
    <t>B++</t>
  </si>
  <si>
    <t>B+</t>
  </si>
  <si>
    <t>B</t>
  </si>
  <si>
    <t>B-</t>
  </si>
  <si>
    <t>C+</t>
  </si>
  <si>
    <t>C++</t>
  </si>
  <si>
    <t>C</t>
  </si>
  <si>
    <t>C-</t>
  </si>
  <si>
    <t>D</t>
  </si>
  <si>
    <t>Distribution 1</t>
  </si>
  <si>
    <t>Distribution 2</t>
  </si>
  <si>
    <t>Assignment 2</t>
  </si>
  <si>
    <t>Assignment 3</t>
  </si>
  <si>
    <t>Assignment 4</t>
  </si>
  <si>
    <t>Assignment 5</t>
  </si>
  <si>
    <t>Total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</si>
  <si>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</si>
  <si>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</si>
  <si>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</si>
  <si>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</si>
  <si>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</si>
  <si>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</si>
  <si>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</si>
  <si>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</si>
  <si>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T.W.</t>
  </si>
  <si>
    <t>Theory</t>
  </si>
  <si>
    <t>%</t>
  </si>
  <si>
    <t>Practicals</t>
  </si>
  <si>
    <t>TW</t>
  </si>
  <si>
    <t>Average</t>
  </si>
  <si>
    <t>Experiment 1</t>
  </si>
  <si>
    <t>Experiment n</t>
  </si>
  <si>
    <t>Att</t>
  </si>
  <si>
    <t>Exp</t>
  </si>
  <si>
    <t>Assg</t>
  </si>
  <si>
    <t>CO1</t>
  </si>
  <si>
    <t>CO2</t>
  </si>
  <si>
    <t>CO3</t>
  </si>
  <si>
    <t>Based on Experiments</t>
  </si>
  <si>
    <t>Based on Assignments</t>
  </si>
  <si>
    <t>Term Test 1</t>
  </si>
  <si>
    <t>Q1</t>
  </si>
  <si>
    <t>Q2</t>
  </si>
  <si>
    <t>Tot</t>
  </si>
  <si>
    <t>Term Test 2</t>
  </si>
  <si>
    <t>CO4</t>
  </si>
  <si>
    <t>CO5</t>
  </si>
  <si>
    <t>Exp 1, 2, 3</t>
  </si>
  <si>
    <t>Exp 4, 5, 6, 7, 8</t>
  </si>
  <si>
    <t>Asg 1</t>
  </si>
  <si>
    <t>Asg 2</t>
  </si>
  <si>
    <t>Final Exam</t>
  </si>
  <si>
    <t>All Questions</t>
  </si>
  <si>
    <t>All CO's</t>
  </si>
  <si>
    <t>Fianl Exam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</si>
</sst>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theme="5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/>
      <top style="medium">
        <color indexed="64"/>
      </top>
      <bottom style="thin">
        <color rgb="FF3F3F3F"/>
      </bottom>
      <diagonal/>
    </border>
    <border>
      <left/>
      <right style="medium">
        <color indexed="64"/>
      </right>
      <top style="medium">
        <color indexed="64"/>
      </top>
      <bottom style="thin">
        <color rgb="FF3F3F3F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/>
      <right style="medium">
        <color indexed="64"/>
      </right>
      <top style="thin">
        <color rgb="FF3F3F3F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/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rgb="FF3F3F3F"/>
      </bottom>
      <diagonal/>
    </border>
    <border>
      <left/>
      <right/>
      <top style="thin">
        <color rgb="FF3F3F3F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3F3F3F"/>
      </right>
      <top/>
      <bottom/>
      <diagonal/>
    </border>
    <border>
      <left style="thin">
        <color rgb="FF3F3F3F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9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/>
    <xf numFmtId="0" fontId="2" fillId="2" borderId="1" xfId="1" applyBorder="1" applyAlignment="1">
      <alignment horizontal="center" vertical="center"/>
    </xf>
    <xf numFmtId="0" fontId="2" fillId="2" borderId="4" xfId="1" applyBorder="1" applyAlignment="1">
      <alignment horizontal="center" vertical="center"/>
    </xf>
    <xf numFmtId="0" fontId="2" fillId="2" borderId="6" xfId="1" applyBorder="1" applyAlignment="1">
      <alignment horizontal="center" vertical="center"/>
    </xf>
    <xf numFmtId="0" fontId="2" fillId="2" borderId="7" xfId="1" applyBorder="1" applyAlignment="1">
      <alignment horizontal="center" vertical="center"/>
    </xf>
    <xf numFmtId="0" fontId="1" fillId="2" borderId="11" xfId="1" applyFont="1" applyBorder="1" applyAlignment="1">
      <alignment horizontal="center" vertical="center"/>
    </xf>
    <xf numFmtId="0" fontId="1" fillId="3" borderId="13" xfId="2" applyFont="1" applyBorder="1" applyAlignment="1">
      <alignment horizontal="center" vertical="center"/>
    </xf>
    <xf numFmtId="0" fontId="2" fillId="3" borderId="14" xfId="2" applyBorder="1" applyAlignment="1">
      <alignment horizontal="center" vertical="center"/>
    </xf>
    <xf numFmtId="0" fontId="2" fillId="3" borderId="15" xfId="2" applyBorder="1" applyAlignment="1">
      <alignment horizontal="center" vertical="center"/>
    </xf>
    <xf numFmtId="0" fontId="2" fillId="3" borderId="17" xfId="2" applyBorder="1" applyAlignment="1">
      <alignment horizontal="center"/>
    </xf>
    <xf numFmtId="0" fontId="2" fillId="3" borderId="18" xfId="2" applyBorder="1" applyAlignment="1">
      <alignment horizontal="center"/>
    </xf>
    <xf numFmtId="0" fontId="2" fillId="3" borderId="19" xfId="2" applyBorder="1" applyAlignment="1">
      <alignment horizontal="center"/>
    </xf>
    <xf numFmtId="0" fontId="2" fillId="3" borderId="20" xfId="2" applyBorder="1" applyAlignment="1">
      <alignment horizontal="center" vertical="center"/>
    </xf>
    <xf numFmtId="0" fontId="1" fillId="3" borderId="22" xfId="2" applyFont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2" fillId="2" borderId="25" xfId="1" applyBorder="1" applyAlignment="1">
      <alignment horizontal="center" vertical="center"/>
    </xf>
    <xf numFmtId="0" fontId="2" fillId="2" borderId="26" xfId="1" applyBorder="1" applyAlignment="1">
      <alignment horizontal="center" vertical="center"/>
    </xf>
    <xf numFmtId="0" fontId="1" fillId="2" borderId="27" xfId="1" applyFont="1" applyBorder="1" applyAlignment="1">
      <alignment horizontal="center" vertical="center"/>
    </xf>
    <xf numFmtId="0" fontId="1" fillId="2" borderId="29" xfId="1" applyFont="1" applyBorder="1" applyAlignment="1">
      <alignment horizontal="center" vertical="center"/>
    </xf>
    <xf numFmtId="0" fontId="1" fillId="2" borderId="30" xfId="1" applyFont="1" applyBorder="1" applyAlignment="1">
      <alignment horizontal="center" vertical="center"/>
    </xf>
    <xf numFmtId="0" fontId="2" fillId="3" borderId="7" xfId="2" applyBorder="1" applyAlignment="1">
      <alignment horizontal="center" vertical="center"/>
    </xf>
    <xf numFmtId="0" fontId="2" fillId="3" borderId="25" xfId="2" applyBorder="1" applyAlignment="1">
      <alignment horizontal="center" vertical="center"/>
    </xf>
    <xf numFmtId="0" fontId="2" fillId="3" borderId="26" xfId="2" applyBorder="1" applyAlignment="1">
      <alignment horizontal="center" vertical="center"/>
    </xf>
    <xf numFmtId="0" fontId="2" fillId="3" borderId="1" xfId="2" applyBorder="1" applyAlignment="1">
      <alignment horizontal="center" vertical="center"/>
    </xf>
    <xf numFmtId="0" fontId="2" fillId="3" borderId="4" xfId="2" applyBorder="1" applyAlignment="1">
      <alignment horizontal="center" vertical="center"/>
    </xf>
    <xf numFmtId="0" fontId="2" fillId="3" borderId="6" xfId="2" applyBorder="1" applyAlignment="1">
      <alignment horizontal="center" vertical="center"/>
    </xf>
    <xf numFmtId="0" fontId="1" fillId="2" borderId="31" xfId="1" applyFont="1" applyBorder="1" applyAlignment="1">
      <alignment horizontal="center" vertical="center"/>
    </xf>
    <xf numFmtId="0" fontId="1" fillId="3" borderId="32" xfId="2" applyFont="1" applyBorder="1" applyAlignment="1">
      <alignment horizontal="center" vertical="center"/>
    </xf>
    <xf numFmtId="0" fontId="1" fillId="2" borderId="6" xfId="1" applyFont="1" applyBorder="1" applyAlignment="1">
      <alignment horizontal="center" vertical="center"/>
    </xf>
    <xf numFmtId="0" fontId="1" fillId="3" borderId="7" xfId="2" applyFont="1" applyBorder="1" applyAlignment="1">
      <alignment horizontal="center" vertical="center"/>
    </xf>
    <xf numFmtId="0" fontId="2" fillId="3" borderId="35" xfId="2" applyBorder="1" applyAlignment="1">
      <alignment horizontal="center" vertical="center"/>
    </xf>
    <xf numFmtId="0" fontId="2" fillId="3" borderId="36" xfId="2" applyBorder="1" applyAlignment="1">
      <alignment horizontal="center" vertical="center"/>
    </xf>
    <xf numFmtId="0" fontId="2" fillId="3" borderId="37" xfId="2" applyBorder="1" applyAlignment="1">
      <alignment horizontal="center" vertical="center"/>
    </xf>
    <xf numFmtId="0" fontId="2" fillId="2" borderId="32" xfId="1" applyBorder="1" applyAlignment="1">
      <alignment horizontal="center" vertical="center"/>
    </xf>
    <xf numFmtId="0" fontId="2" fillId="2" borderId="13" xfId="1" applyBorder="1" applyAlignment="1">
      <alignment horizontal="center" vertical="center"/>
    </xf>
    <xf numFmtId="0" fontId="2" fillId="2" borderId="33" xfId="1" applyBorder="1" applyAlignment="1">
      <alignment horizontal="center" vertical="center"/>
    </xf>
    <xf numFmtId="0" fontId="2" fillId="2" borderId="22" xfId="1" applyBorder="1" applyAlignment="1">
      <alignment horizontal="center" vertical="center"/>
    </xf>
    <xf numFmtId="0" fontId="2" fillId="2" borderId="34" xfId="1" applyBorder="1" applyAlignment="1">
      <alignment horizontal="center" vertical="center"/>
    </xf>
    <xf numFmtId="0" fontId="1" fillId="4" borderId="32" xfId="3" applyFont="1" applyBorder="1" applyAlignment="1">
      <alignment horizontal="center" vertical="center"/>
    </xf>
    <xf numFmtId="0" fontId="1" fillId="4" borderId="4" xfId="3" applyFont="1" applyBorder="1" applyAlignment="1">
      <alignment horizontal="center" vertical="center"/>
    </xf>
    <xf numFmtId="0" fontId="1" fillId="4" borderId="7" xfId="3" applyFont="1" applyBorder="1" applyAlignment="1">
      <alignment horizontal="center" vertical="center"/>
    </xf>
    <xf numFmtId="0" fontId="1" fillId="2" borderId="9" xfId="1" applyFont="1" applyBorder="1" applyAlignment="1">
      <alignment horizontal="center" vertical="center"/>
    </xf>
    <xf numFmtId="0" fontId="1" fillId="2" borderId="27" xfId="1" applyFont="1" applyBorder="1" applyAlignment="1">
      <alignment horizontal="center" vertical="center"/>
    </xf>
    <xf numFmtId="0" fontId="1" fillId="2" borderId="12" xfId="1" applyFont="1" applyBorder="1" applyAlignment="1">
      <alignment horizontal="center" vertical="center"/>
    </xf>
    <xf numFmtId="0" fontId="1" fillId="2" borderId="28" xfId="1" applyFont="1" applyBorder="1" applyAlignment="1">
      <alignment horizontal="center" vertical="center"/>
    </xf>
    <xf numFmtId="0" fontId="1" fillId="2" borderId="31" xfId="1" applyFont="1" applyBorder="1" applyAlignment="1">
      <alignment horizontal="center" vertical="center"/>
    </xf>
    <xf numFmtId="0" fontId="1" fillId="2" borderId="6" xfId="1" applyFont="1" applyBorder="1" applyAlignment="1">
      <alignment horizontal="center" vertical="center"/>
    </xf>
    <xf numFmtId="0" fontId="1" fillId="3" borderId="31" xfId="2" applyFont="1" applyBorder="1" applyAlignment="1">
      <alignment horizontal="center" vertical="center"/>
    </xf>
    <xf numFmtId="0" fontId="1" fillId="3" borderId="6" xfId="2" applyFont="1" applyBorder="1" applyAlignment="1">
      <alignment horizontal="center" vertical="center"/>
    </xf>
    <xf numFmtId="0" fontId="1" fillId="2" borderId="10" xfId="1" applyFont="1" applyBorder="1" applyAlignment="1">
      <alignment horizontal="center" vertical="center"/>
    </xf>
    <xf numFmtId="0" fontId="1" fillId="3" borderId="16" xfId="2" applyFont="1" applyBorder="1" applyAlignment="1">
      <alignment horizontal="center" vertical="center"/>
    </xf>
    <xf numFmtId="0" fontId="1" fillId="3" borderId="21" xfId="2" applyFont="1" applyBorder="1" applyAlignment="1">
      <alignment horizontal="center" vertical="center"/>
    </xf>
    <xf numFmtId="0" fontId="2" fillId="2" borderId="9" xfId="1" applyBorder="1" applyAlignment="1">
      <alignment horizontal="center" vertical="center"/>
    </xf>
    <xf numFmtId="0" fontId="2" fillId="2" borderId="27" xfId="1" applyBorder="1" applyAlignment="1">
      <alignment horizontal="center" vertical="center"/>
    </xf>
    <xf numFmtId="0" fontId="2" fillId="2" borderId="12" xfId="1" applyBorder="1" applyAlignment="1">
      <alignment horizontal="center" vertical="center"/>
    </xf>
    <xf numFmtId="0" fontId="2" fillId="2" borderId="28" xfId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38" xfId="1" applyBorder="1" applyAlignment="1">
      <alignment horizontal="center" vertical="center"/>
    </xf>
    <xf numFmtId="0" fontId="2" fillId="2" borderId="39" xfId="1" applyBorder="1" applyAlignment="1">
      <alignment horizontal="center" vertical="center"/>
    </xf>
    <xf numFmtId="0" fontId="2" fillId="2" borderId="40" xfId="1" applyBorder="1" applyAlignment="1">
      <alignment horizontal="center" vertical="center"/>
    </xf>
    <xf numFmtId="0" fontId="2" fillId="2" borderId="31" xfId="1" applyBorder="1" applyAlignment="1">
      <alignment horizontal="center" vertical="center"/>
    </xf>
    <xf numFmtId="0" fontId="2" fillId="2" borderId="32" xfId="1" applyBorder="1" applyAlignment="1">
      <alignment horizontal="center" vertical="center"/>
    </xf>
    <xf numFmtId="0" fontId="2" fillId="2" borderId="3" xfId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2" borderId="1" xfId="1" applyBorder="1" applyAlignment="1">
      <alignment horizontal="center" vertical="center" wrapText="1"/>
    </xf>
    <xf numFmtId="0" fontId="2" fillId="2" borderId="3" xfId="1" applyBorder="1" applyAlignment="1">
      <alignment horizontal="center" vertical="center" wrapText="1"/>
    </xf>
    <xf numFmtId="0" fontId="2" fillId="2" borderId="4" xfId="1" applyBorder="1" applyAlignment="1">
      <alignment horizontal="center" vertical="center" wrapText="1"/>
    </xf>
    <xf numFmtId="0" fontId="2" fillId="2" borderId="41" xfId="1" applyBorder="1" applyAlignment="1">
      <alignment horizontal="center" vertical="center"/>
    </xf>
    <xf numFmtId="0" fontId="2" fillId="2" borderId="2" xfId="1" applyBorder="1" applyAlignment="1">
      <alignment horizontal="center" vertical="center"/>
    </xf>
    <xf numFmtId="0" fontId="2" fillId="2" borderId="2" xfId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2" borderId="42" xfId="1" applyBorder="1"/>
    <xf numFmtId="0" fontId="2" fillId="2" borderId="17" xfId="1" applyBorder="1" applyAlignment="1">
      <alignment horizontal="center" vertical="center"/>
    </xf>
    <xf numFmtId="0" fontId="2" fillId="2" borderId="17" xfId="1" applyBorder="1" applyAlignment="1">
      <alignment horizontal="center" vertical="center" wrapText="1"/>
    </xf>
    <xf numFmtId="0" fontId="0" fillId="0" borderId="17" xfId="0" applyBorder="1"/>
    <xf numFmtId="0" fontId="0" fillId="0" borderId="18" xfId="0" applyBorder="1"/>
    <xf numFmtId="0" fontId="2" fillId="3" borderId="36" xfId="2" applyBorder="1" applyAlignment="1">
      <alignment vertical="center"/>
    </xf>
    <xf numFmtId="0" fontId="2" fillId="3" borderId="37" xfId="2" applyBorder="1" applyAlignment="1">
      <alignment vertical="center"/>
    </xf>
    <xf numFmtId="0" fontId="2" fillId="2" borderId="17" xfId="1" applyBorder="1"/>
    <xf numFmtId="0" fontId="2" fillId="3" borderId="35" xfId="2" applyBorder="1" applyAlignment="1">
      <alignment vertical="center"/>
    </xf>
    <xf numFmtId="0" fontId="2" fillId="3" borderId="42" xfId="2" applyBorder="1" applyAlignment="1">
      <alignment horizontal="center" vertical="center"/>
    </xf>
    <xf numFmtId="0" fontId="2" fillId="3" borderId="17" xfId="2" applyBorder="1" applyAlignment="1">
      <alignment horizontal="center" vertical="center"/>
    </xf>
    <xf numFmtId="0" fontId="2" fillId="3" borderId="18" xfId="2" applyBorder="1" applyAlignment="1">
      <alignment horizontal="center" vertical="center"/>
    </xf>
  </cellXfs>
  <cellStyles count="4">
    <cellStyle name="Accent1" xfId="1" builtinId="29"/>
    <cellStyle name="Accent2" xfId="3" builtinId="33"/>
    <cellStyle name="Accent6" xfId="2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7A15F-401C-4CFA-937B-3B0E930888B8}">
  <dimension ref="A1:H10"/>
  <sheetViews>
    <sheetView workbookViewId="0">
      <selection activeCell="H3" sqref="H3"/>
    </sheetView>
  </sheetViews>
  <sheetFormatPr defaultRowHeight="15" x14ac:dyDescent="0.25"/>
  <cols>
    <col min="2" max="2" width="30" customWidth="1"/>
  </cols>
  <sheetData>
    <row r="1" spans="1:8" x14ac:dyDescent="0.25">
      <c r="A1" s="53" t="s">
        <v>0</v>
      </c>
      <c r="B1" s="55" t="s">
        <v>1</v>
      </c>
      <c r="C1" s="38" t="s">
        <v>40</v>
      </c>
      <c r="D1" s="57" t="s">
        <v>41</v>
      </c>
      <c r="E1" s="38" t="s">
        <v>42</v>
      </c>
      <c r="F1" s="57" t="s">
        <v>41</v>
      </c>
      <c r="G1" s="59" t="s">
        <v>44</v>
      </c>
      <c r="H1" s="39" t="s">
        <v>43</v>
      </c>
    </row>
    <row r="2" spans="1:8" ht="15.75" thickBot="1" x14ac:dyDescent="0.3">
      <c r="A2" s="54"/>
      <c r="B2" s="56"/>
      <c r="C2" s="40">
        <v>100</v>
      </c>
      <c r="D2" s="58"/>
      <c r="E2" s="40">
        <v>0</v>
      </c>
      <c r="F2" s="58"/>
      <c r="G2" s="60"/>
      <c r="H2" s="41">
        <v>5</v>
      </c>
    </row>
    <row r="3" spans="1:8" x14ac:dyDescent="0.25">
      <c r="A3" s="23">
        <v>1</v>
      </c>
      <c r="B3" s="24" t="s">
        <v>31</v>
      </c>
      <c r="C3" s="26">
        <v>70</v>
      </c>
      <c r="D3" s="27">
        <f>IF(C$2=0,"",CEILING(C3*100/C$2,1))</f>
        <v>70</v>
      </c>
      <c r="E3" s="26">
        <v>0</v>
      </c>
      <c r="F3" s="27" t="str">
        <f>IF(E$2=0,"",CEILING(E3*100/E$2,1))</f>
        <v/>
      </c>
      <c r="G3" s="33">
        <f>AVERAGE(D3,F3)</f>
        <v>70</v>
      </c>
      <c r="H3" s="34">
        <f>IF(G3&gt;=90,5,IF(G3&gt;=80,4,IF(G3&gt;=75,3,IF(G3&gt;=70,2,IF(G3&gt;=60,1,0)))))</f>
        <v>2</v>
      </c>
    </row>
    <row r="4" spans="1:8" x14ac:dyDescent="0.25">
      <c r="A4" s="7">
        <v>2</v>
      </c>
      <c r="B4" s="3" t="s">
        <v>32</v>
      </c>
      <c r="C4" s="2"/>
      <c r="D4" s="10"/>
      <c r="E4" s="2"/>
      <c r="F4" s="10"/>
      <c r="G4" s="35"/>
      <c r="H4" s="36"/>
    </row>
    <row r="5" spans="1:8" x14ac:dyDescent="0.25">
      <c r="A5" s="7">
        <v>3</v>
      </c>
      <c r="B5" s="3" t="s">
        <v>33</v>
      </c>
      <c r="C5" s="2"/>
      <c r="D5" s="10"/>
      <c r="E5" s="2"/>
      <c r="F5" s="10"/>
      <c r="G5" s="35"/>
      <c r="H5" s="36"/>
    </row>
    <row r="6" spans="1:8" x14ac:dyDescent="0.25">
      <c r="A6" s="7">
        <v>4</v>
      </c>
      <c r="B6" s="3" t="s">
        <v>34</v>
      </c>
      <c r="C6" s="2"/>
      <c r="D6" s="10"/>
      <c r="E6" s="2"/>
      <c r="F6" s="10"/>
      <c r="G6" s="35"/>
      <c r="H6" s="36"/>
    </row>
    <row r="7" spans="1:8" x14ac:dyDescent="0.25">
      <c r="A7" s="7">
        <v>5</v>
      </c>
      <c r="B7" s="3" t="s">
        <v>35</v>
      </c>
      <c r="C7" s="2"/>
      <c r="D7" s="10"/>
      <c r="E7" s="2"/>
      <c r="F7" s="10"/>
      <c r="G7" s="35"/>
      <c r="H7" s="36"/>
    </row>
    <row r="8" spans="1:8" x14ac:dyDescent="0.25">
      <c r="A8" s="7">
        <v>6</v>
      </c>
      <c r="B8" s="3" t="s">
        <v>36</v>
      </c>
      <c r="C8" s="2"/>
      <c r="D8" s="10"/>
      <c r="E8" s="2"/>
      <c r="F8" s="10"/>
      <c r="G8" s="35"/>
      <c r="H8" s="36"/>
    </row>
    <row r="9" spans="1:8" x14ac:dyDescent="0.25">
      <c r="A9" s="7">
        <v>7</v>
      </c>
      <c r="B9" s="3" t="s">
        <v>37</v>
      </c>
      <c r="C9" s="2"/>
      <c r="D9" s="10"/>
      <c r="E9" s="2"/>
      <c r="F9" s="10"/>
      <c r="G9" s="35"/>
      <c r="H9" s="36"/>
    </row>
    <row r="10" spans="1:8" ht="15.75" thickBot="1" x14ac:dyDescent="0.3">
      <c r="A10" s="8">
        <v>8</v>
      </c>
      <c r="B10" s="9" t="s">
        <v>38</v>
      </c>
      <c r="C10" s="6"/>
      <c r="D10" s="12"/>
      <c r="E10" s="6"/>
      <c r="F10" s="12"/>
      <c r="G10" s="37"/>
      <c r="H10" s="32"/>
    </row>
  </sheetData>
  <mergeCells count="5">
    <mergeCell ref="A1:A2"/>
    <mergeCell ref="B1:B2"/>
    <mergeCell ref="D1:D2"/>
    <mergeCell ref="F1:F2"/>
    <mergeCell ref="G1:G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E0150-0510-408B-A509-B74196DDCB7F}">
  <dimension ref="A1:T10"/>
  <sheetViews>
    <sheetView workbookViewId="0">
      <selection activeCell="R15" sqref="R15"/>
    </sheetView>
  </sheetViews>
  <sheetFormatPr defaultRowHeight="15" x14ac:dyDescent="0.25"/>
  <cols>
    <col min="1" max="1" width="7.85546875" customWidth="1"/>
    <col min="2" max="2" width="25" customWidth="1"/>
    <col min="3" max="8" width="5" customWidth="1"/>
    <col min="9" max="14" width="5.85546875" customWidth="1"/>
    <col min="17" max="17" width="2.85546875" customWidth="1"/>
  </cols>
  <sheetData>
    <row r="1" spans="1:20" x14ac:dyDescent="0.25">
      <c r="A1" s="53" t="s">
        <v>0</v>
      </c>
      <c r="B1" s="55" t="s">
        <v>1</v>
      </c>
      <c r="C1" s="53" t="s">
        <v>45</v>
      </c>
      <c r="D1" s="61"/>
      <c r="E1" s="61"/>
      <c r="F1" s="61"/>
      <c r="G1" s="61"/>
      <c r="H1" s="14">
        <v>1</v>
      </c>
      <c r="I1" s="53" t="s">
        <v>46</v>
      </c>
      <c r="J1" s="61"/>
      <c r="K1" s="61"/>
      <c r="L1" s="61"/>
      <c r="M1" s="61"/>
      <c r="N1" s="14">
        <v>1</v>
      </c>
      <c r="O1" s="62" t="s">
        <v>30</v>
      </c>
      <c r="P1" s="15" t="s">
        <v>39</v>
      </c>
      <c r="R1" t="s">
        <v>50</v>
      </c>
      <c r="S1" t="s">
        <v>51</v>
      </c>
      <c r="T1" t="s">
        <v>52</v>
      </c>
    </row>
    <row r="2" spans="1:20" ht="15.75" thickBot="1" x14ac:dyDescent="0.3">
      <c r="A2" s="54"/>
      <c r="B2" s="56"/>
      <c r="C2" s="29" t="s">
        <v>2</v>
      </c>
      <c r="D2" s="30" t="s">
        <v>3</v>
      </c>
      <c r="E2" s="30" t="s">
        <v>4</v>
      </c>
      <c r="F2" s="30" t="s">
        <v>5</v>
      </c>
      <c r="G2" s="30" t="s">
        <v>8</v>
      </c>
      <c r="H2" s="31" t="s">
        <v>7</v>
      </c>
      <c r="I2" s="29" t="s">
        <v>2</v>
      </c>
      <c r="J2" s="30" t="s">
        <v>3</v>
      </c>
      <c r="K2" s="30" t="s">
        <v>4</v>
      </c>
      <c r="L2" s="30" t="s">
        <v>5</v>
      </c>
      <c r="M2" s="30" t="s">
        <v>8</v>
      </c>
      <c r="N2" s="31" t="s">
        <v>7</v>
      </c>
      <c r="O2" s="63"/>
      <c r="P2" s="22">
        <v>10</v>
      </c>
    </row>
    <row r="3" spans="1:20" x14ac:dyDescent="0.25">
      <c r="A3" s="23">
        <v>1</v>
      </c>
      <c r="B3" s="24" t="s">
        <v>31</v>
      </c>
      <c r="C3" s="25"/>
      <c r="D3" s="26"/>
      <c r="E3" s="26"/>
      <c r="F3" s="26"/>
      <c r="G3" s="27">
        <f>SUM(C3:F3)</f>
        <v>0</v>
      </c>
      <c r="H3" s="28" t="str">
        <f>VLOOKUP(G3,'Grade Mappings'!$A$4:$B$16,2,FALSE)</f>
        <v>D</v>
      </c>
      <c r="I3" s="25"/>
      <c r="J3" s="26"/>
      <c r="K3" s="26"/>
      <c r="L3" s="26"/>
      <c r="M3" s="27">
        <f>SUM(I3:L3)</f>
        <v>0</v>
      </c>
      <c r="N3" s="28" t="str">
        <f>VLOOKUP(M3,'Grade Mappings'!$A$4:$B$16,2,FALSE)</f>
        <v>D</v>
      </c>
      <c r="O3" s="20">
        <f>SUM(G3*H$1,M3*N$1)/SUM(H$1,N$1)</f>
        <v>0</v>
      </c>
      <c r="P3" s="21">
        <f>CEILING((O3/12)*P$2,1)</f>
        <v>0</v>
      </c>
    </row>
    <row r="4" spans="1:20" x14ac:dyDescent="0.25">
      <c r="A4" s="7">
        <v>2</v>
      </c>
      <c r="B4" s="3" t="s">
        <v>32</v>
      </c>
      <c r="C4" s="4"/>
      <c r="D4" s="2"/>
      <c r="E4" s="2"/>
      <c r="F4" s="2"/>
      <c r="G4" s="10">
        <f>SUM(C4:F4)</f>
        <v>0</v>
      </c>
      <c r="H4" s="11" t="str">
        <f>VLOOKUP(G4,'Grade Mappings'!$A$4:$B$16,2,FALSE)</f>
        <v>D</v>
      </c>
      <c r="I4" s="4"/>
      <c r="J4" s="2"/>
      <c r="K4" s="2"/>
      <c r="L4" s="2"/>
      <c r="M4" s="10">
        <f>SUM(I4:L4)</f>
        <v>0</v>
      </c>
      <c r="N4" s="11" t="str">
        <f>VLOOKUP(M4,'Grade Mappings'!$A$4:$B$16,2,FALSE)</f>
        <v>D</v>
      </c>
      <c r="O4" s="20">
        <f t="shared" ref="O4:O10" si="0">SUM(G4*H$1,M4*N$1)/SUM(H$1,N$1)</f>
        <v>0</v>
      </c>
      <c r="P4" s="16">
        <f t="shared" ref="P4:P10" si="1">CEILING((O4/12)*P$2,1)</f>
        <v>0</v>
      </c>
    </row>
    <row r="5" spans="1:20" x14ac:dyDescent="0.25">
      <c r="A5" s="7">
        <v>3</v>
      </c>
      <c r="B5" s="3" t="s">
        <v>33</v>
      </c>
      <c r="C5" s="4"/>
      <c r="D5" s="2"/>
      <c r="E5" s="2"/>
      <c r="F5" s="2"/>
      <c r="G5" s="10">
        <f t="shared" ref="G5:G10" si="2">SUM(C5:F5)</f>
        <v>0</v>
      </c>
      <c r="H5" s="11" t="str">
        <f>VLOOKUP(G5,'Grade Mappings'!$A$4:$B$16,2,FALSE)</f>
        <v>D</v>
      </c>
      <c r="I5" s="4"/>
      <c r="J5" s="2"/>
      <c r="K5" s="2"/>
      <c r="L5" s="2"/>
      <c r="M5" s="10">
        <f t="shared" ref="M5:M10" si="3">SUM(I5:L5)</f>
        <v>0</v>
      </c>
      <c r="N5" s="11" t="str">
        <f>VLOOKUP(M5,'Grade Mappings'!$A$4:$B$16,2,FALSE)</f>
        <v>D</v>
      </c>
      <c r="O5" s="20">
        <f t="shared" si="0"/>
        <v>0</v>
      </c>
      <c r="P5" s="16">
        <f t="shared" si="1"/>
        <v>0</v>
      </c>
    </row>
    <row r="6" spans="1:20" x14ac:dyDescent="0.25">
      <c r="A6" s="7">
        <v>4</v>
      </c>
      <c r="B6" s="3" t="s">
        <v>34</v>
      </c>
      <c r="C6" s="4"/>
      <c r="D6" s="2"/>
      <c r="E6" s="2"/>
      <c r="F6" s="2"/>
      <c r="G6" s="10">
        <f t="shared" si="2"/>
        <v>0</v>
      </c>
      <c r="H6" s="11" t="str">
        <f>VLOOKUP(G6,'Grade Mappings'!$A$4:$B$16,2,FALSE)</f>
        <v>D</v>
      </c>
      <c r="I6" s="4"/>
      <c r="J6" s="2"/>
      <c r="K6" s="2"/>
      <c r="L6" s="2"/>
      <c r="M6" s="10">
        <f t="shared" si="3"/>
        <v>0</v>
      </c>
      <c r="N6" s="11" t="str">
        <f>VLOOKUP(M6,'Grade Mappings'!$A$4:$B$16,2,FALSE)</f>
        <v>D</v>
      </c>
      <c r="O6" s="20">
        <f t="shared" si="0"/>
        <v>0</v>
      </c>
      <c r="P6" s="16">
        <f t="shared" si="1"/>
        <v>0</v>
      </c>
    </row>
    <row r="7" spans="1:20" x14ac:dyDescent="0.25">
      <c r="A7" s="7">
        <v>5</v>
      </c>
      <c r="B7" s="3" t="s">
        <v>35</v>
      </c>
      <c r="C7" s="4"/>
      <c r="D7" s="2"/>
      <c r="E7" s="2"/>
      <c r="F7" s="2"/>
      <c r="G7" s="10">
        <f t="shared" si="2"/>
        <v>0</v>
      </c>
      <c r="H7" s="11" t="str">
        <f>VLOOKUP(G7,'Grade Mappings'!$A$4:$B$16,2,FALSE)</f>
        <v>D</v>
      </c>
      <c r="I7" s="4"/>
      <c r="J7" s="2"/>
      <c r="K7" s="2"/>
      <c r="L7" s="2"/>
      <c r="M7" s="10">
        <f t="shared" si="3"/>
        <v>0</v>
      </c>
      <c r="N7" s="11" t="str">
        <f>VLOOKUP(M7,'Grade Mappings'!$A$4:$B$16,2,FALSE)</f>
        <v>D</v>
      </c>
      <c r="O7" s="20">
        <f t="shared" si="0"/>
        <v>0</v>
      </c>
      <c r="P7" s="16">
        <f t="shared" si="1"/>
        <v>0</v>
      </c>
    </row>
    <row r="8" spans="1:20" x14ac:dyDescent="0.25">
      <c r="A8" s="7">
        <v>6</v>
      </c>
      <c r="B8" s="3" t="s">
        <v>36</v>
      </c>
      <c r="C8" s="4"/>
      <c r="D8" s="2"/>
      <c r="E8" s="2"/>
      <c r="F8" s="2"/>
      <c r="G8" s="10">
        <f t="shared" si="2"/>
        <v>0</v>
      </c>
      <c r="H8" s="11" t="str">
        <f>VLOOKUP(G8,'Grade Mappings'!$A$4:$B$16,2,FALSE)</f>
        <v>D</v>
      </c>
      <c r="I8" s="4"/>
      <c r="J8" s="2"/>
      <c r="K8" s="2"/>
      <c r="L8" s="2"/>
      <c r="M8" s="10">
        <f t="shared" si="3"/>
        <v>0</v>
      </c>
      <c r="N8" s="11" t="str">
        <f>VLOOKUP(M8,'Grade Mappings'!$A$4:$B$16,2,FALSE)</f>
        <v>D</v>
      </c>
      <c r="O8" s="20">
        <f t="shared" si="0"/>
        <v>0</v>
      </c>
      <c r="P8" s="16">
        <f t="shared" si="1"/>
        <v>0</v>
      </c>
    </row>
    <row r="9" spans="1:20" x14ac:dyDescent="0.25">
      <c r="A9" s="7">
        <v>7</v>
      </c>
      <c r="B9" s="3" t="s">
        <v>37</v>
      </c>
      <c r="C9" s="4"/>
      <c r="D9" s="2"/>
      <c r="E9" s="2"/>
      <c r="F9" s="2"/>
      <c r="G9" s="10">
        <f t="shared" si="2"/>
        <v>0</v>
      </c>
      <c r="H9" s="11" t="str">
        <f>VLOOKUP(G9,'Grade Mappings'!$A$4:$B$16,2,FALSE)</f>
        <v>D</v>
      </c>
      <c r="I9" s="4"/>
      <c r="J9" s="2"/>
      <c r="K9" s="2"/>
      <c r="L9" s="2"/>
      <c r="M9" s="10">
        <f t="shared" si="3"/>
        <v>0</v>
      </c>
      <c r="N9" s="11" t="str">
        <f>VLOOKUP(M9,'Grade Mappings'!$A$4:$B$16,2,FALSE)</f>
        <v>D</v>
      </c>
      <c r="O9" s="20">
        <f t="shared" si="0"/>
        <v>0</v>
      </c>
      <c r="P9" s="16">
        <f t="shared" si="1"/>
        <v>0</v>
      </c>
    </row>
    <row r="10" spans="1:20" ht="15.75" thickBot="1" x14ac:dyDescent="0.3">
      <c r="A10" s="8">
        <v>8</v>
      </c>
      <c r="B10" s="9" t="s">
        <v>38</v>
      </c>
      <c r="C10" s="5"/>
      <c r="D10" s="6"/>
      <c r="E10" s="6"/>
      <c r="F10" s="6"/>
      <c r="G10" s="12">
        <f t="shared" si="2"/>
        <v>0</v>
      </c>
      <c r="H10" s="13" t="str">
        <f>VLOOKUP(G10,'Grade Mappings'!$A$4:$B$16,2,FALSE)</f>
        <v>D</v>
      </c>
      <c r="I10" s="5"/>
      <c r="J10" s="6"/>
      <c r="K10" s="6"/>
      <c r="L10" s="6"/>
      <c r="M10" s="12">
        <f t="shared" si="3"/>
        <v>0</v>
      </c>
      <c r="N10" s="13" t="str">
        <f>VLOOKUP(M10,'Grade Mappings'!$A$4:$B$16,2,FALSE)</f>
        <v>D</v>
      </c>
      <c r="O10" s="20">
        <f t="shared" si="0"/>
        <v>0</v>
      </c>
      <c r="P10" s="17">
        <f t="shared" si="1"/>
        <v>0</v>
      </c>
    </row>
  </sheetData>
  <mergeCells count="5">
    <mergeCell ref="A1:A2"/>
    <mergeCell ref="B1:B2"/>
    <mergeCell ref="C1:G1"/>
    <mergeCell ref="I1:M1"/>
    <mergeCell ref="O1:O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43701-AE9E-4A56-8F34-3717C16222D4}">
  <dimension ref="A1:AH10"/>
  <sheetViews>
    <sheetView workbookViewId="0">
      <selection activeCell="AH1" sqref="AH1:AH10"/>
    </sheetView>
  </sheetViews>
  <sheetFormatPr defaultRowHeight="15" x14ac:dyDescent="0.25"/>
  <cols>
    <col min="2" max="2" width="21.85546875" customWidth="1"/>
    <col min="3" max="32" width="3.85546875" style="1" customWidth="1"/>
  </cols>
  <sheetData>
    <row r="1" spans="1:34" x14ac:dyDescent="0.25">
      <c r="A1" s="53" t="s">
        <v>0</v>
      </c>
      <c r="B1" s="55" t="s">
        <v>1</v>
      </c>
      <c r="C1" s="53" t="s">
        <v>6</v>
      </c>
      <c r="D1" s="61"/>
      <c r="E1" s="61"/>
      <c r="F1" s="61"/>
      <c r="G1" s="61"/>
      <c r="H1" s="14">
        <v>1</v>
      </c>
      <c r="I1" s="53" t="s">
        <v>26</v>
      </c>
      <c r="J1" s="61"/>
      <c r="K1" s="61"/>
      <c r="L1" s="61"/>
      <c r="M1" s="61"/>
      <c r="N1" s="14">
        <v>1</v>
      </c>
      <c r="O1" s="53" t="s">
        <v>27</v>
      </c>
      <c r="P1" s="61"/>
      <c r="Q1" s="61"/>
      <c r="R1" s="61"/>
      <c r="S1" s="61"/>
      <c r="T1" s="14">
        <v>1</v>
      </c>
      <c r="U1" s="53" t="s">
        <v>28</v>
      </c>
      <c r="V1" s="61"/>
      <c r="W1" s="61"/>
      <c r="X1" s="61"/>
      <c r="Y1" s="61"/>
      <c r="Z1" s="14">
        <v>1</v>
      </c>
      <c r="AA1" s="53" t="s">
        <v>29</v>
      </c>
      <c r="AB1" s="61"/>
      <c r="AC1" s="61"/>
      <c r="AD1" s="61"/>
      <c r="AE1" s="61"/>
      <c r="AF1" s="14">
        <v>1</v>
      </c>
      <c r="AG1" s="62" t="s">
        <v>30</v>
      </c>
      <c r="AH1" s="15" t="s">
        <v>39</v>
      </c>
    </row>
    <row r="2" spans="1:34" ht="15.75" thickBot="1" x14ac:dyDescent="0.3">
      <c r="A2" s="54"/>
      <c r="B2" s="56"/>
      <c r="C2" s="29" t="s">
        <v>2</v>
      </c>
      <c r="D2" s="30" t="s">
        <v>3</v>
      </c>
      <c r="E2" s="30" t="s">
        <v>4</v>
      </c>
      <c r="F2" s="30" t="s">
        <v>5</v>
      </c>
      <c r="G2" s="30" t="s">
        <v>8</v>
      </c>
      <c r="H2" s="31" t="s">
        <v>7</v>
      </c>
      <c r="I2" s="29" t="s">
        <v>2</v>
      </c>
      <c r="J2" s="30" t="s">
        <v>3</v>
      </c>
      <c r="K2" s="30" t="s">
        <v>4</v>
      </c>
      <c r="L2" s="30" t="s">
        <v>5</v>
      </c>
      <c r="M2" s="30" t="s">
        <v>8</v>
      </c>
      <c r="N2" s="31" t="s">
        <v>7</v>
      </c>
      <c r="O2" s="29" t="s">
        <v>2</v>
      </c>
      <c r="P2" s="30" t="s">
        <v>3</v>
      </c>
      <c r="Q2" s="30" t="s">
        <v>4</v>
      </c>
      <c r="R2" s="30" t="s">
        <v>5</v>
      </c>
      <c r="S2" s="30" t="s">
        <v>8</v>
      </c>
      <c r="T2" s="31" t="s">
        <v>7</v>
      </c>
      <c r="U2" s="29" t="s">
        <v>2</v>
      </c>
      <c r="V2" s="30" t="s">
        <v>3</v>
      </c>
      <c r="W2" s="30" t="s">
        <v>4</v>
      </c>
      <c r="X2" s="30" t="s">
        <v>5</v>
      </c>
      <c r="Y2" s="30" t="s">
        <v>8</v>
      </c>
      <c r="Z2" s="31" t="s">
        <v>7</v>
      </c>
      <c r="AA2" s="29" t="s">
        <v>2</v>
      </c>
      <c r="AB2" s="30" t="s">
        <v>3</v>
      </c>
      <c r="AC2" s="30" t="s">
        <v>4</v>
      </c>
      <c r="AD2" s="30" t="s">
        <v>5</v>
      </c>
      <c r="AE2" s="30" t="s">
        <v>8</v>
      </c>
      <c r="AF2" s="31" t="s">
        <v>7</v>
      </c>
      <c r="AG2" s="63"/>
      <c r="AH2" s="22">
        <v>10</v>
      </c>
    </row>
    <row r="3" spans="1:34" x14ac:dyDescent="0.25">
      <c r="A3" s="23">
        <v>1</v>
      </c>
      <c r="B3" s="24" t="s">
        <v>31</v>
      </c>
      <c r="C3" s="25"/>
      <c r="D3" s="26"/>
      <c r="E3" s="26"/>
      <c r="F3" s="26"/>
      <c r="G3" s="27">
        <f>SUM(C3:F3)</f>
        <v>0</v>
      </c>
      <c r="H3" s="28" t="str">
        <f>VLOOKUP(G3,'Grade Mappings'!$A$4:$B$16,2,FALSE)</f>
        <v>D</v>
      </c>
      <c r="I3" s="25"/>
      <c r="J3" s="26"/>
      <c r="K3" s="26"/>
      <c r="L3" s="26"/>
      <c r="M3" s="27">
        <f>SUM(I3:L3)</f>
        <v>0</v>
      </c>
      <c r="N3" s="28" t="str">
        <f>VLOOKUP(M3,'Grade Mappings'!$A$4:$B$16,2,FALSE)</f>
        <v>D</v>
      </c>
      <c r="O3" s="25"/>
      <c r="P3" s="26"/>
      <c r="Q3" s="26"/>
      <c r="R3" s="26"/>
      <c r="S3" s="27">
        <f>SUM(O3:R3)</f>
        <v>0</v>
      </c>
      <c r="T3" s="28" t="str">
        <f>VLOOKUP(S3,'Grade Mappings'!$A$4:$B$16,2,FALSE)</f>
        <v>D</v>
      </c>
      <c r="U3" s="25"/>
      <c r="V3" s="26"/>
      <c r="W3" s="26"/>
      <c r="X3" s="26"/>
      <c r="Y3" s="27">
        <f>SUM(U3:X3)</f>
        <v>0</v>
      </c>
      <c r="Z3" s="28" t="str">
        <f>VLOOKUP(Y3,'Grade Mappings'!$A$4:$B$16,2,FALSE)</f>
        <v>D</v>
      </c>
      <c r="AA3" s="25"/>
      <c r="AB3" s="26"/>
      <c r="AC3" s="26"/>
      <c r="AD3" s="26"/>
      <c r="AE3" s="27">
        <f>SUM(AA3:AD3)</f>
        <v>0</v>
      </c>
      <c r="AF3" s="28" t="str">
        <f>VLOOKUP(AE3,'Grade Mappings'!$A$4:$B$16,2,FALSE)</f>
        <v>D</v>
      </c>
      <c r="AG3" s="20">
        <f>SUM(G3*H$1,M3*N$1,S3*T$1,Y3*Z$1,AE3*AF$1)/SUM(H$1,N$1,T$1,Z$1,AF$1)</f>
        <v>0</v>
      </c>
      <c r="AH3" s="21">
        <f>CEILING((AG3/12)*AH$2,1)</f>
        <v>0</v>
      </c>
    </row>
    <row r="4" spans="1:34" x14ac:dyDescent="0.25">
      <c r="A4" s="7">
        <v>2</v>
      </c>
      <c r="B4" s="3" t="s">
        <v>32</v>
      </c>
      <c r="C4" s="4">
        <v>3</v>
      </c>
      <c r="D4" s="2">
        <v>2</v>
      </c>
      <c r="E4" s="2">
        <v>1</v>
      </c>
      <c r="F4" s="2"/>
      <c r="G4" s="10">
        <f>SUM(C4:F4)</f>
        <v>6</v>
      </c>
      <c r="H4" s="11" t="str">
        <f>VLOOKUP(G4,'Grade Mappings'!$A$4:$B$16,2,FALSE)</f>
        <v>B</v>
      </c>
      <c r="I4" s="4"/>
      <c r="J4" s="2"/>
      <c r="K4" s="2"/>
      <c r="L4" s="2"/>
      <c r="M4" s="10">
        <f>SUM(I4:L4)</f>
        <v>0</v>
      </c>
      <c r="N4" s="11" t="str">
        <f>VLOOKUP(M4,'Grade Mappings'!$A$4:$B$16,2,FALSE)</f>
        <v>D</v>
      </c>
      <c r="O4" s="4"/>
      <c r="P4" s="2"/>
      <c r="Q4" s="2"/>
      <c r="R4" s="2"/>
      <c r="S4" s="10">
        <f>SUM(O4:R4)</f>
        <v>0</v>
      </c>
      <c r="T4" s="11" t="str">
        <f>VLOOKUP(S4,'Grade Mappings'!$A$4:$B$16,2,FALSE)</f>
        <v>D</v>
      </c>
      <c r="U4" s="4"/>
      <c r="V4" s="2"/>
      <c r="W4" s="2"/>
      <c r="X4" s="2"/>
      <c r="Y4" s="10">
        <f>SUM(U4:X4)</f>
        <v>0</v>
      </c>
      <c r="Z4" s="11" t="str">
        <f>VLOOKUP(Y4,'Grade Mappings'!$A$4:$B$16,2,FALSE)</f>
        <v>D</v>
      </c>
      <c r="AA4" s="4"/>
      <c r="AB4" s="2"/>
      <c r="AC4" s="2"/>
      <c r="AD4" s="2"/>
      <c r="AE4" s="10">
        <f>SUM(AA4:AD4)</f>
        <v>0</v>
      </c>
      <c r="AF4" s="11" t="str">
        <f>VLOOKUP(AE4,'Grade Mappings'!$A$4:$B$16,2,FALSE)</f>
        <v>D</v>
      </c>
      <c r="AG4" s="18">
        <f>SUM(G4*H$1,M4*N$1,S4*T$1,Y4*Z$1,AE4*AF$1)/SUM(H$1,N$1,T$1,Z$1,AF$1)</f>
        <v>1.2</v>
      </c>
      <c r="AH4" s="16">
        <f t="shared" ref="AH4:AH10" si="0">CEILING((AG4/12)*AH$2,1)</f>
        <v>1</v>
      </c>
    </row>
    <row r="5" spans="1:34" x14ac:dyDescent="0.25">
      <c r="A5" s="7">
        <v>3</v>
      </c>
      <c r="B5" s="3" t="s">
        <v>33</v>
      </c>
      <c r="C5" s="4"/>
      <c r="D5" s="2"/>
      <c r="E5" s="2"/>
      <c r="F5" s="2"/>
      <c r="G5" s="10">
        <f t="shared" ref="G5:G10" si="1">SUM(C5:F5)</f>
        <v>0</v>
      </c>
      <c r="H5" s="11" t="str">
        <f>VLOOKUP(G5,'Grade Mappings'!$A$4:$B$16,2,FALSE)</f>
        <v>D</v>
      </c>
      <c r="I5" s="4"/>
      <c r="J5" s="2"/>
      <c r="K5" s="2"/>
      <c r="L5" s="2"/>
      <c r="M5" s="10">
        <f t="shared" ref="M5:M10" si="2">SUM(I5:L5)</f>
        <v>0</v>
      </c>
      <c r="N5" s="11" t="str">
        <f>VLOOKUP(M5,'Grade Mappings'!$A$4:$B$16,2,FALSE)</f>
        <v>D</v>
      </c>
      <c r="O5" s="4"/>
      <c r="P5" s="2"/>
      <c r="Q5" s="2"/>
      <c r="R5" s="2"/>
      <c r="S5" s="10">
        <f t="shared" ref="S5:S10" si="3">SUM(O5:R5)</f>
        <v>0</v>
      </c>
      <c r="T5" s="11" t="str">
        <f>VLOOKUP(S5,'Grade Mappings'!$A$4:$B$16,2,FALSE)</f>
        <v>D</v>
      </c>
      <c r="U5" s="4"/>
      <c r="V5" s="2"/>
      <c r="W5" s="2"/>
      <c r="X5" s="2"/>
      <c r="Y5" s="10">
        <f t="shared" ref="Y5:Y10" si="4">SUM(U5:X5)</f>
        <v>0</v>
      </c>
      <c r="Z5" s="11" t="str">
        <f>VLOOKUP(Y5,'Grade Mappings'!$A$4:$B$16,2,FALSE)</f>
        <v>D</v>
      </c>
      <c r="AA5" s="4"/>
      <c r="AB5" s="2"/>
      <c r="AC5" s="2"/>
      <c r="AD5" s="2"/>
      <c r="AE5" s="10">
        <f t="shared" ref="AE5:AE10" si="5">SUM(AA5:AD5)</f>
        <v>0</v>
      </c>
      <c r="AF5" s="11" t="str">
        <f>VLOOKUP(AE5,'Grade Mappings'!$A$4:$B$16,2,FALSE)</f>
        <v>D</v>
      </c>
      <c r="AG5" s="18">
        <f t="shared" ref="AG5:AG10" si="6">SUM(G5*H$1,M5*N$1,S5*T$1,Y5*Z$1,AE5*AF$1)/SUM(H$1,N$1,T$1,Z$1,AF$1)</f>
        <v>0</v>
      </c>
      <c r="AH5" s="16">
        <f t="shared" si="0"/>
        <v>0</v>
      </c>
    </row>
    <row r="6" spans="1:34" x14ac:dyDescent="0.25">
      <c r="A6" s="7">
        <v>4</v>
      </c>
      <c r="B6" s="3" t="s">
        <v>34</v>
      </c>
      <c r="C6" s="4"/>
      <c r="D6" s="2"/>
      <c r="E6" s="2"/>
      <c r="F6" s="2"/>
      <c r="G6" s="10">
        <f t="shared" si="1"/>
        <v>0</v>
      </c>
      <c r="H6" s="11" t="str">
        <f>VLOOKUP(G6,'Grade Mappings'!$A$4:$B$16,2,FALSE)</f>
        <v>D</v>
      </c>
      <c r="I6" s="4"/>
      <c r="J6" s="2"/>
      <c r="K6" s="2"/>
      <c r="L6" s="2"/>
      <c r="M6" s="10">
        <f t="shared" si="2"/>
        <v>0</v>
      </c>
      <c r="N6" s="11" t="str">
        <f>VLOOKUP(M6,'Grade Mappings'!$A$4:$B$16,2,FALSE)</f>
        <v>D</v>
      </c>
      <c r="O6" s="4"/>
      <c r="P6" s="2"/>
      <c r="Q6" s="2"/>
      <c r="R6" s="2"/>
      <c r="S6" s="10">
        <f t="shared" si="3"/>
        <v>0</v>
      </c>
      <c r="T6" s="11" t="str">
        <f>VLOOKUP(S6,'Grade Mappings'!$A$4:$B$16,2,FALSE)</f>
        <v>D</v>
      </c>
      <c r="U6" s="4"/>
      <c r="V6" s="2"/>
      <c r="W6" s="2"/>
      <c r="X6" s="2"/>
      <c r="Y6" s="10">
        <f t="shared" si="4"/>
        <v>0</v>
      </c>
      <c r="Z6" s="11" t="str">
        <f>VLOOKUP(Y6,'Grade Mappings'!$A$4:$B$16,2,FALSE)</f>
        <v>D</v>
      </c>
      <c r="AA6" s="4"/>
      <c r="AB6" s="2"/>
      <c r="AC6" s="2"/>
      <c r="AD6" s="2"/>
      <c r="AE6" s="10">
        <f t="shared" si="5"/>
        <v>0</v>
      </c>
      <c r="AF6" s="11" t="str">
        <f>VLOOKUP(AE6,'Grade Mappings'!$A$4:$B$16,2,FALSE)</f>
        <v>D</v>
      </c>
      <c r="AG6" s="18">
        <f t="shared" si="6"/>
        <v>0</v>
      </c>
      <c r="AH6" s="16">
        <f t="shared" si="0"/>
        <v>0</v>
      </c>
    </row>
    <row r="7" spans="1:34" x14ac:dyDescent="0.25">
      <c r="A7" s="7">
        <v>5</v>
      </c>
      <c r="B7" s="3" t="s">
        <v>35</v>
      </c>
      <c r="C7" s="4"/>
      <c r="D7" s="2"/>
      <c r="E7" s="2"/>
      <c r="F7" s="2"/>
      <c r="G7" s="10">
        <f t="shared" si="1"/>
        <v>0</v>
      </c>
      <c r="H7" s="11" t="str">
        <f>VLOOKUP(G7,'Grade Mappings'!$A$4:$B$16,2,FALSE)</f>
        <v>D</v>
      </c>
      <c r="I7" s="4"/>
      <c r="J7" s="2"/>
      <c r="K7" s="2"/>
      <c r="L7" s="2"/>
      <c r="M7" s="10">
        <f t="shared" si="2"/>
        <v>0</v>
      </c>
      <c r="N7" s="11" t="str">
        <f>VLOOKUP(M7,'Grade Mappings'!$A$4:$B$16,2,FALSE)</f>
        <v>D</v>
      </c>
      <c r="O7" s="4"/>
      <c r="P7" s="2"/>
      <c r="Q7" s="2"/>
      <c r="R7" s="2"/>
      <c r="S7" s="10">
        <f t="shared" si="3"/>
        <v>0</v>
      </c>
      <c r="T7" s="11" t="str">
        <f>VLOOKUP(S7,'Grade Mappings'!$A$4:$B$16,2,FALSE)</f>
        <v>D</v>
      </c>
      <c r="U7" s="4"/>
      <c r="V7" s="2"/>
      <c r="W7" s="2"/>
      <c r="X7" s="2"/>
      <c r="Y7" s="10">
        <f t="shared" si="4"/>
        <v>0</v>
      </c>
      <c r="Z7" s="11" t="str">
        <f>VLOOKUP(Y7,'Grade Mappings'!$A$4:$B$16,2,FALSE)</f>
        <v>D</v>
      </c>
      <c r="AA7" s="4"/>
      <c r="AB7" s="2"/>
      <c r="AC7" s="2"/>
      <c r="AD7" s="2"/>
      <c r="AE7" s="10">
        <f t="shared" si="5"/>
        <v>0</v>
      </c>
      <c r="AF7" s="11" t="str">
        <f>VLOOKUP(AE7,'Grade Mappings'!$A$4:$B$16,2,FALSE)</f>
        <v>D</v>
      </c>
      <c r="AG7" s="18">
        <f t="shared" si="6"/>
        <v>0</v>
      </c>
      <c r="AH7" s="16">
        <f t="shared" si="0"/>
        <v>0</v>
      </c>
    </row>
    <row r="8" spans="1:34" x14ac:dyDescent="0.25">
      <c r="A8" s="7">
        <v>6</v>
      </c>
      <c r="B8" s="3" t="s">
        <v>36</v>
      </c>
      <c r="C8" s="4"/>
      <c r="D8" s="2"/>
      <c r="E8" s="2"/>
      <c r="F8" s="2"/>
      <c r="G8" s="10">
        <f t="shared" si="1"/>
        <v>0</v>
      </c>
      <c r="H8" s="11" t="str">
        <f>VLOOKUP(G8,'Grade Mappings'!$A$4:$B$16,2,FALSE)</f>
        <v>D</v>
      </c>
      <c r="I8" s="4"/>
      <c r="J8" s="2"/>
      <c r="K8" s="2"/>
      <c r="L8" s="2"/>
      <c r="M8" s="10">
        <f t="shared" si="2"/>
        <v>0</v>
      </c>
      <c r="N8" s="11" t="str">
        <f>VLOOKUP(M8,'Grade Mappings'!$A$4:$B$16,2,FALSE)</f>
        <v>D</v>
      </c>
      <c r="O8" s="4"/>
      <c r="P8" s="2"/>
      <c r="Q8" s="2"/>
      <c r="R8" s="2"/>
      <c r="S8" s="10">
        <f t="shared" si="3"/>
        <v>0</v>
      </c>
      <c r="T8" s="11" t="str">
        <f>VLOOKUP(S8,'Grade Mappings'!$A$4:$B$16,2,FALSE)</f>
        <v>D</v>
      </c>
      <c r="U8" s="4"/>
      <c r="V8" s="2"/>
      <c r="W8" s="2"/>
      <c r="X8" s="2"/>
      <c r="Y8" s="10">
        <f t="shared" si="4"/>
        <v>0</v>
      </c>
      <c r="Z8" s="11" t="str">
        <f>VLOOKUP(Y8,'Grade Mappings'!$A$4:$B$16,2,FALSE)</f>
        <v>D</v>
      </c>
      <c r="AA8" s="4"/>
      <c r="AB8" s="2"/>
      <c r="AC8" s="2"/>
      <c r="AD8" s="2"/>
      <c r="AE8" s="10">
        <f t="shared" si="5"/>
        <v>0</v>
      </c>
      <c r="AF8" s="11" t="str">
        <f>VLOOKUP(AE8,'Grade Mappings'!$A$4:$B$16,2,FALSE)</f>
        <v>D</v>
      </c>
      <c r="AG8" s="18">
        <f t="shared" si="6"/>
        <v>0</v>
      </c>
      <c r="AH8" s="16">
        <f t="shared" si="0"/>
        <v>0</v>
      </c>
    </row>
    <row r="9" spans="1:34" x14ac:dyDescent="0.25">
      <c r="A9" s="7">
        <v>7</v>
      </c>
      <c r="B9" s="3" t="s">
        <v>37</v>
      </c>
      <c r="C9" s="4"/>
      <c r="D9" s="2"/>
      <c r="E9" s="2"/>
      <c r="F9" s="2"/>
      <c r="G9" s="10">
        <f t="shared" si="1"/>
        <v>0</v>
      </c>
      <c r="H9" s="11" t="str">
        <f>VLOOKUP(G9,'Grade Mappings'!$A$4:$B$16,2,FALSE)</f>
        <v>D</v>
      </c>
      <c r="I9" s="4"/>
      <c r="J9" s="2"/>
      <c r="K9" s="2"/>
      <c r="L9" s="2"/>
      <c r="M9" s="10">
        <f t="shared" si="2"/>
        <v>0</v>
      </c>
      <c r="N9" s="11" t="str">
        <f>VLOOKUP(M9,'Grade Mappings'!$A$4:$B$16,2,FALSE)</f>
        <v>D</v>
      </c>
      <c r="O9" s="4"/>
      <c r="P9" s="2"/>
      <c r="Q9" s="2"/>
      <c r="R9" s="2"/>
      <c r="S9" s="10">
        <f t="shared" si="3"/>
        <v>0</v>
      </c>
      <c r="T9" s="11" t="str">
        <f>VLOOKUP(S9,'Grade Mappings'!$A$4:$B$16,2,FALSE)</f>
        <v>D</v>
      </c>
      <c r="U9" s="4"/>
      <c r="V9" s="2"/>
      <c r="W9" s="2"/>
      <c r="X9" s="2"/>
      <c r="Y9" s="10">
        <f t="shared" si="4"/>
        <v>0</v>
      </c>
      <c r="Z9" s="11" t="str">
        <f>VLOOKUP(Y9,'Grade Mappings'!$A$4:$B$16,2,FALSE)</f>
        <v>D</v>
      </c>
      <c r="AA9" s="4"/>
      <c r="AB9" s="2"/>
      <c r="AC9" s="2"/>
      <c r="AD9" s="2"/>
      <c r="AE9" s="10">
        <f t="shared" si="5"/>
        <v>0</v>
      </c>
      <c r="AF9" s="11" t="str">
        <f>VLOOKUP(AE9,'Grade Mappings'!$A$4:$B$16,2,FALSE)</f>
        <v>D</v>
      </c>
      <c r="AG9" s="18">
        <f t="shared" si="6"/>
        <v>0</v>
      </c>
      <c r="AH9" s="16">
        <f t="shared" si="0"/>
        <v>0</v>
      </c>
    </row>
    <row r="10" spans="1:34" ht="15.75" thickBot="1" x14ac:dyDescent="0.3">
      <c r="A10" s="8">
        <v>8</v>
      </c>
      <c r="B10" s="9" t="s">
        <v>38</v>
      </c>
      <c r="C10" s="5"/>
      <c r="D10" s="6"/>
      <c r="E10" s="6"/>
      <c r="F10" s="6"/>
      <c r="G10" s="12">
        <f t="shared" si="1"/>
        <v>0</v>
      </c>
      <c r="H10" s="13" t="str">
        <f>VLOOKUP(G10,'Grade Mappings'!$A$4:$B$16,2,FALSE)</f>
        <v>D</v>
      </c>
      <c r="I10" s="5"/>
      <c r="J10" s="6"/>
      <c r="K10" s="6"/>
      <c r="L10" s="6"/>
      <c r="M10" s="12">
        <f t="shared" si="2"/>
        <v>0</v>
      </c>
      <c r="N10" s="13" t="str">
        <f>VLOOKUP(M10,'Grade Mappings'!$A$4:$B$16,2,FALSE)</f>
        <v>D</v>
      </c>
      <c r="O10" s="5"/>
      <c r="P10" s="6"/>
      <c r="Q10" s="6"/>
      <c r="R10" s="6"/>
      <c r="S10" s="12">
        <f t="shared" si="3"/>
        <v>0</v>
      </c>
      <c r="T10" s="13" t="str">
        <f>VLOOKUP(S10,'Grade Mappings'!$A$4:$B$16,2,FALSE)</f>
        <v>D</v>
      </c>
      <c r="U10" s="5"/>
      <c r="V10" s="6"/>
      <c r="W10" s="6"/>
      <c r="X10" s="6"/>
      <c r="Y10" s="12">
        <f t="shared" si="4"/>
        <v>0</v>
      </c>
      <c r="Z10" s="13" t="str">
        <f>VLOOKUP(Y10,'Grade Mappings'!$A$4:$B$16,2,FALSE)</f>
        <v>D</v>
      </c>
      <c r="AA10" s="5"/>
      <c r="AB10" s="6"/>
      <c r="AC10" s="6"/>
      <c r="AD10" s="6"/>
      <c r="AE10" s="12">
        <f t="shared" si="5"/>
        <v>0</v>
      </c>
      <c r="AF10" s="13" t="str">
        <f>VLOOKUP(AE10,'Grade Mappings'!$A$4:$B$16,2,FALSE)</f>
        <v>D</v>
      </c>
      <c r="AG10" s="19">
        <f t="shared" si="6"/>
        <v>0</v>
      </c>
      <c r="AH10" s="17">
        <f t="shared" si="0"/>
        <v>0</v>
      </c>
    </row>
  </sheetData>
  <mergeCells count="8">
    <mergeCell ref="A1:A2"/>
    <mergeCell ref="B1:B2"/>
    <mergeCell ref="AG1:AG2"/>
    <mergeCell ref="C1:G1"/>
    <mergeCell ref="I1:M1"/>
    <mergeCell ref="O1:S1"/>
    <mergeCell ref="U1:Y1"/>
    <mergeCell ref="AA1:AE1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C0C9F-E30C-4B2D-836C-636066C92C71}">
  <dimension ref="A1:F10"/>
  <sheetViews>
    <sheetView workbookViewId="0">
      <selection sqref="A1:B10"/>
    </sheetView>
  </sheetViews>
  <sheetFormatPr defaultRowHeight="15" x14ac:dyDescent="0.25"/>
  <cols>
    <col min="2" max="2" width="21.28515625" customWidth="1"/>
  </cols>
  <sheetData>
    <row r="1" spans="1:6" x14ac:dyDescent="0.25">
      <c r="A1" s="64" t="s">
        <v>0</v>
      </c>
      <c r="B1" s="66" t="s">
        <v>1</v>
      </c>
      <c r="C1" s="45" t="s">
        <v>47</v>
      </c>
      <c r="D1" s="46" t="s">
        <v>48</v>
      </c>
      <c r="E1" s="47" t="s">
        <v>49</v>
      </c>
      <c r="F1" s="50" t="s">
        <v>30</v>
      </c>
    </row>
    <row r="2" spans="1:6" ht="15.75" thickBot="1" x14ac:dyDescent="0.3">
      <c r="A2" s="65"/>
      <c r="B2" s="67"/>
      <c r="C2" s="13">
        <v>5</v>
      </c>
      <c r="D2" s="48">
        <v>10</v>
      </c>
      <c r="E2" s="49">
        <v>10</v>
      </c>
      <c r="F2" s="51">
        <f>SUM(C2:E2)</f>
        <v>25</v>
      </c>
    </row>
    <row r="3" spans="1:6" x14ac:dyDescent="0.25">
      <c r="A3" s="23">
        <v>1</v>
      </c>
      <c r="B3" s="24" t="s">
        <v>31</v>
      </c>
      <c r="C3" s="34" t="e">
        <f>CEILING(B3*C$2/100,1)</f>
        <v>#VALUE!</v>
      </c>
      <c r="D3" s="21" t="e">
        <f>CEILING((C3/12)*D$2,1)</f>
        <v>#VALUE!</v>
      </c>
      <c r="E3" s="42" t="e">
        <f>CEILING((D3/12)*E$2,1)</f>
        <v>#VALUE!</v>
      </c>
      <c r="F3" s="51" t="e">
        <f>SUM(C3:E3)</f>
        <v>#VALUE!</v>
      </c>
    </row>
    <row r="4" spans="1:6" x14ac:dyDescent="0.25">
      <c r="A4" s="7">
        <v>2</v>
      </c>
      <c r="B4" s="3" t="s">
        <v>32</v>
      </c>
      <c r="C4" s="36"/>
      <c r="D4" s="16">
        <f t="shared" ref="D4:E10" si="0">CEILING((C4/12)*D$2,1)</f>
        <v>0</v>
      </c>
      <c r="E4" s="43">
        <f t="shared" si="0"/>
        <v>0</v>
      </c>
      <c r="F4" s="51">
        <f t="shared" ref="F4:F10" si="1">SUM(C4:E4)</f>
        <v>0</v>
      </c>
    </row>
    <row r="5" spans="1:6" x14ac:dyDescent="0.25">
      <c r="A5" s="7">
        <v>3</v>
      </c>
      <c r="B5" s="3" t="s">
        <v>33</v>
      </c>
      <c r="C5" s="36"/>
      <c r="D5" s="16">
        <f t="shared" si="0"/>
        <v>0</v>
      </c>
      <c r="E5" s="43">
        <f t="shared" si="0"/>
        <v>0</v>
      </c>
      <c r="F5" s="51">
        <f t="shared" si="1"/>
        <v>0</v>
      </c>
    </row>
    <row r="6" spans="1:6" x14ac:dyDescent="0.25">
      <c r="A6" s="7">
        <v>4</v>
      </c>
      <c r="B6" s="3" t="s">
        <v>34</v>
      </c>
      <c r="C6" s="36"/>
      <c r="D6" s="16">
        <f t="shared" si="0"/>
        <v>0</v>
      </c>
      <c r="E6" s="43">
        <f t="shared" si="0"/>
        <v>0</v>
      </c>
      <c r="F6" s="51">
        <f t="shared" si="1"/>
        <v>0</v>
      </c>
    </row>
    <row r="7" spans="1:6" x14ac:dyDescent="0.25">
      <c r="A7" s="7">
        <v>5</v>
      </c>
      <c r="B7" s="3" t="s">
        <v>35</v>
      </c>
      <c r="C7" s="36"/>
      <c r="D7" s="16">
        <f t="shared" si="0"/>
        <v>0</v>
      </c>
      <c r="E7" s="43">
        <f t="shared" si="0"/>
        <v>0</v>
      </c>
      <c r="F7" s="51">
        <f t="shared" si="1"/>
        <v>0</v>
      </c>
    </row>
    <row r="8" spans="1:6" x14ac:dyDescent="0.25">
      <c r="A8" s="7">
        <v>6</v>
      </c>
      <c r="B8" s="3" t="s">
        <v>36</v>
      </c>
      <c r="C8" s="36"/>
      <c r="D8" s="16">
        <f t="shared" si="0"/>
        <v>0</v>
      </c>
      <c r="E8" s="43">
        <f t="shared" si="0"/>
        <v>0</v>
      </c>
      <c r="F8" s="51">
        <f t="shared" si="1"/>
        <v>0</v>
      </c>
    </row>
    <row r="9" spans="1:6" x14ac:dyDescent="0.25">
      <c r="A9" s="7">
        <v>7</v>
      </c>
      <c r="B9" s="3" t="s">
        <v>37</v>
      </c>
      <c r="C9" s="36"/>
      <c r="D9" s="16">
        <f t="shared" si="0"/>
        <v>0</v>
      </c>
      <c r="E9" s="43">
        <f t="shared" si="0"/>
        <v>0</v>
      </c>
      <c r="F9" s="51">
        <f t="shared" si="1"/>
        <v>0</v>
      </c>
    </row>
    <row r="10" spans="1:6" ht="15.75" thickBot="1" x14ac:dyDescent="0.3">
      <c r="A10" s="8">
        <v>8</v>
      </c>
      <c r="B10" s="9" t="s">
        <v>38</v>
      </c>
      <c r="C10" s="32"/>
      <c r="D10" s="17">
        <f t="shared" si="0"/>
        <v>0</v>
      </c>
      <c r="E10" s="44">
        <f t="shared" si="0"/>
        <v>0</v>
      </c>
      <c r="F10" s="52">
        <f t="shared" si="1"/>
        <v>0</v>
      </c>
    </row>
  </sheetData>
  <mergeCells count="2">
    <mergeCell ref="A1:A2"/>
    <mergeCell ref="B1:B2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A0211-1A32-4995-8C0D-F286B250FE35}">
  <dimension ref="A1:J11"/>
  <sheetViews>
    <sheetView workbookViewId="0">
      <selection activeCell="J5" sqref="J5"/>
    </sheetView>
  </sheetViews>
  <sheetFormatPr defaultRowHeight="15" x14ac:dyDescent="0.25"/>
  <cols>
    <col min="2" max="2" width="22.5703125" customWidth="1"/>
    <col min="10" max="10" width="10.5703125" customWidth="1"/>
  </cols>
  <sheetData>
    <row r="1" spans="1:10" x14ac:dyDescent="0.25">
      <c r="A1" s="64" t="s">
        <v>0</v>
      </c>
      <c r="B1" s="66" t="s">
        <v>1</v>
      </c>
      <c r="C1" s="71" t="s">
        <v>55</v>
      </c>
      <c r="D1" s="72"/>
      <c r="E1" s="73"/>
      <c r="F1" s="71" t="s">
        <v>59</v>
      </c>
      <c r="G1" s="72"/>
      <c r="H1" s="73"/>
      <c r="I1" s="94" t="s">
        <v>44</v>
      </c>
      <c r="J1" s="85" t="s">
        <v>69</v>
      </c>
    </row>
    <row r="2" spans="1:10" x14ac:dyDescent="0.25">
      <c r="A2" s="69"/>
      <c r="B2" s="70"/>
      <c r="C2" s="74" t="s">
        <v>56</v>
      </c>
      <c r="D2" s="10" t="s">
        <v>57</v>
      </c>
      <c r="E2" s="11" t="s">
        <v>58</v>
      </c>
      <c r="F2" s="74" t="s">
        <v>56</v>
      </c>
      <c r="G2" s="10" t="s">
        <v>57</v>
      </c>
      <c r="H2" s="11" t="s">
        <v>58</v>
      </c>
      <c r="I2" s="95"/>
      <c r="J2" s="92"/>
    </row>
    <row r="3" spans="1:10" ht="15.75" thickBot="1" x14ac:dyDescent="0.3">
      <c r="A3" s="65"/>
      <c r="B3" s="67"/>
      <c r="C3" s="74">
        <v>10</v>
      </c>
      <c r="D3" s="10">
        <v>10</v>
      </c>
      <c r="E3" s="11">
        <v>20</v>
      </c>
      <c r="F3" s="74">
        <v>10</v>
      </c>
      <c r="G3" s="10">
        <v>10</v>
      </c>
      <c r="H3" s="11">
        <v>20</v>
      </c>
      <c r="I3" s="96"/>
      <c r="J3" s="86">
        <v>60</v>
      </c>
    </row>
    <row r="4" spans="1:10" x14ac:dyDescent="0.25">
      <c r="A4" s="23">
        <v>1</v>
      </c>
      <c r="B4" s="24" t="s">
        <v>31</v>
      </c>
      <c r="C4" s="4"/>
      <c r="D4" s="2"/>
      <c r="E4" s="75"/>
      <c r="F4" s="4"/>
      <c r="G4" s="2"/>
      <c r="H4" s="75"/>
      <c r="I4" s="93" t="e">
        <f>AVERAGE(E4,H4)</f>
        <v>#DIV/0!</v>
      </c>
      <c r="J4" s="88"/>
    </row>
    <row r="5" spans="1:10" x14ac:dyDescent="0.25">
      <c r="A5" s="7">
        <v>2</v>
      </c>
      <c r="B5" s="3" t="s">
        <v>32</v>
      </c>
      <c r="C5" s="4"/>
      <c r="D5" s="2"/>
      <c r="E5" s="75"/>
      <c r="F5" s="4"/>
      <c r="G5" s="2"/>
      <c r="H5" s="75"/>
      <c r="I5" s="90"/>
      <c r="J5" s="88"/>
    </row>
    <row r="6" spans="1:10" x14ac:dyDescent="0.25">
      <c r="A6" s="7">
        <v>3</v>
      </c>
      <c r="B6" s="3" t="s">
        <v>33</v>
      </c>
      <c r="C6" s="4"/>
      <c r="D6" s="2"/>
      <c r="E6" s="75"/>
      <c r="F6" s="4"/>
      <c r="G6" s="2"/>
      <c r="H6" s="75"/>
      <c r="I6" s="90"/>
      <c r="J6" s="88"/>
    </row>
    <row r="7" spans="1:10" x14ac:dyDescent="0.25">
      <c r="A7" s="7">
        <v>4</v>
      </c>
      <c r="B7" s="3" t="s">
        <v>34</v>
      </c>
      <c r="C7" s="4"/>
      <c r="D7" s="2"/>
      <c r="E7" s="75"/>
      <c r="F7" s="4"/>
      <c r="G7" s="2"/>
      <c r="H7" s="75"/>
      <c r="I7" s="90"/>
      <c r="J7" s="88"/>
    </row>
    <row r="8" spans="1:10" x14ac:dyDescent="0.25">
      <c r="A8" s="7">
        <v>5</v>
      </c>
      <c r="B8" s="3" t="s">
        <v>35</v>
      </c>
      <c r="C8" s="4"/>
      <c r="D8" s="2"/>
      <c r="E8" s="75"/>
      <c r="F8" s="4"/>
      <c r="G8" s="2"/>
      <c r="H8" s="75"/>
      <c r="I8" s="90"/>
      <c r="J8" s="88"/>
    </row>
    <row r="9" spans="1:10" x14ac:dyDescent="0.25">
      <c r="A9" s="7">
        <v>6</v>
      </c>
      <c r="B9" s="3" t="s">
        <v>36</v>
      </c>
      <c r="C9" s="4"/>
      <c r="D9" s="2"/>
      <c r="E9" s="75"/>
      <c r="F9" s="4"/>
      <c r="G9" s="2"/>
      <c r="H9" s="75"/>
      <c r="I9" s="90"/>
      <c r="J9" s="88"/>
    </row>
    <row r="10" spans="1:10" x14ac:dyDescent="0.25">
      <c r="A10" s="7">
        <v>7</v>
      </c>
      <c r="B10" s="3" t="s">
        <v>37</v>
      </c>
      <c r="C10" s="4"/>
      <c r="D10" s="2"/>
      <c r="E10" s="75"/>
      <c r="F10" s="4"/>
      <c r="G10" s="2"/>
      <c r="H10" s="75"/>
      <c r="I10" s="90"/>
      <c r="J10" s="88"/>
    </row>
    <row r="11" spans="1:10" ht="15.75" thickBot="1" x14ac:dyDescent="0.3">
      <c r="A11" s="8">
        <v>8</v>
      </c>
      <c r="B11" s="9" t="s">
        <v>38</v>
      </c>
      <c r="C11" s="5"/>
      <c r="D11" s="6"/>
      <c r="E11" s="76"/>
      <c r="F11" s="5"/>
      <c r="G11" s="6"/>
      <c r="H11" s="76"/>
      <c r="I11" s="91"/>
      <c r="J11" s="89"/>
    </row>
  </sheetData>
  <mergeCells count="5">
    <mergeCell ref="A1:A3"/>
    <mergeCell ref="B1:B3"/>
    <mergeCell ref="C1:E1"/>
    <mergeCell ref="F1:H1"/>
    <mergeCell ref="I1:I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FC85D-8398-47DB-BAFB-550865142DE8}">
  <dimension ref="A1:Q11"/>
  <sheetViews>
    <sheetView tabSelected="1" topLeftCell="E1" workbookViewId="0">
      <selection activeCell="P3" sqref="P3"/>
    </sheetView>
  </sheetViews>
  <sheetFormatPr defaultRowHeight="15" x14ac:dyDescent="0.25"/>
  <cols>
    <col min="2" max="2" width="22.5703125" customWidth="1"/>
    <col min="17" max="17" width="11.42578125" customWidth="1"/>
  </cols>
  <sheetData>
    <row r="1" spans="1:17" x14ac:dyDescent="0.25">
      <c r="A1" s="64" t="s">
        <v>0</v>
      </c>
      <c r="B1" s="66" t="s">
        <v>1</v>
      </c>
      <c r="C1" s="71" t="s">
        <v>53</v>
      </c>
      <c r="D1" s="72"/>
      <c r="E1" s="72"/>
      <c r="F1" s="72"/>
      <c r="G1" s="73"/>
      <c r="H1" s="71" t="s">
        <v>54</v>
      </c>
      <c r="I1" s="72"/>
      <c r="J1" s="72"/>
      <c r="K1" s="72"/>
      <c r="L1" s="73"/>
      <c r="M1" s="71" t="s">
        <v>55</v>
      </c>
      <c r="N1" s="73"/>
      <c r="O1" s="71" t="s">
        <v>59</v>
      </c>
      <c r="P1" s="80"/>
      <c r="Q1" s="85" t="s">
        <v>66</v>
      </c>
    </row>
    <row r="2" spans="1:17" x14ac:dyDescent="0.25">
      <c r="A2" s="69"/>
      <c r="B2" s="70"/>
      <c r="C2" s="74" t="s">
        <v>50</v>
      </c>
      <c r="D2" s="10" t="s">
        <v>51</v>
      </c>
      <c r="E2" s="10" t="s">
        <v>52</v>
      </c>
      <c r="F2" s="10" t="s">
        <v>60</v>
      </c>
      <c r="G2" s="11" t="s">
        <v>61</v>
      </c>
      <c r="H2" s="74" t="s">
        <v>50</v>
      </c>
      <c r="I2" s="10" t="s">
        <v>51</v>
      </c>
      <c r="J2" s="10" t="s">
        <v>52</v>
      </c>
      <c r="K2" s="10" t="s">
        <v>60</v>
      </c>
      <c r="L2" s="11" t="s">
        <v>61</v>
      </c>
      <c r="M2" s="74" t="s">
        <v>50</v>
      </c>
      <c r="N2" s="11" t="s">
        <v>51</v>
      </c>
      <c r="O2" s="74" t="s">
        <v>52</v>
      </c>
      <c r="P2" s="81" t="s">
        <v>60</v>
      </c>
      <c r="Q2" s="86" t="s">
        <v>68</v>
      </c>
    </row>
    <row r="3" spans="1:17" ht="31.5" customHeight="1" thickBot="1" x14ac:dyDescent="0.3">
      <c r="A3" s="65"/>
      <c r="B3" s="67"/>
      <c r="C3" s="78" t="s">
        <v>62</v>
      </c>
      <c r="D3" s="77" t="s">
        <v>63</v>
      </c>
      <c r="E3" s="77"/>
      <c r="F3" s="77"/>
      <c r="G3" s="79"/>
      <c r="H3" s="78" t="s">
        <v>64</v>
      </c>
      <c r="I3" s="77" t="s">
        <v>65</v>
      </c>
      <c r="J3" s="77"/>
      <c r="K3" s="77"/>
      <c r="L3" s="79"/>
      <c r="M3" s="78" t="s">
        <v>56</v>
      </c>
      <c r="N3" s="79" t="s">
        <v>57</v>
      </c>
      <c r="O3" s="78" t="s">
        <v>56</v>
      </c>
      <c r="P3" s="82" t="s">
        <v>57</v>
      </c>
      <c r="Q3" s="87" t="s">
        <v>67</v>
      </c>
    </row>
    <row r="4" spans="1:17" x14ac:dyDescent="0.25">
      <c r="A4" s="23">
        <v>1</v>
      </c>
      <c r="B4" s="24" t="s">
        <v>31</v>
      </c>
      <c r="C4" s="4"/>
      <c r="D4" s="2"/>
      <c r="E4" s="2"/>
      <c r="F4" s="2"/>
      <c r="G4" s="75"/>
      <c r="H4" s="4"/>
      <c r="I4" s="2"/>
      <c r="J4" s="2"/>
      <c r="K4" s="2"/>
      <c r="L4" s="75"/>
      <c r="M4" s="4"/>
      <c r="N4" s="75"/>
      <c r="O4" s="4"/>
      <c r="P4" s="83"/>
      <c r="Q4" s="88"/>
    </row>
    <row r="5" spans="1:17" x14ac:dyDescent="0.25">
      <c r="A5" s="7">
        <v>2</v>
      </c>
      <c r="B5" s="3" t="s">
        <v>32</v>
      </c>
      <c r="C5" s="4"/>
      <c r="D5" s="2"/>
      <c r="E5" s="2"/>
      <c r="F5" s="2"/>
      <c r="G5" s="75"/>
      <c r="H5" s="4"/>
      <c r="I5" s="2"/>
      <c r="J5" s="2"/>
      <c r="K5" s="2"/>
      <c r="L5" s="75"/>
      <c r="M5" s="4"/>
      <c r="N5" s="75"/>
      <c r="O5" s="4"/>
      <c r="P5" s="83"/>
      <c r="Q5" s="88"/>
    </row>
    <row r="6" spans="1:17" x14ac:dyDescent="0.25">
      <c r="A6" s="7">
        <v>3</v>
      </c>
      <c r="B6" s="3" t="s">
        <v>33</v>
      </c>
      <c r="C6" s="4"/>
      <c r="D6" s="2"/>
      <c r="E6" s="2"/>
      <c r="F6" s="2"/>
      <c r="G6" s="75"/>
      <c r="H6" s="4"/>
      <c r="I6" s="2"/>
      <c r="J6" s="2"/>
      <c r="K6" s="2"/>
      <c r="L6" s="75"/>
      <c r="M6" s="4"/>
      <c r="N6" s="75"/>
      <c r="O6" s="4"/>
      <c r="P6" s="83"/>
      <c r="Q6" s="88"/>
    </row>
    <row r="7" spans="1:17" x14ac:dyDescent="0.25">
      <c r="A7" s="7">
        <v>4</v>
      </c>
      <c r="B7" s="3" t="s">
        <v>34</v>
      </c>
      <c r="C7" s="4"/>
      <c r="D7" s="2"/>
      <c r="E7" s="2"/>
      <c r="F7" s="2"/>
      <c r="G7" s="75"/>
      <c r="H7" s="4"/>
      <c r="I7" s="2"/>
      <c r="J7" s="2"/>
      <c r="K7" s="2"/>
      <c r="L7" s="75"/>
      <c r="M7" s="4"/>
      <c r="N7" s="75"/>
      <c r="O7" s="4"/>
      <c r="P7" s="83"/>
      <c r="Q7" s="88"/>
    </row>
    <row r="8" spans="1:17" x14ac:dyDescent="0.25">
      <c r="A8" s="7">
        <v>5</v>
      </c>
      <c r="B8" s="3" t="s">
        <v>35</v>
      </c>
      <c r="C8" s="4"/>
      <c r="D8" s="2"/>
      <c r="E8" s="2"/>
      <c r="F8" s="2"/>
      <c r="G8" s="75"/>
      <c r="H8" s="4"/>
      <c r="I8" s="2"/>
      <c r="J8" s="2"/>
      <c r="K8" s="2"/>
      <c r="L8" s="75"/>
      <c r="M8" s="4"/>
      <c r="N8" s="75"/>
      <c r="O8" s="4"/>
      <c r="P8" s="83"/>
      <c r="Q8" s="88"/>
    </row>
    <row r="9" spans="1:17" x14ac:dyDescent="0.25">
      <c r="A9" s="7">
        <v>6</v>
      </c>
      <c r="B9" s="3" t="s">
        <v>36</v>
      </c>
      <c r="C9" s="4"/>
      <c r="D9" s="2"/>
      <c r="E9" s="2"/>
      <c r="F9" s="2"/>
      <c r="G9" s="75"/>
      <c r="H9" s="4"/>
      <c r="I9" s="2"/>
      <c r="J9" s="2"/>
      <c r="K9" s="2"/>
      <c r="L9" s="75"/>
      <c r="M9" s="4"/>
      <c r="N9" s="75"/>
      <c r="O9" s="4"/>
      <c r="P9" s="83"/>
      <c r="Q9" s="88"/>
    </row>
    <row r="10" spans="1:17" x14ac:dyDescent="0.25">
      <c r="A10" s="7">
        <v>7</v>
      </c>
      <c r="B10" s="3" t="s">
        <v>37</v>
      </c>
      <c r="C10" s="4"/>
      <c r="D10" s="2"/>
      <c r="E10" s="2"/>
      <c r="F10" s="2"/>
      <c r="G10" s="75"/>
      <c r="H10" s="4"/>
      <c r="I10" s="2"/>
      <c r="J10" s="2"/>
      <c r="K10" s="2"/>
      <c r="L10" s="75"/>
      <c r="M10" s="4"/>
      <c r="N10" s="75"/>
      <c r="O10" s="4"/>
      <c r="P10" s="83"/>
      <c r="Q10" s="88"/>
    </row>
    <row r="11" spans="1:17" ht="15.75" thickBot="1" x14ac:dyDescent="0.3">
      <c r="A11" s="8">
        <v>8</v>
      </c>
      <c r="B11" s="9" t="s">
        <v>38</v>
      </c>
      <c r="C11" s="5"/>
      <c r="D11" s="6"/>
      <c r="E11" s="6"/>
      <c r="F11" s="6"/>
      <c r="G11" s="76"/>
      <c r="H11" s="5"/>
      <c r="I11" s="6"/>
      <c r="J11" s="6"/>
      <c r="K11" s="6"/>
      <c r="L11" s="76"/>
      <c r="M11" s="5"/>
      <c r="N11" s="76"/>
      <c r="O11" s="5"/>
      <c r="P11" s="84"/>
      <c r="Q11" s="89"/>
    </row>
  </sheetData>
  <mergeCells count="6">
    <mergeCell ref="A1:A3"/>
    <mergeCell ref="B1:B3"/>
    <mergeCell ref="C1:G1"/>
    <mergeCell ref="H1:L1"/>
    <mergeCell ref="M1:N1"/>
    <mergeCell ref="O1:P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8083C-6594-44BB-8C22-5F36AD0F92E8}">
  <dimension ref="A1:I16"/>
  <sheetViews>
    <sheetView workbookViewId="0">
      <selection activeCell="A4" sqref="A4:B16"/>
    </sheetView>
  </sheetViews>
  <sheetFormatPr defaultRowHeight="15" x14ac:dyDescent="0.25"/>
  <cols>
    <col min="1" max="2" width="9.140625" style="1"/>
  </cols>
  <sheetData>
    <row r="1" spans="1:9" x14ac:dyDescent="0.25">
      <c r="A1" s="68" t="s">
        <v>24</v>
      </c>
      <c r="B1" s="68"/>
      <c r="D1" s="68" t="s">
        <v>25</v>
      </c>
      <c r="E1" s="68"/>
      <c r="G1" s="68" t="s">
        <v>25</v>
      </c>
      <c r="H1" s="68"/>
    </row>
    <row r="3" spans="1:9" x14ac:dyDescent="0.25">
      <c r="A3" s="2" t="s">
        <v>9</v>
      </c>
      <c r="B3" s="2" t="s">
        <v>10</v>
      </c>
      <c r="D3" s="2" t="s">
        <v>9</v>
      </c>
      <c r="E3" s="2" t="s">
        <v>10</v>
      </c>
      <c r="G3" s="2" t="s">
        <v>9</v>
      </c>
      <c r="H3" s="2" t="s">
        <v>10</v>
      </c>
    </row>
    <row r="4" spans="1:9" x14ac:dyDescent="0.25">
      <c r="A4" s="2">
        <v>12</v>
      </c>
      <c r="B4" s="2" t="s">
        <v>12</v>
      </c>
      <c r="D4" s="2">
        <v>12</v>
      </c>
      <c r="E4" s="2" t="s">
        <v>12</v>
      </c>
      <c r="G4" s="2">
        <v>12</v>
      </c>
      <c r="H4" s="2" t="s">
        <v>13</v>
      </c>
    </row>
    <row r="5" spans="1:9" x14ac:dyDescent="0.25">
      <c r="A5" s="2">
        <v>11</v>
      </c>
      <c r="B5" s="2" t="s">
        <v>11</v>
      </c>
      <c r="D5" s="2">
        <v>11</v>
      </c>
      <c r="E5" s="2" t="s">
        <v>11</v>
      </c>
      <c r="G5" s="2">
        <v>11</v>
      </c>
      <c r="H5" s="2" t="s">
        <v>13</v>
      </c>
    </row>
    <row r="6" spans="1:9" x14ac:dyDescent="0.25">
      <c r="A6" s="2">
        <v>10</v>
      </c>
      <c r="B6" s="2" t="s">
        <v>13</v>
      </c>
      <c r="D6" s="2">
        <v>10</v>
      </c>
      <c r="E6" s="2" t="s">
        <v>13</v>
      </c>
      <c r="G6" s="2">
        <v>10</v>
      </c>
      <c r="H6" s="2" t="s">
        <v>13</v>
      </c>
      <c r="I6">
        <v>1</v>
      </c>
    </row>
    <row r="7" spans="1:9" x14ac:dyDescent="0.25">
      <c r="A7" s="2">
        <v>9</v>
      </c>
      <c r="B7" s="2" t="s">
        <v>14</v>
      </c>
      <c r="D7" s="2">
        <v>9</v>
      </c>
      <c r="E7" s="2" t="s">
        <v>13</v>
      </c>
      <c r="G7" s="2">
        <v>9</v>
      </c>
      <c r="H7" s="2" t="s">
        <v>13</v>
      </c>
      <c r="I7">
        <v>1</v>
      </c>
    </row>
    <row r="8" spans="1:9" x14ac:dyDescent="0.25">
      <c r="A8" s="2">
        <v>8</v>
      </c>
      <c r="B8" s="2" t="s">
        <v>15</v>
      </c>
      <c r="D8" s="2">
        <v>8</v>
      </c>
      <c r="E8" s="2" t="s">
        <v>13</v>
      </c>
      <c r="G8" s="2">
        <v>8</v>
      </c>
      <c r="H8" s="2" t="s">
        <v>17</v>
      </c>
      <c r="I8">
        <v>1</v>
      </c>
    </row>
    <row r="9" spans="1:9" x14ac:dyDescent="0.25">
      <c r="A9" s="2">
        <v>7</v>
      </c>
      <c r="B9" s="2" t="s">
        <v>16</v>
      </c>
      <c r="D9" s="2">
        <v>7</v>
      </c>
      <c r="E9" s="2" t="s">
        <v>13</v>
      </c>
      <c r="G9" s="2">
        <v>7</v>
      </c>
      <c r="H9" s="2" t="s">
        <v>17</v>
      </c>
      <c r="I9">
        <v>1</v>
      </c>
    </row>
    <row r="10" spans="1:9" x14ac:dyDescent="0.25">
      <c r="A10" s="2">
        <v>6</v>
      </c>
      <c r="B10" s="2" t="s">
        <v>17</v>
      </c>
      <c r="D10" s="2">
        <v>6</v>
      </c>
      <c r="E10" s="2" t="s">
        <v>13</v>
      </c>
      <c r="G10" s="2">
        <v>6</v>
      </c>
      <c r="H10" s="2" t="s">
        <v>17</v>
      </c>
      <c r="I10">
        <f>SUM(I6:I9)</f>
        <v>4</v>
      </c>
    </row>
    <row r="11" spans="1:9" x14ac:dyDescent="0.25">
      <c r="A11" s="2">
        <v>5</v>
      </c>
      <c r="B11" s="2" t="s">
        <v>18</v>
      </c>
      <c r="D11" s="2">
        <v>5</v>
      </c>
      <c r="E11" s="2" t="s">
        <v>13</v>
      </c>
      <c r="G11" s="2">
        <v>5</v>
      </c>
      <c r="H11" s="2" t="s">
        <v>17</v>
      </c>
    </row>
    <row r="12" spans="1:9" x14ac:dyDescent="0.25">
      <c r="A12" s="2">
        <v>4</v>
      </c>
      <c r="B12" s="2" t="s">
        <v>20</v>
      </c>
      <c r="D12" s="2">
        <v>4</v>
      </c>
      <c r="E12" s="2" t="s">
        <v>16</v>
      </c>
      <c r="G12" s="2">
        <v>4</v>
      </c>
      <c r="H12" s="2" t="s">
        <v>21</v>
      </c>
    </row>
    <row r="13" spans="1:9" x14ac:dyDescent="0.25">
      <c r="A13" s="2">
        <v>3</v>
      </c>
      <c r="B13" s="2" t="s">
        <v>19</v>
      </c>
      <c r="D13" s="2">
        <v>3</v>
      </c>
      <c r="E13" s="2" t="s">
        <v>17</v>
      </c>
      <c r="G13" s="2">
        <v>3</v>
      </c>
      <c r="H13" s="2" t="s">
        <v>21</v>
      </c>
    </row>
    <row r="14" spans="1:9" x14ac:dyDescent="0.25">
      <c r="A14" s="2">
        <v>2</v>
      </c>
      <c r="B14" s="2" t="s">
        <v>21</v>
      </c>
      <c r="D14" s="2">
        <v>2</v>
      </c>
      <c r="E14" s="2" t="s">
        <v>19</v>
      </c>
      <c r="G14" s="2">
        <v>2</v>
      </c>
      <c r="H14" s="2" t="s">
        <v>21</v>
      </c>
    </row>
    <row r="15" spans="1:9" x14ac:dyDescent="0.25">
      <c r="A15" s="2">
        <v>1</v>
      </c>
      <c r="B15" s="2" t="s">
        <v>22</v>
      </c>
      <c r="D15" s="2">
        <v>1</v>
      </c>
      <c r="E15" s="2" t="s">
        <v>21</v>
      </c>
      <c r="G15" s="2">
        <v>1</v>
      </c>
      <c r="H15" s="2" t="s">
        <v>21</v>
      </c>
    </row>
    <row r="16" spans="1:9" x14ac:dyDescent="0.25">
      <c r="A16" s="2">
        <v>0</v>
      </c>
      <c r="B16" s="2" t="s">
        <v>23</v>
      </c>
      <c r="D16" s="2">
        <v>0</v>
      </c>
      <c r="E16" s="2" t="s">
        <v>23</v>
      </c>
      <c r="G16" s="2">
        <v>0</v>
      </c>
      <c r="H16" s="2" t="s">
        <v>23</v>
      </c>
    </row>
  </sheetData>
  <mergeCells count="3">
    <mergeCell ref="A1:B1"/>
    <mergeCell ref="D1:E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Attendance</vt:lpstr>
      <vt:lpstr>Experiments</vt:lpstr>
      <vt:lpstr>Assignments</vt:lpstr>
      <vt:lpstr>Calculations</vt:lpstr>
      <vt:lpstr>Written Exams</vt:lpstr>
      <vt:lpstr>Attainment</vt:lpstr>
      <vt:lpstr>Grade Mappings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shiburaj</dc:creator>
  <cp:lastModifiedBy>shiburaj</cp:lastModifiedBy>
  <dcterms:created xsi:type="dcterms:W3CDTF">2019-12-16T07:30:09Z</dcterms:created>
  <dcterms:modified xsi:type="dcterms:W3CDTF">2019-12-19T07:48:38Z</dcterms:modified>
</cp:coreProperties>
</file>