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Booker\Desktop\MellonTraining\UDEMY\Excel-Dashboards\2018\ΥΠΟ ΚΑΤΑΣΚΕΥΗ\"/>
    </mc:Choice>
  </mc:AlternateContent>
  <bookViews>
    <workbookView xWindow="0" yWindow="0" windowWidth="28800" windowHeight="12210"/>
  </bookViews>
  <sheets>
    <sheet name="Dashboard" sheetId="3" r:id="rId1"/>
    <sheet name="Calculations" sheetId="2" r:id="rId2"/>
    <sheet name="Data" sheetId="1" r:id="rId3"/>
  </sheets>
  <definedNames>
    <definedName name="SortedTable">Calculations!$K$20:$P$69</definedName>
    <definedName name="Table1">Data!$B$7:$G$56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M6" i="2"/>
  <c r="K6" i="2"/>
  <c r="I6" i="2"/>
  <c r="H6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0" i="2"/>
  <c r="B3" i="2"/>
  <c r="H19" i="2" s="1"/>
  <c r="A3" i="3"/>
  <c r="B3" i="3"/>
  <c r="C3" i="3"/>
  <c r="E3" i="3"/>
  <c r="G3" i="3"/>
  <c r="I3" i="3"/>
  <c r="A8" i="2"/>
  <c r="A9" i="2"/>
  <c r="A10" i="2"/>
  <c r="A11" i="2"/>
  <c r="A12" i="2"/>
  <c r="A13" i="2"/>
  <c r="A14" i="2"/>
  <c r="A15" i="2"/>
  <c r="A16" i="2"/>
  <c r="A7" i="2"/>
  <c r="A6" i="2"/>
  <c r="B6" i="2"/>
  <c r="C6" i="2"/>
  <c r="D6" i="2"/>
  <c r="E6" i="2"/>
  <c r="F6" i="2"/>
  <c r="I67" i="2" l="1"/>
  <c r="I68" i="2"/>
  <c r="I64" i="2"/>
  <c r="I60" i="2"/>
  <c r="I56" i="2"/>
  <c r="I52" i="2"/>
  <c r="I48" i="2"/>
  <c r="I44" i="2"/>
  <c r="I40" i="2"/>
  <c r="I36" i="2"/>
  <c r="I32" i="2"/>
  <c r="I28" i="2"/>
  <c r="I22" i="2"/>
  <c r="I63" i="2"/>
  <c r="I55" i="2"/>
  <c r="I43" i="2"/>
  <c r="I35" i="2"/>
  <c r="I27" i="2"/>
  <c r="I59" i="2"/>
  <c r="I51" i="2"/>
  <c r="I47" i="2"/>
  <c r="I39" i="2"/>
  <c r="I31" i="2"/>
  <c r="I23" i="2"/>
  <c r="I66" i="2"/>
  <c r="I58" i="2"/>
  <c r="I50" i="2"/>
  <c r="I42" i="2"/>
  <c r="I34" i="2"/>
  <c r="I26" i="2"/>
  <c r="I69" i="2"/>
  <c r="I61" i="2"/>
  <c r="I49" i="2"/>
  <c r="I41" i="2"/>
  <c r="I21" i="2"/>
  <c r="I24" i="2"/>
  <c r="I20" i="2"/>
  <c r="I62" i="2"/>
  <c r="I54" i="2"/>
  <c r="I46" i="2"/>
  <c r="I38" i="2"/>
  <c r="I30" i="2"/>
  <c r="I65" i="2"/>
  <c r="I57" i="2"/>
  <c r="I53" i="2"/>
  <c r="I45" i="2"/>
  <c r="I37" i="2"/>
  <c r="I33" i="2"/>
  <c r="I29" i="2"/>
  <c r="I25" i="2"/>
  <c r="P56" i="2" l="1"/>
  <c r="O56" i="2"/>
  <c r="P53" i="2"/>
  <c r="P69" i="2"/>
  <c r="N62" i="2"/>
  <c r="N46" i="2"/>
  <c r="O30" i="2"/>
  <c r="P66" i="2"/>
  <c r="L33" i="2"/>
  <c r="O61" i="2"/>
  <c r="K37" i="2"/>
  <c r="P61" i="2"/>
  <c r="O24" i="2"/>
  <c r="M63" i="2"/>
  <c r="M47" i="2"/>
  <c r="L36" i="2"/>
  <c r="P23" i="2"/>
  <c r="M49" i="2"/>
  <c r="K58" i="2"/>
  <c r="M34" i="2"/>
  <c r="O22" i="2"/>
  <c r="P34" i="2"/>
  <c r="K57" i="2"/>
  <c r="N33" i="2"/>
  <c r="L65" i="2"/>
  <c r="K69" i="2"/>
  <c r="N45" i="2"/>
  <c r="L29" i="2"/>
  <c r="L52" i="2"/>
  <c r="P40" i="2"/>
  <c r="P24" i="2"/>
  <c r="P39" i="2"/>
  <c r="M33" i="2"/>
  <c r="L63" i="2"/>
  <c r="L47" i="2"/>
  <c r="L31" i="2"/>
  <c r="M66" i="2"/>
  <c r="M50" i="2"/>
  <c r="K42" i="2"/>
  <c r="N26" i="2"/>
  <c r="D13" i="2" s="1"/>
  <c r="E10" i="3" s="1"/>
  <c r="F10" i="3" s="1"/>
  <c r="P50" i="2"/>
  <c r="N65" i="2"/>
  <c r="O49" i="2"/>
  <c r="K21" i="2"/>
  <c r="K25" i="2"/>
  <c r="O40" i="2"/>
  <c r="M45" i="2"/>
  <c r="L68" i="2"/>
  <c r="M31" i="2"/>
  <c r="P55" i="2"/>
  <c r="P27" i="2"/>
  <c r="P43" i="2"/>
  <c r="P59" i="2"/>
  <c r="M27" i="2"/>
  <c r="C14" i="2" s="1"/>
  <c r="C11" i="3" s="1"/>
  <c r="D11" i="3" s="1"/>
  <c r="L32" i="2"/>
  <c r="P36" i="2"/>
  <c r="M43" i="2"/>
  <c r="L48" i="2"/>
  <c r="P52" i="2"/>
  <c r="M59" i="2"/>
  <c r="L64" i="2"/>
  <c r="P68" i="2"/>
  <c r="M21" i="2"/>
  <c r="M53" i="2"/>
  <c r="O28" i="2"/>
  <c r="O44" i="2"/>
  <c r="O60" i="2"/>
  <c r="L25" i="2"/>
  <c r="N25" i="2"/>
  <c r="D12" i="2" s="1"/>
  <c r="E9" i="3" s="1"/>
  <c r="F9" i="3" s="1"/>
  <c r="K29" i="2"/>
  <c r="N37" i="2"/>
  <c r="O53" i="2"/>
  <c r="K61" i="2"/>
  <c r="N69" i="2"/>
  <c r="L41" i="2"/>
  <c r="P21" i="2"/>
  <c r="N21" i="2"/>
  <c r="O41" i="2"/>
  <c r="K49" i="2"/>
  <c r="N57" i="2"/>
  <c r="L38" i="2"/>
  <c r="L54" i="2"/>
  <c r="L20" i="2"/>
  <c r="M22" i="2"/>
  <c r="M26" i="2"/>
  <c r="M30" i="2"/>
  <c r="K38" i="2"/>
  <c r="N42" i="2"/>
  <c r="M46" i="2"/>
  <c r="K54" i="2"/>
  <c r="N58" i="2"/>
  <c r="M62" i="2"/>
  <c r="K20" i="2"/>
  <c r="L35" i="2"/>
  <c r="L51" i="2"/>
  <c r="L67" i="2"/>
  <c r="P37" i="2"/>
  <c r="N23" i="2"/>
  <c r="N27" i="2"/>
  <c r="M24" i="2"/>
  <c r="M28" i="2"/>
  <c r="N24" i="2"/>
  <c r="O27" i="2"/>
  <c r="N32" i="2"/>
  <c r="L34" i="2"/>
  <c r="O35" i="2"/>
  <c r="P38" i="2"/>
  <c r="N40" i="2"/>
  <c r="L42" i="2"/>
  <c r="O43" i="2"/>
  <c r="P46" i="2"/>
  <c r="N48" i="2"/>
  <c r="L50" i="2"/>
  <c r="O51" i="2"/>
  <c r="P54" i="2"/>
  <c r="N56" i="2"/>
  <c r="L58" i="2"/>
  <c r="O59" i="2"/>
  <c r="P62" i="2"/>
  <c r="N64" i="2"/>
  <c r="L66" i="2"/>
  <c r="O67" i="2"/>
  <c r="P20" i="2"/>
  <c r="F7" i="2" s="1"/>
  <c r="K28" i="2"/>
  <c r="K36" i="2"/>
  <c r="K44" i="2"/>
  <c r="K52" i="2"/>
  <c r="K60" i="2"/>
  <c r="K68" i="2"/>
  <c r="M68" i="2"/>
  <c r="K23" i="2"/>
  <c r="K39" i="2"/>
  <c r="K47" i="2"/>
  <c r="K63" i="2"/>
  <c r="L22" i="2"/>
  <c r="B9" i="2" s="1"/>
  <c r="N28" i="2"/>
  <c r="D15" i="2" s="1"/>
  <c r="E12" i="3" s="1"/>
  <c r="F12" i="3" s="1"/>
  <c r="N31" i="2"/>
  <c r="O34" i="2"/>
  <c r="M36" i="2"/>
  <c r="N39" i="2"/>
  <c r="O42" i="2"/>
  <c r="M44" i="2"/>
  <c r="N47" i="2"/>
  <c r="O50" i="2"/>
  <c r="M52" i="2"/>
  <c r="N55" i="2"/>
  <c r="O58" i="2"/>
  <c r="M60" i="2"/>
  <c r="N63" i="2"/>
  <c r="O66" i="2"/>
  <c r="K31" i="2"/>
  <c r="K55" i="2"/>
  <c r="O31" i="2"/>
  <c r="N36" i="2"/>
  <c r="O39" i="2"/>
  <c r="N44" i="2"/>
  <c r="O47" i="2"/>
  <c r="N52" i="2"/>
  <c r="O55" i="2"/>
  <c r="N60" i="2"/>
  <c r="O63" i="2"/>
  <c r="N68" i="2"/>
  <c r="K24" i="2"/>
  <c r="K32" i="2"/>
  <c r="K40" i="2"/>
  <c r="K48" i="2"/>
  <c r="K56" i="2"/>
  <c r="K64" i="2"/>
  <c r="O23" i="2"/>
  <c r="E10" i="2" s="1"/>
  <c r="P26" i="2"/>
  <c r="F13" i="2" s="1"/>
  <c r="I10" i="3" s="1"/>
  <c r="J10" i="3" s="1"/>
  <c r="L30" i="2"/>
  <c r="M32" i="2"/>
  <c r="P33" i="2"/>
  <c r="N35" i="2"/>
  <c r="L37" i="2"/>
  <c r="O38" i="2"/>
  <c r="M40" i="2"/>
  <c r="P41" i="2"/>
  <c r="N43" i="2"/>
  <c r="L45" i="2"/>
  <c r="O46" i="2"/>
  <c r="M48" i="2"/>
  <c r="P49" i="2"/>
  <c r="N51" i="2"/>
  <c r="L53" i="2"/>
  <c r="O54" i="2"/>
  <c r="M56" i="2"/>
  <c r="P57" i="2"/>
  <c r="N59" i="2"/>
  <c r="L61" i="2"/>
  <c r="O62" i="2"/>
  <c r="M64" i="2"/>
  <c r="P65" i="2"/>
  <c r="N67" i="2"/>
  <c r="L69" i="2"/>
  <c r="O20" i="2"/>
  <c r="E7" i="2" s="1"/>
  <c r="K27" i="2"/>
  <c r="K35" i="2"/>
  <c r="K43" i="2"/>
  <c r="K51" i="2"/>
  <c r="K59" i="2"/>
  <c r="K67" i="2"/>
  <c r="P31" i="2"/>
  <c r="P47" i="2"/>
  <c r="P63" i="2"/>
  <c r="M23" i="2"/>
  <c r="C10" i="2" s="1"/>
  <c r="L28" i="2"/>
  <c r="B15" i="2" s="1"/>
  <c r="B12" i="3" s="1"/>
  <c r="P32" i="2"/>
  <c r="M39" i="2"/>
  <c r="L44" i="2"/>
  <c r="P48" i="2"/>
  <c r="M55" i="2"/>
  <c r="L60" i="2"/>
  <c r="P64" i="2"/>
  <c r="P30" i="2"/>
  <c r="M61" i="2"/>
  <c r="O32" i="2"/>
  <c r="O48" i="2"/>
  <c r="O64" i="2"/>
  <c r="O25" i="2"/>
  <c r="E12" i="2" s="1"/>
  <c r="G9" i="3" s="1"/>
  <c r="H9" i="3" s="1"/>
  <c r="P29" i="2"/>
  <c r="F16" i="2" s="1"/>
  <c r="I13" i="3" s="1"/>
  <c r="J13" i="3" s="1"/>
  <c r="N29" i="2"/>
  <c r="O45" i="2"/>
  <c r="K53" i="2"/>
  <c r="N61" i="2"/>
  <c r="L49" i="2"/>
  <c r="O21" i="2"/>
  <c r="E8" i="2" s="1"/>
  <c r="O33" i="2"/>
  <c r="K41" i="2"/>
  <c r="N49" i="2"/>
  <c r="O65" i="2"/>
  <c r="P22" i="2"/>
  <c r="F9" i="2" s="1"/>
  <c r="P42" i="2"/>
  <c r="P58" i="2"/>
  <c r="K22" i="2"/>
  <c r="O26" i="2"/>
  <c r="E13" i="2" s="1"/>
  <c r="G10" i="3" s="1"/>
  <c r="H10" i="3" s="1"/>
  <c r="K30" i="2"/>
  <c r="K34" i="2"/>
  <c r="N38" i="2"/>
  <c r="M42" i="2"/>
  <c r="K50" i="2"/>
  <c r="N54" i="2"/>
  <c r="M58" i="2"/>
  <c r="K66" i="2"/>
  <c r="N20" i="2"/>
  <c r="L23" i="2"/>
  <c r="L39" i="2"/>
  <c r="L55" i="2"/>
  <c r="M25" i="2"/>
  <c r="C12" i="2" s="1"/>
  <c r="C9" i="3" s="1"/>
  <c r="D9" i="3" s="1"/>
  <c r="M41" i="2"/>
  <c r="M57" i="2"/>
  <c r="P35" i="2"/>
  <c r="P51" i="2"/>
  <c r="P67" i="2"/>
  <c r="L24" i="2"/>
  <c r="B11" i="2" s="1"/>
  <c r="P28" i="2"/>
  <c r="F15" i="2" s="1"/>
  <c r="I12" i="3" s="1"/>
  <c r="J12" i="3" s="1"/>
  <c r="M35" i="2"/>
  <c r="L40" i="2"/>
  <c r="P44" i="2"/>
  <c r="M51" i="2"/>
  <c r="L56" i="2"/>
  <c r="P60" i="2"/>
  <c r="M67" i="2"/>
  <c r="M37" i="2"/>
  <c r="M69" i="2"/>
  <c r="O36" i="2"/>
  <c r="O52" i="2"/>
  <c r="O68" i="2"/>
  <c r="P25" i="2"/>
  <c r="O29" i="2"/>
  <c r="E16" i="2" s="1"/>
  <c r="G13" i="3" s="1"/>
  <c r="H13" i="3" s="1"/>
  <c r="O37" i="2"/>
  <c r="K45" i="2"/>
  <c r="N53" i="2"/>
  <c r="O69" i="2"/>
  <c r="L57" i="2"/>
  <c r="L21" i="2"/>
  <c r="B8" i="2" s="1"/>
  <c r="K33" i="2"/>
  <c r="N41" i="2"/>
  <c r="O57" i="2"/>
  <c r="K65" i="2"/>
  <c r="L26" i="2"/>
  <c r="L46" i="2"/>
  <c r="L62" i="2"/>
  <c r="N22" i="2"/>
  <c r="D9" i="2" s="1"/>
  <c r="K26" i="2"/>
  <c r="N30" i="2"/>
  <c r="N34" i="2"/>
  <c r="M38" i="2"/>
  <c r="K46" i="2"/>
  <c r="N50" i="2"/>
  <c r="M54" i="2"/>
  <c r="K62" i="2"/>
  <c r="N66" i="2"/>
  <c r="M20" i="2"/>
  <c r="C7" i="2" s="1"/>
  <c r="L27" i="2"/>
  <c r="B14" i="2" s="1"/>
  <c r="B11" i="3" s="1"/>
  <c r="L43" i="2"/>
  <c r="L59" i="2"/>
  <c r="M29" i="2"/>
  <c r="C16" i="2" s="1"/>
  <c r="C13" i="3" s="1"/>
  <c r="D13" i="3" s="1"/>
  <c r="P45" i="2"/>
  <c r="M65" i="2"/>
  <c r="C11" i="2" l="1"/>
  <c r="I11" i="2" s="1"/>
  <c r="F8" i="2"/>
  <c r="I5" i="3" s="1"/>
  <c r="J5" i="3" s="1"/>
  <c r="B16" i="2"/>
  <c r="B13" i="3" s="1"/>
  <c r="B13" i="2"/>
  <c r="B10" i="3" s="1"/>
  <c r="E14" i="2"/>
  <c r="G11" i="3" s="1"/>
  <c r="H11" i="3" s="1"/>
  <c r="D14" i="2"/>
  <c r="E11" i="3" s="1"/>
  <c r="F11" i="3" s="1"/>
  <c r="B7" i="2"/>
  <c r="B4" i="3" s="1"/>
  <c r="C8" i="2"/>
  <c r="I8" i="2" s="1"/>
  <c r="F14" i="2"/>
  <c r="I11" i="3" s="1"/>
  <c r="J11" i="3" s="1"/>
  <c r="F11" i="2"/>
  <c r="I8" i="3" s="1"/>
  <c r="J8" i="3" s="1"/>
  <c r="B10" i="2"/>
  <c r="B7" i="3" s="1"/>
  <c r="D16" i="2"/>
  <c r="E13" i="3" s="1"/>
  <c r="F13" i="3" s="1"/>
  <c r="D11" i="2"/>
  <c r="K11" i="2" s="1"/>
  <c r="D10" i="2"/>
  <c r="E7" i="3" s="1"/>
  <c r="F7" i="3" s="1"/>
  <c r="C9" i="2"/>
  <c r="C6" i="3" s="1"/>
  <c r="D6" i="3" s="1"/>
  <c r="B12" i="2"/>
  <c r="B9" i="3" s="1"/>
  <c r="F12" i="2"/>
  <c r="I9" i="3" s="1"/>
  <c r="J9" i="3" s="1"/>
  <c r="D7" i="2"/>
  <c r="E4" i="3" s="1"/>
  <c r="F4" i="3" s="1"/>
  <c r="C15" i="2"/>
  <c r="C12" i="3" s="1"/>
  <c r="D12" i="3" s="1"/>
  <c r="C13" i="2"/>
  <c r="C10" i="3" s="1"/>
  <c r="D10" i="3" s="1"/>
  <c r="D8" i="2"/>
  <c r="E5" i="3" s="1"/>
  <c r="F5" i="3" s="1"/>
  <c r="E15" i="2"/>
  <c r="G12" i="3" s="1"/>
  <c r="H12" i="3" s="1"/>
  <c r="E9" i="2"/>
  <c r="M9" i="2" s="1"/>
  <c r="F10" i="2"/>
  <c r="O10" i="2" s="1"/>
  <c r="E11" i="2"/>
  <c r="M11" i="2" s="1"/>
  <c r="E6" i="3"/>
  <c r="F6" i="3" s="1"/>
  <c r="K9" i="2"/>
  <c r="I6" i="3"/>
  <c r="J6" i="3" s="1"/>
  <c r="O9" i="2"/>
  <c r="G4" i="3"/>
  <c r="H4" i="3" s="1"/>
  <c r="M7" i="2"/>
  <c r="I9" i="2"/>
  <c r="B8" i="3"/>
  <c r="H11" i="2"/>
  <c r="G5" i="3"/>
  <c r="H5" i="3" s="1"/>
  <c r="M8" i="2"/>
  <c r="B6" i="3"/>
  <c r="H9" i="2"/>
  <c r="I4" i="3"/>
  <c r="J4" i="3" s="1"/>
  <c r="O7" i="2"/>
  <c r="B5" i="3"/>
  <c r="H8" i="2"/>
  <c r="C4" i="3"/>
  <c r="D4" i="3" s="1"/>
  <c r="I7" i="2"/>
  <c r="C7" i="3"/>
  <c r="D7" i="3" s="1"/>
  <c r="I10" i="2"/>
  <c r="E8" i="3"/>
  <c r="F8" i="3" s="1"/>
  <c r="K10" i="2"/>
  <c r="O8" i="2"/>
  <c r="G7" i="3"/>
  <c r="H7" i="3" s="1"/>
  <c r="M10" i="2"/>
  <c r="K7" i="2" l="1"/>
  <c r="C8" i="3"/>
  <c r="D8" i="3" s="1"/>
  <c r="O11" i="2"/>
  <c r="H10" i="2"/>
  <c r="G6" i="3"/>
  <c r="H6" i="3" s="1"/>
  <c r="H7" i="2"/>
  <c r="C5" i="3"/>
  <c r="D5" i="3" s="1"/>
  <c r="G8" i="3"/>
  <c r="H8" i="3" s="1"/>
  <c r="K8" i="2"/>
  <c r="I7" i="3"/>
  <c r="J7" i="3" s="1"/>
</calcChain>
</file>

<file path=xl/sharedStrings.xml><?xml version="1.0" encoding="utf-8"?>
<sst xmlns="http://schemas.openxmlformats.org/spreadsheetml/2006/main" count="136" uniqueCount="66">
  <si>
    <t>#</t>
  </si>
  <si>
    <t>Player</t>
  </si>
  <si>
    <t>James Harden</t>
  </si>
  <si>
    <t>Anthony Davis</t>
  </si>
  <si>
    <t>Giannis Antetokounmpo</t>
  </si>
  <si>
    <t>LeBron James</t>
  </si>
  <si>
    <t>Stephen Curry</t>
  </si>
  <si>
    <t>Damian Lillard</t>
  </si>
  <si>
    <t>Kevin Durant</t>
  </si>
  <si>
    <t>DeMarcus Cousins</t>
  </si>
  <si>
    <t>Devin Booker</t>
  </si>
  <si>
    <t>Russell Westbrook</t>
  </si>
  <si>
    <t>Kyrie Irving</t>
  </si>
  <si>
    <t>Victor Oladipo</t>
  </si>
  <si>
    <t>Joel Embiid</t>
  </si>
  <si>
    <t>DeMar DeRozan</t>
  </si>
  <si>
    <t>Bradley Beal</t>
  </si>
  <si>
    <t>Lou Williams</t>
  </si>
  <si>
    <t>Kemba Walker</t>
  </si>
  <si>
    <t>Kristaps Porzingis</t>
  </si>
  <si>
    <t>LaMarcus Aldridge</t>
  </si>
  <si>
    <t>Paul George</t>
  </si>
  <si>
    <t>Jimmy Butler</t>
  </si>
  <si>
    <t>CJ McCollum</t>
  </si>
  <si>
    <t>Blake Griffin</t>
  </si>
  <si>
    <t>Karl-Anthony Towns</t>
  </si>
  <si>
    <t>Khris Middleton</t>
  </si>
  <si>
    <t>Klay Thompson</t>
  </si>
  <si>
    <t>Donovan Mitchell</t>
  </si>
  <si>
    <t>TJ Warren</t>
  </si>
  <si>
    <t>Tyreke Evans</t>
  </si>
  <si>
    <t>Dennis Schroder</t>
  </si>
  <si>
    <t>Jrue Holiday</t>
  </si>
  <si>
    <t>Chris Paul</t>
  </si>
  <si>
    <t>Eric Gordon</t>
  </si>
  <si>
    <t>Harrison Barnes</t>
  </si>
  <si>
    <t>Tobias Harris</t>
  </si>
  <si>
    <t>Aaron Gordon</t>
  </si>
  <si>
    <t>Evan Fournier</t>
  </si>
  <si>
    <t>Kevin Love</t>
  </si>
  <si>
    <t>Andrew Wiggins</t>
  </si>
  <si>
    <t>Marc Gasol</t>
  </si>
  <si>
    <t>Goran Dragic</t>
  </si>
  <si>
    <t>Gary Harris</t>
  </si>
  <si>
    <t>Eric Bledsoe</t>
  </si>
  <si>
    <t>Nikola Jokic</t>
  </si>
  <si>
    <t>Carmelo Anthony</t>
  </si>
  <si>
    <t>JJ Redick</t>
  </si>
  <si>
    <t>Kyle Lowry</t>
  </si>
  <si>
    <t>Ben Simmons</t>
  </si>
  <si>
    <t>Jamal Murray</t>
  </si>
  <si>
    <t>Brandon Ingram</t>
  </si>
  <si>
    <t>Games Played</t>
  </si>
  <si>
    <t>Points</t>
  </si>
  <si>
    <t>Rebounds</t>
  </si>
  <si>
    <t>Assists</t>
  </si>
  <si>
    <t>Season 2017-2018</t>
  </si>
  <si>
    <t>Target</t>
  </si>
  <si>
    <t>Position</t>
  </si>
  <si>
    <t>10 Players Scrollable List</t>
  </si>
  <si>
    <t>Sort By</t>
  </si>
  <si>
    <t>Sort By --&gt;</t>
  </si>
  <si>
    <t>KPI</t>
  </si>
  <si>
    <t>Rank</t>
  </si>
  <si>
    <t>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</si>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</sst>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Segoe UI"/>
      <family val="2"/>
    </font>
    <font>
      <sz val="11"/>
      <color theme="1"/>
      <name val="Webdings"/>
      <family val="1"/>
      <charset val="2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11" xfId="0" applyFont="1" applyBorder="1"/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8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2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Calculations!$I$6</c:f>
              <c:strCache>
                <c:ptCount val="1"/>
                <c:pt idx="0">
                  <c:v>Games Played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Calculations!$I$7:$I$11</c:f>
              <c:numCache>
                <c:formatCode>General</c:formatCode>
                <c:ptCount val="5"/>
                <c:pt idx="0">
                  <c:v>43</c:v>
                </c:pt>
                <c:pt idx="1">
                  <c:v>65</c:v>
                </c:pt>
                <c:pt idx="2">
                  <c:v>55</c:v>
                </c:pt>
                <c:pt idx="3">
                  <c:v>59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4AE-A1F5-517E0EAD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Calculations!$J$6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Calculations!$J$7:$J$11</c:f>
              <c:numCache>
                <c:formatCode>General</c:formatCode>
                <c:ptCount val="5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6-44AE-A1F5-517E0EAD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Calculations!$K$6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Calculations!$K$7:$K$11</c:f>
              <c:numCache>
                <c:formatCode>General</c:formatCode>
                <c:ptCount val="5"/>
                <c:pt idx="0">
                  <c:v>18</c:v>
                </c:pt>
                <c:pt idx="1">
                  <c:v>17.8</c:v>
                </c:pt>
                <c:pt idx="2">
                  <c:v>28.1</c:v>
                </c:pt>
                <c:pt idx="3">
                  <c:v>16.600000000000001</c:v>
                </c:pt>
                <c:pt idx="4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F-45DD-AC47-40A3299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Calculations!$L$6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Calculations!$L$7:$L$11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F-45DD-AC47-40A3299B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Calculations!$M$6</c:f>
              <c:strCache>
                <c:ptCount val="1"/>
                <c:pt idx="0">
                  <c:v>Rebounds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Calculations!$M$7:$M$11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4.0999999999999996</c:v>
                </c:pt>
                <c:pt idx="2">
                  <c:v>11.1</c:v>
                </c:pt>
                <c:pt idx="3">
                  <c:v>7.7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4BCE-AE44-7C636F2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Calculations!$N$6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Calculations!$N$7:$N$11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5-4BCE-AE44-7C636F29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Assists</a:t>
            </a:r>
          </a:p>
        </c:rich>
      </c:tx>
      <c:layout>
        <c:manualLayout>
          <c:xMode val="edge"/>
          <c:yMode val="edge"/>
          <c:x val="0.32176865292919599"/>
          <c:y val="3.619909502262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Calculations!$O$6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Calculations!$O$7:$O$11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1.8</c:v>
                </c:pt>
                <c:pt idx="2">
                  <c:v>2.4</c:v>
                </c:pt>
                <c:pt idx="3">
                  <c:v>7.4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6-4153-BE59-923DF0A2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65152"/>
        <c:axId val="1389856800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Calculations!$P$6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Calculations!$H$7:$H$11</c:f>
              <c:strCache>
                <c:ptCount val="5"/>
                <c:pt idx="0">
                  <c:v>Aaron Gordon</c:v>
                </c:pt>
                <c:pt idx="1">
                  <c:v>Andrew Wiggins</c:v>
                </c:pt>
                <c:pt idx="2">
                  <c:v>Anthony Davis</c:v>
                </c:pt>
                <c:pt idx="3">
                  <c:v>Ben Simmons</c:v>
                </c:pt>
                <c:pt idx="4">
                  <c:v>Blake Griffin</c:v>
                </c:pt>
              </c:strCache>
            </c:strRef>
          </c:cat>
          <c:val>
            <c:numRef>
              <c:f>Calculations!$P$7:$P$11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6-4153-BE59-923DF0A2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87846096"/>
        <c:axId val="1615608928"/>
      </c:barChart>
      <c:catAx>
        <c:axId val="11889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6800"/>
        <c:crosses val="autoZero"/>
        <c:auto val="1"/>
        <c:lblAlgn val="ctr"/>
        <c:lblOffset val="100"/>
        <c:noMultiLvlLbl val="0"/>
      </c:catAx>
      <c:valAx>
        <c:axId val="138985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5152"/>
        <c:crosses val="autoZero"/>
        <c:crossBetween val="between"/>
      </c:valAx>
      <c:valAx>
        <c:axId val="1615608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7846096"/>
        <c:crosses val="max"/>
        <c:crossBetween val="between"/>
      </c:valAx>
      <c:catAx>
        <c:axId val="138784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6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Calculations!$B$1" max="41" min="1" page="10"/>
</file>

<file path=xl/ctrlProps/ctrlProp2.xml><?xml version="1.0" encoding="utf-8"?>
<formControlPr xmlns="http://schemas.microsoft.com/office/spreadsheetml/2009/9/main" objectType="Radio" firstButton="1" fmlaLink="Calculations!$B$2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19051</xdr:colOff>
          <xdr:row>3</xdr:row>
          <xdr:rowOff>0</xdr:rowOff>
        </xdr:from>
        <xdr:to>
          <xdr:col>10</xdr:col>
          <xdr:colOff>400050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F1AAC7B-46B5-4EDB-B462-9A4C0ED848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304800</xdr:colOff>
          <xdr:row>1</xdr:row>
          <xdr:rowOff>4762</xdr:rowOff>
        </xdr:from>
        <xdr:to>
          <xdr:col>3</xdr:col>
          <xdr:colOff>514350</xdr:colOff>
          <xdr:row>2</xdr:row>
          <xdr:rowOff>4762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DD6B2FC-53FD-4804-9646-75BB97421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</xdr:row>
          <xdr:rowOff>14287</xdr:rowOff>
        </xdr:from>
        <xdr:to>
          <xdr:col>5</xdr:col>
          <xdr:colOff>657225</xdr:colOff>
          <xdr:row>2</xdr:row>
          <xdr:rowOff>14287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9114E06-903D-4388-8FDA-C9F08288F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628650</xdr:colOff>
          <xdr:row>1</xdr:row>
          <xdr:rowOff>4762</xdr:rowOff>
        </xdr:from>
        <xdr:to>
          <xdr:col>7</xdr:col>
          <xdr:colOff>838200</xdr:colOff>
          <xdr:row>2</xdr:row>
          <xdr:rowOff>4762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D8210A2-E618-4222-80CC-A0F610FA2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676275</xdr:colOff>
          <xdr:row>1</xdr:row>
          <xdr:rowOff>4762</xdr:rowOff>
        </xdr:from>
        <xdr:to>
          <xdr:col>9</xdr:col>
          <xdr:colOff>885825</xdr:colOff>
          <xdr:row>2</xdr:row>
          <xdr:rowOff>4762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DE4A88F-940F-4C93-8DB0-1ECD03706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1</xdr:row>
          <xdr:rowOff>0</xdr:rowOff>
        </xdr:from>
        <xdr:to>
          <xdr:col>1</xdr:col>
          <xdr:colOff>647700</xdr:colOff>
          <xdr:row>2</xdr:row>
          <xdr:rowOff>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597B501-5AAC-4BF5-B264-89DE14346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14</xdr:row>
      <xdr:rowOff>0</xdr:rowOff>
    </xdr:from>
    <xdr:to>
      <xdr:col>3</xdr:col>
      <xdr:colOff>514349</xdr:colOff>
      <xdr:row>25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CD756D-FA37-469A-A216-16D013D69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14</xdr:row>
      <xdr:rowOff>0</xdr:rowOff>
    </xdr:from>
    <xdr:to>
      <xdr:col>5</xdr:col>
      <xdr:colOff>1485899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2BD66A-A34E-43AA-AF22-1D2DFF71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1543050</xdr:colOff>
      <xdr:row>14</xdr:row>
      <xdr:rowOff>0</xdr:rowOff>
    </xdr:from>
    <xdr:to>
      <xdr:col>8</xdr:col>
      <xdr:colOff>361949</xdr:colOff>
      <xdr:row>25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CEE7F5-2ED4-404A-BAF0-26908D92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14</xdr:row>
      <xdr:rowOff>9525</xdr:rowOff>
    </xdr:from>
    <xdr:to>
      <xdr:col>11</xdr:col>
      <xdr:colOff>409574</xdr:colOff>
      <xdr:row>25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6D1529-F1C5-4B50-8727-E750A5BD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showGridLines="0" tabSelected="1" workbookViewId="0"/>
  </sheetViews>
  <sheetFormatPr defaultRowHeight="15" x14ac:dyDescent="0.25"/>
  <cols>
    <col min="1" max="1" width="4.7109375" customWidth="1"/>
    <col min="2" max="2" width="23" bestFit="1" customWidth="1"/>
    <col min="3" max="3" width="13.5703125" bestFit="1" customWidth="1"/>
    <col min="4" max="4" width="25.7109375" customWidth="1"/>
    <col min="6" max="6" width="25.7109375" customWidth="1"/>
    <col min="8" max="8" width="31.85546875" customWidth="1"/>
    <col min="10" max="10" width="33.28515625" customWidth="1"/>
    <col min="11" max="11" width="6.42578125" customWidth="1"/>
  </cols>
  <sheetData>
    <row r="1" spans="1:11" ht="15.75" thickBot="1" x14ac:dyDescent="0.3"/>
    <row r="2" spans="1:11" x14ac:dyDescent="0.25">
      <c r="A2" s="22" t="s">
        <v>61</v>
      </c>
      <c r="B2" s="23"/>
      <c r="C2" s="21"/>
      <c r="D2" s="21"/>
      <c r="E2" s="21"/>
      <c r="F2" s="21"/>
      <c r="G2" s="21"/>
      <c r="H2" s="21"/>
      <c r="I2" s="21"/>
      <c r="J2" s="21"/>
      <c r="K2" s="26"/>
    </row>
    <row r="3" spans="1:11" x14ac:dyDescent="0.25">
      <c r="A3" s="24" t="str">
        <f>Data!B6</f>
        <v>#</v>
      </c>
      <c r="B3" s="11" t="str">
        <f>Data!C6</f>
        <v>Player</v>
      </c>
      <c r="C3" s="10" t="str">
        <f>Data!D6</f>
        <v>Games Played</v>
      </c>
      <c r="D3" s="10"/>
      <c r="E3" s="10" t="str">
        <f>Data!E6</f>
        <v>Points</v>
      </c>
      <c r="F3" s="10"/>
      <c r="G3" s="10" t="str">
        <f>Data!F6</f>
        <v>Rebounds</v>
      </c>
      <c r="H3" s="10"/>
      <c r="I3" s="10" t="str">
        <f>Data!G6</f>
        <v>Assists</v>
      </c>
      <c r="J3" s="10"/>
      <c r="K3" s="27"/>
    </row>
    <row r="4" spans="1:11" ht="15.75" x14ac:dyDescent="0.3">
      <c r="A4" s="16">
        <v>1</v>
      </c>
      <c r="B4" s="5" t="str">
        <f>Calculations!B7</f>
        <v>Aaron Gordon</v>
      </c>
      <c r="C4" s="5">
        <f>Calculations!C7</f>
        <v>43</v>
      </c>
      <c r="D4" s="13" t="str">
        <f>REPT("g",(C4/Data!$D$2)*10)</f>
        <v>ggggggg</v>
      </c>
      <c r="E4" s="5">
        <f>Calculations!D7</f>
        <v>18</v>
      </c>
      <c r="F4" s="13" t="str">
        <f>REPT("g",(E4/Data!$E$2)*10)</f>
        <v>ggggggg</v>
      </c>
      <c r="G4" s="5">
        <f>Calculations!E7</f>
        <v>8.1999999999999993</v>
      </c>
      <c r="H4" s="13" t="str">
        <f>REPT("g",(G4/Data!$F$2)*10)</f>
        <v>ggggggggg</v>
      </c>
      <c r="I4" s="5">
        <f>Calculations!F7</f>
        <v>2.2999999999999998</v>
      </c>
      <c r="J4" s="13" t="str">
        <f>REPT("g",(I4/Data!$G$2)*10)</f>
        <v>ggg</v>
      </c>
      <c r="K4" s="27"/>
    </row>
    <row r="5" spans="1:11" ht="15.75" x14ac:dyDescent="0.3">
      <c r="A5" s="16">
        <v>2</v>
      </c>
      <c r="B5" s="5" t="str">
        <f>Calculations!B8</f>
        <v>Andrew Wiggins</v>
      </c>
      <c r="C5" s="5">
        <f>Calculations!C8</f>
        <v>65</v>
      </c>
      <c r="D5" s="13" t="str">
        <f>REPT("g",(C5/Data!$D$2)*10)</f>
        <v>ggggggggggg</v>
      </c>
      <c r="E5" s="5">
        <f>Calculations!D8</f>
        <v>17.8</v>
      </c>
      <c r="F5" s="13" t="str">
        <f>REPT("g",(E5/Data!$E$2)*10)</f>
        <v>ggggggg</v>
      </c>
      <c r="G5" s="5">
        <f>Calculations!E8</f>
        <v>4.0999999999999996</v>
      </c>
      <c r="H5" s="13" t="str">
        <f>REPT("g",(G5/Data!$F$2)*10)</f>
        <v>gggg</v>
      </c>
      <c r="I5" s="5">
        <f>Calculations!F8</f>
        <v>1.8</v>
      </c>
      <c r="J5" s="13" t="str">
        <f>REPT("g",(I5/Data!$G$2)*10)</f>
        <v>gg</v>
      </c>
      <c r="K5" s="27"/>
    </row>
    <row r="6" spans="1:11" ht="15.75" x14ac:dyDescent="0.3">
      <c r="A6" s="16">
        <v>3</v>
      </c>
      <c r="B6" s="5" t="str">
        <f>Calculations!B9</f>
        <v>Anthony Davis</v>
      </c>
      <c r="C6" s="5">
        <f>Calculations!C9</f>
        <v>55</v>
      </c>
      <c r="D6" s="13" t="str">
        <f>REPT("g",(C6/Data!$D$2)*10)</f>
        <v>ggggggggg</v>
      </c>
      <c r="E6" s="5">
        <f>Calculations!D9</f>
        <v>28.1</v>
      </c>
      <c r="F6" s="13" t="str">
        <f>REPT("g",(E6/Data!$E$2)*10)</f>
        <v>ggggggggggg</v>
      </c>
      <c r="G6" s="5">
        <f>Calculations!E9</f>
        <v>11.1</v>
      </c>
      <c r="H6" s="13" t="str">
        <f>REPT("g",(G6/Data!$F$2)*10)</f>
        <v>gggggggggggg</v>
      </c>
      <c r="I6" s="5">
        <f>Calculations!F9</f>
        <v>2.4</v>
      </c>
      <c r="J6" s="13" t="str">
        <f>REPT("g",(I6/Data!$G$2)*10)</f>
        <v>ggg</v>
      </c>
      <c r="K6" s="27"/>
    </row>
    <row r="7" spans="1:11" ht="15.75" x14ac:dyDescent="0.3">
      <c r="A7" s="16">
        <v>4</v>
      </c>
      <c r="B7" s="5" t="str">
        <f>Calculations!B10</f>
        <v>Ben Simmons</v>
      </c>
      <c r="C7" s="5">
        <f>Calculations!C10</f>
        <v>59</v>
      </c>
      <c r="D7" s="13" t="str">
        <f>REPT("g",(C7/Data!$D$2)*10)</f>
        <v>gggggggggg</v>
      </c>
      <c r="E7" s="5">
        <f>Calculations!D10</f>
        <v>16.600000000000001</v>
      </c>
      <c r="F7" s="13" t="str">
        <f>REPT("g",(E7/Data!$E$2)*10)</f>
        <v>gggggg</v>
      </c>
      <c r="G7" s="5">
        <f>Calculations!E10</f>
        <v>7.7</v>
      </c>
      <c r="H7" s="13" t="str">
        <f>REPT("g",(G7/Data!$F$2)*10)</f>
        <v>gggggggg</v>
      </c>
      <c r="I7" s="5">
        <f>Calculations!F10</f>
        <v>7.4</v>
      </c>
      <c r="J7" s="13" t="str">
        <f>REPT("g",(I7/Data!$G$2)*10)</f>
        <v>gggggggggg</v>
      </c>
      <c r="K7" s="27"/>
    </row>
    <row r="8" spans="1:11" ht="15.75" x14ac:dyDescent="0.3">
      <c r="A8" s="16">
        <v>5</v>
      </c>
      <c r="B8" s="5" t="str">
        <f>Calculations!B11</f>
        <v>Blake Griffin</v>
      </c>
      <c r="C8" s="5">
        <f>Calculations!C11</f>
        <v>45</v>
      </c>
      <c r="D8" s="13" t="str">
        <f>REPT("g",(C8/Data!$D$2)*10)</f>
        <v>ggggggg</v>
      </c>
      <c r="E8" s="5">
        <f>Calculations!D11</f>
        <v>21.5</v>
      </c>
      <c r="F8" s="13" t="str">
        <f>REPT("g",(E8/Data!$E$2)*10)</f>
        <v>gggggggg</v>
      </c>
      <c r="G8" s="5">
        <f>Calculations!E11</f>
        <v>7.6</v>
      </c>
      <c r="H8" s="13" t="str">
        <f>REPT("g",(G8/Data!$F$2)*10)</f>
        <v>gggggggg</v>
      </c>
      <c r="I8" s="5">
        <f>Calculations!F11</f>
        <v>5.4</v>
      </c>
      <c r="J8" s="13" t="str">
        <f>REPT("g",(I8/Data!$G$2)*10)</f>
        <v>ggggggg</v>
      </c>
      <c r="K8" s="27"/>
    </row>
    <row r="9" spans="1:11" ht="15.75" x14ac:dyDescent="0.3">
      <c r="A9" s="16">
        <v>6</v>
      </c>
      <c r="B9" s="5" t="str">
        <f>Calculations!B12</f>
        <v>Bradley Beal</v>
      </c>
      <c r="C9" s="5">
        <f>Calculations!C12</f>
        <v>62</v>
      </c>
      <c r="D9" s="13" t="str">
        <f>REPT("g",(C9/Data!$D$2)*10)</f>
        <v>gggggggggg</v>
      </c>
      <c r="E9" s="5">
        <f>Calculations!D12</f>
        <v>23.4</v>
      </c>
      <c r="F9" s="13" t="str">
        <f>REPT("g",(E9/Data!$E$2)*10)</f>
        <v>ggggggggg</v>
      </c>
      <c r="G9" s="5">
        <f>Calculations!E12</f>
        <v>4.5</v>
      </c>
      <c r="H9" s="13" t="str">
        <f>REPT("g",(G9/Data!$F$2)*10)</f>
        <v>ggggg</v>
      </c>
      <c r="I9" s="5">
        <f>Calculations!F12</f>
        <v>4.5</v>
      </c>
      <c r="J9" s="13" t="str">
        <f>REPT("g",(I9/Data!$G$2)*10)</f>
        <v>gggggg</v>
      </c>
      <c r="K9" s="27"/>
    </row>
    <row r="10" spans="1:11" ht="15.75" x14ac:dyDescent="0.3">
      <c r="A10" s="16">
        <v>7</v>
      </c>
      <c r="B10" s="5" t="str">
        <f>Calculations!B13</f>
        <v>Brandon Ingram</v>
      </c>
      <c r="C10" s="5">
        <f>Calculations!C13</f>
        <v>57</v>
      </c>
      <c r="D10" s="13" t="str">
        <f>REPT("g",(C10/Data!$D$2)*10)</f>
        <v>ggggggggg</v>
      </c>
      <c r="E10" s="5">
        <f>Calculations!D13</f>
        <v>16.2</v>
      </c>
      <c r="F10" s="13" t="str">
        <f>REPT("g",(E10/Data!$E$2)*10)</f>
        <v>gggggg</v>
      </c>
      <c r="G10" s="5">
        <f>Calculations!E13</f>
        <v>5.4</v>
      </c>
      <c r="H10" s="13" t="str">
        <f>REPT("g",(G10/Data!$F$2)*10)</f>
        <v>gggggg</v>
      </c>
      <c r="I10" s="5">
        <f>Calculations!F13</f>
        <v>3.9</v>
      </c>
      <c r="J10" s="13" t="str">
        <f>REPT("g",(I10/Data!$G$2)*10)</f>
        <v>ggggg</v>
      </c>
      <c r="K10" s="27"/>
    </row>
    <row r="11" spans="1:11" ht="15.75" x14ac:dyDescent="0.3">
      <c r="A11" s="16">
        <v>8</v>
      </c>
      <c r="B11" s="5" t="str">
        <f>Calculations!B14</f>
        <v>Carmelo Anthony</v>
      </c>
      <c r="C11" s="5">
        <f>Calculations!C14</f>
        <v>60</v>
      </c>
      <c r="D11" s="13" t="str">
        <f>REPT("g",(C11/Data!$D$2)*10)</f>
        <v>gggggggggg</v>
      </c>
      <c r="E11" s="5">
        <f>Calculations!D14</f>
        <v>17</v>
      </c>
      <c r="F11" s="13" t="str">
        <f>REPT("g",(E11/Data!$E$2)*10)</f>
        <v>ggggggg</v>
      </c>
      <c r="G11" s="5">
        <f>Calculations!E14</f>
        <v>5.9</v>
      </c>
      <c r="H11" s="13" t="str">
        <f>REPT("g",(G11/Data!$F$2)*10)</f>
        <v>gggggg</v>
      </c>
      <c r="I11" s="5">
        <f>Calculations!F14</f>
        <v>1.3</v>
      </c>
      <c r="J11" s="13" t="str">
        <f>REPT("g",(I11/Data!$G$2)*10)</f>
        <v>g</v>
      </c>
      <c r="K11" s="27"/>
    </row>
    <row r="12" spans="1:11" ht="15.75" x14ac:dyDescent="0.3">
      <c r="A12" s="16">
        <v>9</v>
      </c>
      <c r="B12" s="5" t="str">
        <f>Calculations!B15</f>
        <v>Chris Paul</v>
      </c>
      <c r="C12" s="5">
        <f>Calculations!C15</f>
        <v>43</v>
      </c>
      <c r="D12" s="13" t="str">
        <f>REPT("g",(C12/Data!$D$2)*10)</f>
        <v>ggggggg</v>
      </c>
      <c r="E12" s="5">
        <f>Calculations!D15</f>
        <v>18.8</v>
      </c>
      <c r="F12" s="13" t="str">
        <f>REPT("g",(E12/Data!$E$2)*10)</f>
        <v>ggggggg</v>
      </c>
      <c r="G12" s="5">
        <f>Calculations!E15</f>
        <v>5.7</v>
      </c>
      <c r="H12" s="13" t="str">
        <f>REPT("g",(G12/Data!$F$2)*10)</f>
        <v>gggggg</v>
      </c>
      <c r="I12" s="5">
        <f>Calculations!F15</f>
        <v>8.1999999999999993</v>
      </c>
      <c r="J12" s="13" t="str">
        <f>REPT("g",(I12/Data!$G$2)*10)</f>
        <v>ggggggggggg</v>
      </c>
      <c r="K12" s="27"/>
    </row>
    <row r="13" spans="1:11" ht="16.5" thickBot="1" x14ac:dyDescent="0.35">
      <c r="A13" s="18">
        <v>10</v>
      </c>
      <c r="B13" s="19" t="str">
        <f>Calculations!B16</f>
        <v>CJ McCollum</v>
      </c>
      <c r="C13" s="19">
        <f>Calculations!C16</f>
        <v>61</v>
      </c>
      <c r="D13" s="20" t="str">
        <f>REPT("g",(C13/Data!$D$2)*10)</f>
        <v>gggggggggg</v>
      </c>
      <c r="E13" s="19">
        <f>Calculations!D16</f>
        <v>21.6</v>
      </c>
      <c r="F13" s="13" t="str">
        <f>REPT("g",(E13/Data!$E$2)*10)</f>
        <v>ggggggggg</v>
      </c>
      <c r="G13" s="19">
        <f>Calculations!E16</f>
        <v>3.8</v>
      </c>
      <c r="H13" s="13" t="str">
        <f>REPT("g",(G13/Data!$F$2)*10)</f>
        <v>gggg</v>
      </c>
      <c r="I13" s="19">
        <f>Calculations!F16</f>
        <v>3.1</v>
      </c>
      <c r="J13" s="13" t="str">
        <f>REPT("g",(I13/Data!$G$2)*10)</f>
        <v>gggg</v>
      </c>
      <c r="K13" s="28"/>
    </row>
  </sheetData>
  <mergeCells count="10">
    <mergeCell ref="K2:K13"/>
    <mergeCell ref="A2:B2"/>
    <mergeCell ref="C2:D2"/>
    <mergeCell ref="E2:F2"/>
    <mergeCell ref="G2:H2"/>
    <mergeCell ref="I2:J2"/>
    <mergeCell ref="C3:D3"/>
    <mergeCell ref="I3:J3"/>
    <mergeCell ref="E3:F3"/>
    <mergeCell ref="G3:H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10</xdr:col>
                    <xdr:colOff>19050</xdr:colOff>
                    <xdr:row>3</xdr:row>
                    <xdr:rowOff>0</xdr:rowOff>
                  </from>
                  <to>
                    <xdr:col>10</xdr:col>
                    <xdr:colOff>400050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Option Button 4">
              <controlPr defaultSize="0" autoFill="0" autoLine="0" autoPict="0">
                <anchor moveWithCells="1">
                  <from>
                    <xdr:col>3</xdr:col>
                    <xdr:colOff>304800</xdr:colOff>
                    <xdr:row>1</xdr:row>
                    <xdr:rowOff>0</xdr:rowOff>
                  </from>
                  <to>
                    <xdr:col>3</xdr:col>
                    <xdr:colOff>514350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5</xdr:col>
                    <xdr:colOff>447675</xdr:colOff>
                    <xdr:row>1</xdr:row>
                    <xdr:rowOff>9525</xdr:rowOff>
                  </from>
                  <to>
                    <xdr:col>5</xdr:col>
                    <xdr:colOff>657225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7</xdr:col>
                    <xdr:colOff>628650</xdr:colOff>
                    <xdr:row>1</xdr:row>
                    <xdr:rowOff>0</xdr:rowOff>
                  </from>
                  <to>
                    <xdr:col>7</xdr:col>
                    <xdr:colOff>838200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Option Button 7">
              <controlPr defaultSize="0" autoFill="0" autoLine="0" autoPict="0">
                <anchor moveWithCells="1">
                  <from>
                    <xdr:col>9</xdr:col>
                    <xdr:colOff>676275</xdr:colOff>
                    <xdr:row>1</xdr:row>
                    <xdr:rowOff>0</xdr:rowOff>
                  </from>
                  <to>
                    <xdr:col>9</xdr:col>
                    <xdr:colOff>885825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Option Button 8">
              <controlPr defaultSize="0" autoFill="0" autoLine="0" autoPict="0">
                <anchor moveWithCells="1">
                  <from>
                    <xdr:col>1</xdr:col>
                    <xdr:colOff>438150</xdr:colOff>
                    <xdr:row>1</xdr:row>
                    <xdr:rowOff>0</xdr:rowOff>
                  </from>
                  <to>
                    <xdr:col>1</xdr:col>
                    <xdr:colOff>647700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8A35BD6C-0DAB-4BB8-BB06-741B6FFDA20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C4:D13</xm:sqref>
        </x14:conditionalFormatting>
        <x14:conditionalFormatting xmlns:xm="http://schemas.microsoft.com/office/excel/2006/main">
          <x14:cfRule type="iconSet" priority="26" id="{82C4DAA4-14FA-4E46-87D6-96CAF1E5FB35}">
            <x14:iconSet iconSet="3Triangles">
              <x14:cfvo type="percent">
                <xm:f>0</xm:f>
              </x14:cfvo>
              <x14:cfvo type="num">
                <xm:f>Data!$E$2</xm:f>
              </x14:cfvo>
              <x14:cfvo type="num" gte="0">
                <xm:f>Data!$E$2</xm:f>
              </x14:cfvo>
            </x14:iconSet>
          </x14:cfRule>
          <xm:sqref>E4:E13</xm:sqref>
        </x14:conditionalFormatting>
        <x14:conditionalFormatting xmlns:xm="http://schemas.microsoft.com/office/excel/2006/main">
          <x14:cfRule type="iconSet" priority="25" id="{300EF16E-D495-4C8B-8160-B3700F70D16E}">
            <x14:iconSet iconSet="3Triangles">
              <x14:cfvo type="percent">
                <xm:f>0</xm:f>
              </x14:cfvo>
              <x14:cfvo type="num">
                <xm:f>Data!$F$2</xm:f>
              </x14:cfvo>
              <x14:cfvo type="num" gte="0">
                <xm:f>Data!$F$2</xm:f>
              </x14:cfvo>
            </x14:iconSet>
          </x14:cfRule>
          <xm:sqref>G4:G13</xm:sqref>
        </x14:conditionalFormatting>
        <x14:conditionalFormatting xmlns:xm="http://schemas.microsoft.com/office/excel/2006/main">
          <x14:cfRule type="iconSet" priority="24" id="{6EE472B1-5B3E-4EC9-B18E-BA37611DC1E9}">
            <x14:iconSet iconSet="3Triangles">
              <x14:cfvo type="percent">
                <xm:f>0</xm:f>
              </x14:cfvo>
              <x14:cfvo type="num">
                <xm:f>Data!$G$2</xm:f>
              </x14:cfvo>
              <x14:cfvo type="num" gte="0">
                <xm:f>Data!$G$2</xm:f>
              </x14:cfvo>
            </x14:iconSet>
          </x14:cfRule>
          <xm:sqref>I4:I13</xm:sqref>
        </x14:conditionalFormatting>
        <x14:conditionalFormatting xmlns:xm="http://schemas.microsoft.com/office/excel/2006/main">
          <x14:cfRule type="expression" priority="16" id="{8DD196E4-7B0A-4C4E-A75E-6A16296758B4}">
            <xm:f>C4&gt;Data!$D$2</xm:f>
            <x14:dxf>
              <font>
                <color rgb="FF00B050"/>
              </font>
            </x14:dxf>
          </x14:cfRule>
          <x14:cfRule type="expression" priority="15" id="{DCC032B6-86ED-4AE4-B400-6A88BA5465BB}">
            <xm:f>C4&lt;Data!$D$2</xm:f>
            <x14:dxf>
              <font>
                <color rgb="FFFF0000"/>
              </font>
            </x14:dxf>
          </x14:cfRule>
          <xm:sqref>D4:D13</xm:sqref>
        </x14:conditionalFormatting>
        <x14:conditionalFormatting xmlns:xm="http://schemas.microsoft.com/office/excel/2006/main">
          <x14:cfRule type="iconSet" priority="14" id="{C61087FC-4952-4EA6-9FD6-6A2AE877C09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F4:F13</xm:sqref>
        </x14:conditionalFormatting>
        <x14:conditionalFormatting xmlns:xm="http://schemas.microsoft.com/office/excel/2006/main">
          <x14:cfRule type="expression" priority="12" id="{6F2489FC-8831-455A-AB02-670A86B4BD3F}">
            <xm:f>E4&lt;Data!$E$2</xm:f>
            <x14:dxf>
              <font>
                <color rgb="FFFF0000"/>
              </font>
            </x14:dxf>
          </x14:cfRule>
          <x14:cfRule type="expression" priority="13" id="{19FD6D63-8ECB-4E54-ACAD-3132EC8D0B7C}">
            <xm:f>E4&gt;Data!$E$2</xm:f>
            <x14:dxf>
              <font>
                <color rgb="FF00B050"/>
              </font>
            </x14:dxf>
          </x14:cfRule>
          <xm:sqref>F4:F13</xm:sqref>
        </x14:conditionalFormatting>
        <x14:conditionalFormatting xmlns:xm="http://schemas.microsoft.com/office/excel/2006/main">
          <x14:cfRule type="iconSet" priority="11" id="{EEB0EE5E-B33A-4847-98A7-759606B91709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H4:H13</xm:sqref>
        </x14:conditionalFormatting>
        <x14:conditionalFormatting xmlns:xm="http://schemas.microsoft.com/office/excel/2006/main">
          <x14:cfRule type="expression" priority="9" id="{81BFB1EA-A34F-4A94-9F6F-25E2CEFEA919}">
            <xm:f>G4&lt;Data!$F$2</xm:f>
            <x14:dxf>
              <font>
                <color rgb="FFFF0000"/>
              </font>
            </x14:dxf>
          </x14:cfRule>
          <x14:cfRule type="expression" priority="10" id="{68651C79-F935-473D-A6A5-9C3073279A0A}">
            <xm:f>G4&gt;Data!$F$2</xm:f>
            <x14:dxf>
              <font>
                <color rgb="FF00B050"/>
              </font>
            </x14:dxf>
          </x14:cfRule>
          <xm:sqref>H4:H13</xm:sqref>
        </x14:conditionalFormatting>
        <x14:conditionalFormatting xmlns:xm="http://schemas.microsoft.com/office/excel/2006/main">
          <x14:cfRule type="iconSet" priority="8" id="{FD93F7CA-58DF-42D1-BF99-8ECF05ACDAEB}">
            <x14:iconSet iconSet="3Triangles">
              <x14:cfvo type="percent">
                <xm:f>0</xm:f>
              </x14:cfvo>
              <x14:cfvo type="num">
                <xm:f>Data!$D$2</xm:f>
              </x14:cfvo>
              <x14:cfvo type="num" gte="0">
                <xm:f>Data!$D$2</xm:f>
              </x14:cfvo>
            </x14:iconSet>
          </x14:cfRule>
          <xm:sqref>J4:J13</xm:sqref>
        </x14:conditionalFormatting>
        <x14:conditionalFormatting xmlns:xm="http://schemas.microsoft.com/office/excel/2006/main">
          <x14:cfRule type="expression" priority="6" id="{22782CF9-692C-4731-A3E7-73AC956AEEE0}">
            <xm:f>I4&lt;Data!$G$2</xm:f>
            <x14:dxf>
              <font>
                <color rgb="FFFF0000"/>
              </font>
            </x14:dxf>
          </x14:cfRule>
          <x14:cfRule type="expression" priority="7" id="{9AB65F40-E581-4C06-9BB8-3C05682FB982}">
            <xm:f>I4&gt;Data!$G$2</xm:f>
            <x14:dxf>
              <font>
                <color rgb="FF00B050"/>
              </font>
            </x14:dxf>
          </x14:cfRule>
          <xm:sqref>J4:J13</xm:sqref>
        </x14:conditionalFormatting>
        <x14:conditionalFormatting xmlns:xm="http://schemas.microsoft.com/office/excel/2006/main">
          <x14:cfRule type="expression" priority="5" id="{29926E05-3A20-4661-B498-7D275467B1AB}">
            <xm:f>Calculations!$B$2=1</xm:f>
            <x14:dxf>
              <fill>
                <patternFill>
                  <bgColor theme="0" tint="-0.14996795556505021"/>
                </patternFill>
              </fill>
            </x14:dxf>
          </x14:cfRule>
          <xm:sqref>C2:D13</xm:sqref>
        </x14:conditionalFormatting>
        <x14:conditionalFormatting xmlns:xm="http://schemas.microsoft.com/office/excel/2006/main">
          <x14:cfRule type="expression" priority="4" id="{637E3C3D-1E15-4180-BE9E-335181A6A541}">
            <xm:f>Calculations!$B$2=2</xm:f>
            <x14:dxf>
              <fill>
                <patternFill>
                  <bgColor theme="0" tint="-0.14996795556505021"/>
                </patternFill>
              </fill>
            </x14:dxf>
          </x14:cfRule>
          <xm:sqref>E2:F13</xm:sqref>
        </x14:conditionalFormatting>
        <x14:conditionalFormatting xmlns:xm="http://schemas.microsoft.com/office/excel/2006/main">
          <x14:cfRule type="expression" priority="3" id="{084B7518-0CC9-4CEF-B66D-1EC90A5839E0}">
            <xm:f>Calculations!$B$2=3</xm:f>
            <x14:dxf>
              <fill>
                <patternFill>
                  <bgColor theme="0" tint="-0.14996795556505021"/>
                </patternFill>
              </fill>
            </x14:dxf>
          </x14:cfRule>
          <xm:sqref>G2:H13</xm:sqref>
        </x14:conditionalFormatting>
        <x14:conditionalFormatting xmlns:xm="http://schemas.microsoft.com/office/excel/2006/main">
          <x14:cfRule type="expression" priority="2" id="{783049E3-E8BA-4BC1-BA86-23EA4E3408DB}">
            <xm:f>Calculations!$B$2=4</xm:f>
            <x14:dxf>
              <fill>
                <patternFill>
                  <bgColor theme="0" tint="-0.14996795556505021"/>
                </patternFill>
              </fill>
            </x14:dxf>
          </x14:cfRule>
          <xm:sqref>I2:J13</xm:sqref>
        </x14:conditionalFormatting>
        <x14:conditionalFormatting xmlns:xm="http://schemas.microsoft.com/office/excel/2006/main">
          <x14:cfRule type="expression" priority="1" id="{3D4E7E2C-DCEF-4CAB-8A69-DC5BB28719B3}">
            <xm:f>Calculations!$B$2=5</xm:f>
            <x14:dxf>
              <fill>
                <patternFill>
                  <bgColor theme="0" tint="-0.14996795556505021"/>
                </patternFill>
              </fill>
            </x14:dxf>
          </x14:cfRule>
          <xm:sqref>A2:B13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workbookViewId="0">
      <selection activeCell="H6" sqref="H6:J11"/>
    </sheetView>
  </sheetViews>
  <sheetFormatPr defaultRowHeight="15" x14ac:dyDescent="0.25"/>
  <cols>
    <col min="2" max="2" width="17.7109375" bestFit="1" customWidth="1"/>
    <col min="3" max="3" width="14.28515625" customWidth="1"/>
    <col min="5" max="5" width="9.85546875" bestFit="1" customWidth="1"/>
    <col min="7" max="7" width="2.42578125" customWidth="1"/>
    <col min="8" max="8" width="15.5703125" bestFit="1" customWidth="1"/>
    <col min="9" max="9" width="13.5703125" bestFit="1" customWidth="1"/>
    <col min="12" max="12" width="19.140625" bestFit="1" customWidth="1"/>
    <col min="13" max="13" width="13.7109375" bestFit="1" customWidth="1"/>
    <col min="15" max="15" width="9.85546875" bestFit="1" customWidth="1"/>
  </cols>
  <sheetData>
    <row r="1" spans="1:16" x14ac:dyDescent="0.25">
      <c r="A1" s="5" t="s">
        <v>58</v>
      </c>
      <c r="B1" s="5">
        <v>1</v>
      </c>
    </row>
    <row r="2" spans="1:16" x14ac:dyDescent="0.25">
      <c r="A2" s="5" t="s">
        <v>60</v>
      </c>
      <c r="B2" s="5">
        <v>5</v>
      </c>
    </row>
    <row r="3" spans="1:16" x14ac:dyDescent="0.25">
      <c r="A3" s="5" t="s">
        <v>62</v>
      </c>
      <c r="B3" s="5" t="str">
        <f>CHOOSE($B$2,C19,D19,E19,F19,B19)</f>
        <v>Player</v>
      </c>
    </row>
    <row r="5" spans="1:16" ht="15.75" thickBot="1" x14ac:dyDescent="0.3">
      <c r="A5" s="10" t="s">
        <v>59</v>
      </c>
      <c r="B5" s="10"/>
      <c r="C5" s="10"/>
      <c r="D5" s="10"/>
      <c r="E5" s="10"/>
      <c r="F5" s="10"/>
    </row>
    <row r="6" spans="1:16" x14ac:dyDescent="0.25">
      <c r="A6" s="11" t="str">
        <f>Data!B6</f>
        <v>#</v>
      </c>
      <c r="B6" s="11" t="str">
        <f>Data!C6</f>
        <v>Player</v>
      </c>
      <c r="C6" s="11" t="str">
        <f>Data!D6</f>
        <v>Games Played</v>
      </c>
      <c r="D6" s="11" t="str">
        <f>Data!E6</f>
        <v>Points</v>
      </c>
      <c r="E6" s="11" t="str">
        <f>Data!F6</f>
        <v>Rebounds</v>
      </c>
      <c r="F6" s="11" t="str">
        <f>Data!G6</f>
        <v>Assists</v>
      </c>
      <c r="H6" s="29" t="str">
        <f t="shared" ref="H6:H11" si="0">B6</f>
        <v>Player</v>
      </c>
      <c r="I6" s="14" t="str">
        <f t="shared" ref="I6:I11" si="1">C6</f>
        <v>Games Played</v>
      </c>
      <c r="J6" s="14" t="s">
        <v>57</v>
      </c>
      <c r="K6" s="14" t="str">
        <f t="shared" ref="K6:K11" si="2">D6</f>
        <v>Points</v>
      </c>
      <c r="L6" s="14" t="s">
        <v>57</v>
      </c>
      <c r="M6" s="14" t="str">
        <f t="shared" ref="M6:M11" si="3">E6</f>
        <v>Rebounds</v>
      </c>
      <c r="N6" s="14" t="s">
        <v>57</v>
      </c>
      <c r="O6" s="14" t="str">
        <f t="shared" ref="O6:O11" si="4">F6</f>
        <v>Assists</v>
      </c>
      <c r="P6" s="15" t="s">
        <v>57</v>
      </c>
    </row>
    <row r="7" spans="1:16" x14ac:dyDescent="0.25">
      <c r="A7" s="5">
        <f>$B$1+ROWS($A$7:A7)-1</f>
        <v>1</v>
      </c>
      <c r="B7" s="5" t="str">
        <f>INDEX(SortedTable,$A7,2)</f>
        <v>Aaron Gordon</v>
      </c>
      <c r="C7" s="5">
        <f>INDEX(SortedTable,$A7,3)</f>
        <v>43</v>
      </c>
      <c r="D7" s="5">
        <f>INDEX(SortedTable,$A7,4)</f>
        <v>18</v>
      </c>
      <c r="E7" s="5">
        <f>INDEX(SortedTable,$A7,5)</f>
        <v>8.1999999999999993</v>
      </c>
      <c r="F7" s="5">
        <f>INDEX(SortedTable,$A7,6)</f>
        <v>2.2999999999999998</v>
      </c>
      <c r="H7" s="16" t="str">
        <f t="shared" si="0"/>
        <v>Aaron Gordon</v>
      </c>
      <c r="I7" s="5">
        <f t="shared" si="1"/>
        <v>43</v>
      </c>
      <c r="J7" s="5">
        <v>59</v>
      </c>
      <c r="K7" s="5">
        <f t="shared" si="2"/>
        <v>18</v>
      </c>
      <c r="L7" s="5">
        <v>24</v>
      </c>
      <c r="M7" s="5">
        <f t="shared" si="3"/>
        <v>8.1999999999999993</v>
      </c>
      <c r="N7" s="5">
        <v>9</v>
      </c>
      <c r="O7" s="5">
        <f t="shared" si="4"/>
        <v>2.2999999999999998</v>
      </c>
      <c r="P7" s="17">
        <v>7</v>
      </c>
    </row>
    <row r="8" spans="1:16" x14ac:dyDescent="0.25">
      <c r="A8" s="5">
        <f>$B$1+ROWS($A$7:A8)-1</f>
        <v>2</v>
      </c>
      <c r="B8" s="5" t="str">
        <f>INDEX(SortedTable,$A8,2)</f>
        <v>Andrew Wiggins</v>
      </c>
      <c r="C8" s="5">
        <f>INDEX(SortedTable,$A8,3)</f>
        <v>65</v>
      </c>
      <c r="D8" s="5">
        <f>INDEX(SortedTable,$A8,4)</f>
        <v>17.8</v>
      </c>
      <c r="E8" s="5">
        <f>INDEX(SortedTable,$A8,5)</f>
        <v>4.0999999999999996</v>
      </c>
      <c r="F8" s="5">
        <f>INDEX(SortedTable,$A8,6)</f>
        <v>1.8</v>
      </c>
      <c r="H8" s="16" t="str">
        <f t="shared" si="0"/>
        <v>Andrew Wiggins</v>
      </c>
      <c r="I8" s="5">
        <f t="shared" si="1"/>
        <v>65</v>
      </c>
      <c r="J8" s="5">
        <v>59</v>
      </c>
      <c r="K8" s="5">
        <f t="shared" si="2"/>
        <v>17.8</v>
      </c>
      <c r="L8" s="5">
        <v>24</v>
      </c>
      <c r="M8" s="5">
        <f t="shared" si="3"/>
        <v>4.0999999999999996</v>
      </c>
      <c r="N8" s="5">
        <v>9</v>
      </c>
      <c r="O8" s="5">
        <f t="shared" si="4"/>
        <v>1.8</v>
      </c>
      <c r="P8" s="17">
        <v>7</v>
      </c>
    </row>
    <row r="9" spans="1:16" x14ac:dyDescent="0.25">
      <c r="A9" s="5">
        <f>$B$1+ROWS($A$7:A9)-1</f>
        <v>3</v>
      </c>
      <c r="B9" s="5" t="str">
        <f>INDEX(SortedTable,$A9,2)</f>
        <v>Anthony Davis</v>
      </c>
      <c r="C9" s="5">
        <f>INDEX(SortedTable,$A9,3)</f>
        <v>55</v>
      </c>
      <c r="D9" s="5">
        <f>INDEX(SortedTable,$A9,4)</f>
        <v>28.1</v>
      </c>
      <c r="E9" s="5">
        <f>INDEX(SortedTable,$A9,5)</f>
        <v>11.1</v>
      </c>
      <c r="F9" s="5">
        <f>INDEX(SortedTable,$A9,6)</f>
        <v>2.4</v>
      </c>
      <c r="H9" s="16" t="str">
        <f t="shared" si="0"/>
        <v>Anthony Davis</v>
      </c>
      <c r="I9" s="5">
        <f t="shared" si="1"/>
        <v>55</v>
      </c>
      <c r="J9" s="5">
        <v>59</v>
      </c>
      <c r="K9" s="5">
        <f t="shared" si="2"/>
        <v>28.1</v>
      </c>
      <c r="L9" s="5">
        <v>24</v>
      </c>
      <c r="M9" s="5">
        <f t="shared" si="3"/>
        <v>11.1</v>
      </c>
      <c r="N9" s="5">
        <v>9</v>
      </c>
      <c r="O9" s="5">
        <f t="shared" si="4"/>
        <v>2.4</v>
      </c>
      <c r="P9" s="17">
        <v>7</v>
      </c>
    </row>
    <row r="10" spans="1:16" x14ac:dyDescent="0.25">
      <c r="A10" s="5">
        <f>$B$1+ROWS($A$7:A10)-1</f>
        <v>4</v>
      </c>
      <c r="B10" s="5" t="str">
        <f>INDEX(SortedTable,$A10,2)</f>
        <v>Ben Simmons</v>
      </c>
      <c r="C10" s="5">
        <f>INDEX(SortedTable,$A10,3)</f>
        <v>59</v>
      </c>
      <c r="D10" s="5">
        <f>INDEX(SortedTable,$A10,4)</f>
        <v>16.600000000000001</v>
      </c>
      <c r="E10" s="5">
        <f>INDEX(SortedTable,$A10,5)</f>
        <v>7.7</v>
      </c>
      <c r="F10" s="5">
        <f>INDEX(SortedTable,$A10,6)</f>
        <v>7.4</v>
      </c>
      <c r="H10" s="16" t="str">
        <f t="shared" si="0"/>
        <v>Ben Simmons</v>
      </c>
      <c r="I10" s="5">
        <f t="shared" si="1"/>
        <v>59</v>
      </c>
      <c r="J10" s="5">
        <v>59</v>
      </c>
      <c r="K10" s="5">
        <f t="shared" si="2"/>
        <v>16.600000000000001</v>
      </c>
      <c r="L10" s="5">
        <v>24</v>
      </c>
      <c r="M10" s="5">
        <f t="shared" si="3"/>
        <v>7.7</v>
      </c>
      <c r="N10" s="5">
        <v>9</v>
      </c>
      <c r="O10" s="5">
        <f t="shared" si="4"/>
        <v>7.4</v>
      </c>
      <c r="P10" s="17">
        <v>7</v>
      </c>
    </row>
    <row r="11" spans="1:16" ht="15.75" thickBot="1" x14ac:dyDescent="0.3">
      <c r="A11" s="5">
        <f>$B$1+ROWS($A$7:A11)-1</f>
        <v>5</v>
      </c>
      <c r="B11" s="5" t="str">
        <f>INDEX(SortedTable,$A11,2)</f>
        <v>Blake Griffin</v>
      </c>
      <c r="C11" s="5">
        <f>INDEX(SortedTable,$A11,3)</f>
        <v>45</v>
      </c>
      <c r="D11" s="5">
        <f>INDEX(SortedTable,$A11,4)</f>
        <v>21.5</v>
      </c>
      <c r="E11" s="5">
        <f>INDEX(SortedTable,$A11,5)</f>
        <v>7.6</v>
      </c>
      <c r="F11" s="5">
        <f>INDEX(SortedTable,$A11,6)</f>
        <v>5.4</v>
      </c>
      <c r="H11" s="18" t="str">
        <f t="shared" si="0"/>
        <v>Blake Griffin</v>
      </c>
      <c r="I11" s="19">
        <f t="shared" si="1"/>
        <v>45</v>
      </c>
      <c r="J11" s="19">
        <v>59</v>
      </c>
      <c r="K11" s="19">
        <f t="shared" si="2"/>
        <v>21.5</v>
      </c>
      <c r="L11" s="19">
        <v>24</v>
      </c>
      <c r="M11" s="19">
        <f t="shared" si="3"/>
        <v>7.6</v>
      </c>
      <c r="N11" s="19">
        <v>9</v>
      </c>
      <c r="O11" s="19">
        <f t="shared" si="4"/>
        <v>5.4</v>
      </c>
      <c r="P11" s="25">
        <v>7</v>
      </c>
    </row>
    <row r="12" spans="1:16" x14ac:dyDescent="0.25">
      <c r="A12" s="5">
        <f>$B$1+ROWS($A$7:A12)-1</f>
        <v>6</v>
      </c>
      <c r="B12" s="5" t="str">
        <f>INDEX(SortedTable,$A12,2)</f>
        <v>Bradley Beal</v>
      </c>
      <c r="C12" s="5">
        <f>INDEX(SortedTable,$A12,3)</f>
        <v>62</v>
      </c>
      <c r="D12" s="5">
        <f>INDEX(SortedTable,$A12,4)</f>
        <v>23.4</v>
      </c>
      <c r="E12" s="5">
        <f>INDEX(SortedTable,$A12,5)</f>
        <v>4.5</v>
      </c>
      <c r="F12" s="5">
        <f>INDEX(SortedTable,$A12,6)</f>
        <v>4.5</v>
      </c>
    </row>
    <row r="13" spans="1:16" x14ac:dyDescent="0.25">
      <c r="A13" s="5">
        <f>$B$1+ROWS($A$7:A13)-1</f>
        <v>7</v>
      </c>
      <c r="B13" s="5" t="str">
        <f>INDEX(SortedTable,$A13,2)</f>
        <v>Brandon Ingram</v>
      </c>
      <c r="C13" s="5">
        <f>INDEX(SortedTable,$A13,3)</f>
        <v>57</v>
      </c>
      <c r="D13" s="5">
        <f>INDEX(SortedTable,$A13,4)</f>
        <v>16.2</v>
      </c>
      <c r="E13" s="5">
        <f>INDEX(SortedTable,$A13,5)</f>
        <v>5.4</v>
      </c>
      <c r="F13" s="5">
        <f>INDEX(SortedTable,$A13,6)</f>
        <v>3.9</v>
      </c>
    </row>
    <row r="14" spans="1:16" x14ac:dyDescent="0.25">
      <c r="A14" s="5">
        <f>$B$1+ROWS($A$7:A14)-1</f>
        <v>8</v>
      </c>
      <c r="B14" s="5" t="str">
        <f>INDEX(SortedTable,$A14,2)</f>
        <v>Carmelo Anthony</v>
      </c>
      <c r="C14" s="5">
        <f>INDEX(SortedTable,$A14,3)</f>
        <v>60</v>
      </c>
      <c r="D14" s="5">
        <f>INDEX(SortedTable,$A14,4)</f>
        <v>17</v>
      </c>
      <c r="E14" s="5">
        <f>INDEX(SortedTable,$A14,5)</f>
        <v>5.9</v>
      </c>
      <c r="F14" s="5">
        <f>INDEX(SortedTable,$A14,6)</f>
        <v>1.3</v>
      </c>
    </row>
    <row r="15" spans="1:16" x14ac:dyDescent="0.25">
      <c r="A15" s="5">
        <f>$B$1+ROWS($A$7:A15)-1</f>
        <v>9</v>
      </c>
      <c r="B15" s="5" t="str">
        <f>INDEX(SortedTable,$A15,2)</f>
        <v>Chris Paul</v>
      </c>
      <c r="C15" s="5">
        <f>INDEX(SortedTable,$A15,3)</f>
        <v>43</v>
      </c>
      <c r="D15" s="5">
        <f>INDEX(SortedTable,$A15,4)</f>
        <v>18.8</v>
      </c>
      <c r="E15" s="5">
        <f>INDEX(SortedTable,$A15,5)</f>
        <v>5.7</v>
      </c>
      <c r="F15" s="5">
        <f>INDEX(SortedTable,$A15,6)</f>
        <v>8.1999999999999993</v>
      </c>
    </row>
    <row r="16" spans="1:16" x14ac:dyDescent="0.25">
      <c r="A16" s="5">
        <f>$B$1+ROWS($A$7:A16)-1</f>
        <v>10</v>
      </c>
      <c r="B16" s="5" t="str">
        <f>INDEX(SortedTable,$A16,2)</f>
        <v>CJ McCollum</v>
      </c>
      <c r="C16" s="5">
        <f>INDEX(SortedTable,$A16,3)</f>
        <v>61</v>
      </c>
      <c r="D16" s="5">
        <f>INDEX(SortedTable,$A16,4)</f>
        <v>21.6</v>
      </c>
      <c r="E16" s="5">
        <f>INDEX(SortedTable,$A16,5)</f>
        <v>3.8</v>
      </c>
      <c r="F16" s="5">
        <f>INDEX(SortedTable,$A16,6)</f>
        <v>3.1</v>
      </c>
    </row>
    <row r="18" spans="1:16" x14ac:dyDescent="0.25">
      <c r="A18" s="7" t="s">
        <v>56</v>
      </c>
      <c r="B18" s="8"/>
      <c r="C18" s="8"/>
      <c r="D18" s="8"/>
      <c r="E18" s="8"/>
      <c r="F18" s="9"/>
    </row>
    <row r="19" spans="1:16" x14ac:dyDescent="0.25">
      <c r="A19" s="2" t="s">
        <v>0</v>
      </c>
      <c r="B19" s="2" t="s">
        <v>1</v>
      </c>
      <c r="C19" s="1" t="s">
        <v>52</v>
      </c>
      <c r="D19" s="1" t="s">
        <v>53</v>
      </c>
      <c r="E19" s="1" t="s">
        <v>54</v>
      </c>
      <c r="F19" s="1" t="s">
        <v>55</v>
      </c>
      <c r="H19" s="5" t="str">
        <f>B3</f>
        <v>Player</v>
      </c>
      <c r="I19" s="12" t="s">
        <v>63</v>
      </c>
      <c r="J19" s="12" t="s">
        <v>64</v>
      </c>
      <c r="K19" s="12" t="s">
        <v>65</v>
      </c>
      <c r="L19" s="2" t="s">
        <v>1</v>
      </c>
      <c r="M19" s="1" t="s">
        <v>52</v>
      </c>
      <c r="N19" s="1" t="s">
        <v>53</v>
      </c>
      <c r="O19" s="1" t="s">
        <v>54</v>
      </c>
      <c r="P19" s="1" t="s">
        <v>55</v>
      </c>
    </row>
    <row r="20" spans="1:16" x14ac:dyDescent="0.25">
      <c r="A20" s="3">
        <v>1</v>
      </c>
      <c r="B20" s="4" t="s">
        <v>37</v>
      </c>
      <c r="C20" s="3">
        <v>43</v>
      </c>
      <c r="D20" s="3">
        <v>18</v>
      </c>
      <c r="E20" s="4">
        <v>8.1999999999999993</v>
      </c>
      <c r="F20" s="4">
        <v>2.2999999999999998</v>
      </c>
      <c r="H20" s="5">
        <f>(CHOOSE($B$2,C20,D20,E20,F20,51-A20)+ROWS($A$20:A20)/10000)</f>
        <v>50.000100000000003</v>
      </c>
      <c r="I20" s="5">
        <f>RANK(H20,$H$20:$H$69)</f>
        <v>1</v>
      </c>
      <c r="J20" s="5">
        <f>ROWS($I$20:I20)</f>
        <v>1</v>
      </c>
      <c r="K20" s="5">
        <f>INDEX(A$20:A$69,MATCH($J20:$J69,$I$20:$I$69,0))</f>
        <v>1</v>
      </c>
      <c r="L20" s="5" t="str">
        <f t="shared" ref="L20:P20" si="5">INDEX(B$20:B$69,MATCH($J20:$J69,$I$20:$I$69,0))</f>
        <v>Aaron Gordon</v>
      </c>
      <c r="M20" s="5">
        <f t="shared" si="5"/>
        <v>43</v>
      </c>
      <c r="N20" s="5">
        <f t="shared" si="5"/>
        <v>18</v>
      </c>
      <c r="O20" s="5">
        <f t="shared" si="5"/>
        <v>8.1999999999999993</v>
      </c>
      <c r="P20" s="5">
        <f t="shared" si="5"/>
        <v>2.2999999999999998</v>
      </c>
    </row>
    <row r="21" spans="1:16" x14ac:dyDescent="0.25">
      <c r="A21" s="3">
        <v>2</v>
      </c>
      <c r="B21" s="4" t="s">
        <v>40</v>
      </c>
      <c r="C21" s="3">
        <v>65</v>
      </c>
      <c r="D21" s="3">
        <v>17.8</v>
      </c>
      <c r="E21" s="4">
        <v>4.0999999999999996</v>
      </c>
      <c r="F21" s="4">
        <v>1.8</v>
      </c>
      <c r="H21" s="5">
        <f>(CHOOSE($B$2,C21,D21,E21,F21,51-A21)+ROWS($A$20:A21)/10000)</f>
        <v>49.0002</v>
      </c>
      <c r="I21" s="5">
        <f t="shared" ref="I21:I69" si="6">RANK(H21,$H$20:$H$69)</f>
        <v>2</v>
      </c>
      <c r="J21" s="5">
        <f>ROWS($I$20:I21)</f>
        <v>2</v>
      </c>
      <c r="K21" s="5">
        <f t="shared" ref="K21:K69" si="7">INDEX(A$20:A$69,MATCH($J21:$J70,$I$20:$I$69,0))</f>
        <v>2</v>
      </c>
      <c r="L21" s="5" t="str">
        <f t="shared" ref="L21:L69" si="8">INDEX(B$20:B$69,MATCH($J21:$J70,$I$20:$I$69,0))</f>
        <v>Andrew Wiggins</v>
      </c>
      <c r="M21" s="5">
        <f t="shared" ref="M21:M69" si="9">INDEX(C$20:C$69,MATCH($J21:$J70,$I$20:$I$69,0))</f>
        <v>65</v>
      </c>
      <c r="N21" s="5">
        <f t="shared" ref="N21:N69" si="10">INDEX(D$20:D$69,MATCH($J21:$J70,$I$20:$I$69,0))</f>
        <v>17.8</v>
      </c>
      <c r="O21" s="5">
        <f t="shared" ref="O21:O69" si="11">INDEX(E$20:E$69,MATCH($J21:$J70,$I$20:$I$69,0))</f>
        <v>4.0999999999999996</v>
      </c>
      <c r="P21" s="5">
        <f t="shared" ref="P21:P69" si="12">INDEX(F$20:F$69,MATCH($J21:$J70,$I$20:$I$69,0))</f>
        <v>1.8</v>
      </c>
    </row>
    <row r="22" spans="1:16" x14ac:dyDescent="0.25">
      <c r="A22" s="3">
        <v>3</v>
      </c>
      <c r="B22" s="4" t="s">
        <v>3</v>
      </c>
      <c r="C22" s="3">
        <v>55</v>
      </c>
      <c r="D22" s="3">
        <v>28.1</v>
      </c>
      <c r="E22" s="4">
        <v>11.1</v>
      </c>
      <c r="F22" s="4">
        <v>2.4</v>
      </c>
      <c r="H22" s="5">
        <f>(CHOOSE($B$2,C22,D22,E22,F22,51-A22)+ROWS($A$20:A22)/10000)</f>
        <v>48.000300000000003</v>
      </c>
      <c r="I22" s="5">
        <f t="shared" si="6"/>
        <v>3</v>
      </c>
      <c r="J22" s="5">
        <f>ROWS($I$20:I22)</f>
        <v>3</v>
      </c>
      <c r="K22" s="5">
        <f t="shared" si="7"/>
        <v>3</v>
      </c>
      <c r="L22" s="5" t="str">
        <f t="shared" si="8"/>
        <v>Anthony Davis</v>
      </c>
      <c r="M22" s="5">
        <f t="shared" si="9"/>
        <v>55</v>
      </c>
      <c r="N22" s="5">
        <f t="shared" si="10"/>
        <v>28.1</v>
      </c>
      <c r="O22" s="5">
        <f t="shared" si="11"/>
        <v>11.1</v>
      </c>
      <c r="P22" s="5">
        <f t="shared" si="12"/>
        <v>2.4</v>
      </c>
    </row>
    <row r="23" spans="1:16" x14ac:dyDescent="0.25">
      <c r="A23" s="3">
        <v>4</v>
      </c>
      <c r="B23" s="4" t="s">
        <v>49</v>
      </c>
      <c r="C23" s="3">
        <v>59</v>
      </c>
      <c r="D23" s="3">
        <v>16.600000000000001</v>
      </c>
      <c r="E23" s="4">
        <v>7.7</v>
      </c>
      <c r="F23" s="4">
        <v>7.4</v>
      </c>
      <c r="H23" s="5">
        <f>(CHOOSE($B$2,C23,D23,E23,F23,51-A23)+ROWS($A$20:A23)/10000)</f>
        <v>47.000399999999999</v>
      </c>
      <c r="I23" s="5">
        <f t="shared" si="6"/>
        <v>4</v>
      </c>
      <c r="J23" s="5">
        <f>ROWS($I$20:I23)</f>
        <v>4</v>
      </c>
      <c r="K23" s="5">
        <f t="shared" si="7"/>
        <v>4</v>
      </c>
      <c r="L23" s="5" t="str">
        <f t="shared" si="8"/>
        <v>Ben Simmons</v>
      </c>
      <c r="M23" s="5">
        <f t="shared" si="9"/>
        <v>59</v>
      </c>
      <c r="N23" s="5">
        <f t="shared" si="10"/>
        <v>16.600000000000001</v>
      </c>
      <c r="O23" s="5">
        <f t="shared" si="11"/>
        <v>7.7</v>
      </c>
      <c r="P23" s="5">
        <f t="shared" si="12"/>
        <v>7.4</v>
      </c>
    </row>
    <row r="24" spans="1:16" x14ac:dyDescent="0.25">
      <c r="A24" s="3">
        <v>5</v>
      </c>
      <c r="B24" s="4" t="s">
        <v>24</v>
      </c>
      <c r="C24" s="3">
        <v>45</v>
      </c>
      <c r="D24" s="3">
        <v>21.5</v>
      </c>
      <c r="E24" s="4">
        <v>7.6</v>
      </c>
      <c r="F24" s="4">
        <v>5.4</v>
      </c>
      <c r="H24" s="5">
        <f>(CHOOSE($B$2,C24,D24,E24,F24,51-A24)+ROWS($A$20:A24)/10000)</f>
        <v>46.000500000000002</v>
      </c>
      <c r="I24" s="5">
        <f t="shared" si="6"/>
        <v>5</v>
      </c>
      <c r="J24" s="5">
        <f>ROWS($I$20:I24)</f>
        <v>5</v>
      </c>
      <c r="K24" s="5">
        <f t="shared" si="7"/>
        <v>5</v>
      </c>
      <c r="L24" s="5" t="str">
        <f t="shared" si="8"/>
        <v>Blake Griffin</v>
      </c>
      <c r="M24" s="5">
        <f t="shared" si="9"/>
        <v>45</v>
      </c>
      <c r="N24" s="5">
        <f t="shared" si="10"/>
        <v>21.5</v>
      </c>
      <c r="O24" s="5">
        <f t="shared" si="11"/>
        <v>7.6</v>
      </c>
      <c r="P24" s="5">
        <f t="shared" si="12"/>
        <v>5.4</v>
      </c>
    </row>
    <row r="25" spans="1:16" x14ac:dyDescent="0.25">
      <c r="A25" s="3">
        <v>6</v>
      </c>
      <c r="B25" s="4" t="s">
        <v>16</v>
      </c>
      <c r="C25" s="3">
        <v>62</v>
      </c>
      <c r="D25" s="3">
        <v>23.4</v>
      </c>
      <c r="E25" s="4">
        <v>4.5</v>
      </c>
      <c r="F25" s="4">
        <v>4.5</v>
      </c>
      <c r="H25" s="5">
        <f>(CHOOSE($B$2,C25,D25,E25,F25,51-A25)+ROWS($A$20:A25)/10000)</f>
        <v>45.000599999999999</v>
      </c>
      <c r="I25" s="5">
        <f t="shared" si="6"/>
        <v>6</v>
      </c>
      <c r="J25" s="5">
        <f>ROWS($I$20:I25)</f>
        <v>6</v>
      </c>
      <c r="K25" s="5">
        <f t="shared" si="7"/>
        <v>6</v>
      </c>
      <c r="L25" s="5" t="str">
        <f t="shared" si="8"/>
        <v>Bradley Beal</v>
      </c>
      <c r="M25" s="5">
        <f t="shared" si="9"/>
        <v>62</v>
      </c>
      <c r="N25" s="5">
        <f t="shared" si="10"/>
        <v>23.4</v>
      </c>
      <c r="O25" s="5">
        <f t="shared" si="11"/>
        <v>4.5</v>
      </c>
      <c r="P25" s="5">
        <f t="shared" si="12"/>
        <v>4.5</v>
      </c>
    </row>
    <row r="26" spans="1:16" x14ac:dyDescent="0.25">
      <c r="A26" s="3">
        <v>7</v>
      </c>
      <c r="B26" s="4" t="s">
        <v>51</v>
      </c>
      <c r="C26" s="3">
        <v>57</v>
      </c>
      <c r="D26" s="3">
        <v>16.2</v>
      </c>
      <c r="E26" s="4">
        <v>5.4</v>
      </c>
      <c r="F26" s="4">
        <v>3.9</v>
      </c>
      <c r="H26" s="5">
        <f>(CHOOSE($B$2,C26,D26,E26,F26,51-A26)+ROWS($A$20:A26)/10000)</f>
        <v>44.000700000000002</v>
      </c>
      <c r="I26" s="5">
        <f t="shared" si="6"/>
        <v>7</v>
      </c>
      <c r="J26" s="5">
        <f>ROWS($I$20:I26)</f>
        <v>7</v>
      </c>
      <c r="K26" s="5">
        <f t="shared" si="7"/>
        <v>7</v>
      </c>
      <c r="L26" s="5" t="str">
        <f t="shared" si="8"/>
        <v>Brandon Ingram</v>
      </c>
      <c r="M26" s="5">
        <f t="shared" si="9"/>
        <v>57</v>
      </c>
      <c r="N26" s="5">
        <f t="shared" si="10"/>
        <v>16.2</v>
      </c>
      <c r="O26" s="5">
        <f t="shared" si="11"/>
        <v>5.4</v>
      </c>
      <c r="P26" s="5">
        <f t="shared" si="12"/>
        <v>3.9</v>
      </c>
    </row>
    <row r="27" spans="1:16" x14ac:dyDescent="0.25">
      <c r="A27" s="3">
        <v>8</v>
      </c>
      <c r="B27" s="4" t="s">
        <v>46</v>
      </c>
      <c r="C27" s="3">
        <v>60</v>
      </c>
      <c r="D27" s="3">
        <v>17</v>
      </c>
      <c r="E27" s="4">
        <v>5.9</v>
      </c>
      <c r="F27" s="4">
        <v>1.3</v>
      </c>
      <c r="H27" s="5">
        <f>(CHOOSE($B$2,C27,D27,E27,F27,51-A27)+ROWS($A$20:A27)/10000)</f>
        <v>43.000799999999998</v>
      </c>
      <c r="I27" s="5">
        <f t="shared" si="6"/>
        <v>8</v>
      </c>
      <c r="J27" s="5">
        <f>ROWS($I$20:I27)</f>
        <v>8</v>
      </c>
      <c r="K27" s="5">
        <f t="shared" si="7"/>
        <v>8</v>
      </c>
      <c r="L27" s="5" t="str">
        <f t="shared" si="8"/>
        <v>Carmelo Anthony</v>
      </c>
      <c r="M27" s="5">
        <f t="shared" si="9"/>
        <v>60</v>
      </c>
      <c r="N27" s="5">
        <f t="shared" si="10"/>
        <v>17</v>
      </c>
      <c r="O27" s="5">
        <f t="shared" si="11"/>
        <v>5.9</v>
      </c>
      <c r="P27" s="5">
        <f t="shared" si="12"/>
        <v>1.3</v>
      </c>
    </row>
    <row r="28" spans="1:16" x14ac:dyDescent="0.25">
      <c r="A28" s="3">
        <v>9</v>
      </c>
      <c r="B28" s="4" t="s">
        <v>33</v>
      </c>
      <c r="C28" s="3">
        <v>43</v>
      </c>
      <c r="D28" s="3">
        <v>18.8</v>
      </c>
      <c r="E28" s="4">
        <v>5.7</v>
      </c>
      <c r="F28" s="4">
        <v>8.1999999999999993</v>
      </c>
      <c r="H28" s="5">
        <f>(CHOOSE($B$2,C28,D28,E28,F28,51-A28)+ROWS($A$20:A28)/10000)</f>
        <v>42.000900000000001</v>
      </c>
      <c r="I28" s="5">
        <f t="shared" si="6"/>
        <v>9</v>
      </c>
      <c r="J28" s="5">
        <f>ROWS($I$20:I28)</f>
        <v>9</v>
      </c>
      <c r="K28" s="5">
        <f t="shared" si="7"/>
        <v>9</v>
      </c>
      <c r="L28" s="5" t="str">
        <f t="shared" si="8"/>
        <v>Chris Paul</v>
      </c>
      <c r="M28" s="5">
        <f t="shared" si="9"/>
        <v>43</v>
      </c>
      <c r="N28" s="5">
        <f t="shared" si="10"/>
        <v>18.8</v>
      </c>
      <c r="O28" s="5">
        <f t="shared" si="11"/>
        <v>5.7</v>
      </c>
      <c r="P28" s="5">
        <f t="shared" si="12"/>
        <v>8.1999999999999993</v>
      </c>
    </row>
    <row r="29" spans="1:16" x14ac:dyDescent="0.25">
      <c r="A29" s="3">
        <v>10</v>
      </c>
      <c r="B29" s="4" t="s">
        <v>23</v>
      </c>
      <c r="C29" s="3">
        <v>61</v>
      </c>
      <c r="D29" s="3">
        <v>21.6</v>
      </c>
      <c r="E29" s="4">
        <v>3.8</v>
      </c>
      <c r="F29" s="4">
        <v>3.1</v>
      </c>
      <c r="H29" s="5">
        <f>(CHOOSE($B$2,C29,D29,E29,F29,51-A29)+ROWS($A$20:A29)/10000)</f>
        <v>41.000999999999998</v>
      </c>
      <c r="I29" s="5">
        <f t="shared" si="6"/>
        <v>10</v>
      </c>
      <c r="J29" s="5">
        <f>ROWS($I$20:I29)</f>
        <v>10</v>
      </c>
      <c r="K29" s="5">
        <f t="shared" si="7"/>
        <v>10</v>
      </c>
      <c r="L29" s="5" t="str">
        <f t="shared" si="8"/>
        <v>CJ McCollum</v>
      </c>
      <c r="M29" s="5">
        <f t="shared" si="9"/>
        <v>61</v>
      </c>
      <c r="N29" s="5">
        <f t="shared" si="10"/>
        <v>21.6</v>
      </c>
      <c r="O29" s="5">
        <f t="shared" si="11"/>
        <v>3.8</v>
      </c>
      <c r="P29" s="5">
        <f t="shared" si="12"/>
        <v>3.1</v>
      </c>
    </row>
    <row r="30" spans="1:16" x14ac:dyDescent="0.25">
      <c r="A30" s="3">
        <v>11</v>
      </c>
      <c r="B30" s="4" t="s">
        <v>7</v>
      </c>
      <c r="C30" s="3">
        <v>55</v>
      </c>
      <c r="D30" s="3">
        <v>26.5</v>
      </c>
      <c r="E30" s="4">
        <v>4.5999999999999996</v>
      </c>
      <c r="F30" s="4">
        <v>6.5</v>
      </c>
      <c r="H30" s="5">
        <f>(CHOOSE($B$2,C30,D30,E30,F30,51-A30)+ROWS($A$20:A30)/10000)</f>
        <v>40.001100000000001</v>
      </c>
      <c r="I30" s="5">
        <f t="shared" si="6"/>
        <v>11</v>
      </c>
      <c r="J30" s="5">
        <f>ROWS($I$20:I30)</f>
        <v>11</v>
      </c>
      <c r="K30" s="5">
        <f t="shared" si="7"/>
        <v>11</v>
      </c>
      <c r="L30" s="5" t="str">
        <f t="shared" si="8"/>
        <v>Damian Lillard</v>
      </c>
      <c r="M30" s="5">
        <f t="shared" si="9"/>
        <v>55</v>
      </c>
      <c r="N30" s="5">
        <f t="shared" si="10"/>
        <v>26.5</v>
      </c>
      <c r="O30" s="5">
        <f t="shared" si="11"/>
        <v>4.5999999999999996</v>
      </c>
      <c r="P30" s="5">
        <f t="shared" si="12"/>
        <v>6.5</v>
      </c>
    </row>
    <row r="31" spans="1:16" x14ac:dyDescent="0.25">
      <c r="A31" s="3">
        <v>12</v>
      </c>
      <c r="B31" s="4" t="s">
        <v>15</v>
      </c>
      <c r="C31" s="3">
        <v>60</v>
      </c>
      <c r="D31" s="3">
        <v>23.8</v>
      </c>
      <c r="E31" s="4">
        <v>3.9</v>
      </c>
      <c r="F31" s="4">
        <v>5.2</v>
      </c>
      <c r="H31" s="5">
        <f>(CHOOSE($B$2,C31,D31,E31,F31,51-A31)+ROWS($A$20:A31)/10000)</f>
        <v>39.001199999999997</v>
      </c>
      <c r="I31" s="5">
        <f t="shared" si="6"/>
        <v>12</v>
      </c>
      <c r="J31" s="5">
        <f>ROWS($I$20:I31)</f>
        <v>12</v>
      </c>
      <c r="K31" s="5">
        <f t="shared" si="7"/>
        <v>12</v>
      </c>
      <c r="L31" s="5" t="str">
        <f t="shared" si="8"/>
        <v>DeMar DeRozan</v>
      </c>
      <c r="M31" s="5">
        <f t="shared" si="9"/>
        <v>60</v>
      </c>
      <c r="N31" s="5">
        <f t="shared" si="10"/>
        <v>23.8</v>
      </c>
      <c r="O31" s="5">
        <f t="shared" si="11"/>
        <v>3.9</v>
      </c>
      <c r="P31" s="5">
        <f t="shared" si="12"/>
        <v>5.2</v>
      </c>
    </row>
    <row r="32" spans="1:16" x14ac:dyDescent="0.25">
      <c r="A32" s="3">
        <v>13</v>
      </c>
      <c r="B32" s="4" t="s">
        <v>9</v>
      </c>
      <c r="C32" s="3">
        <v>48</v>
      </c>
      <c r="D32" s="3">
        <v>25.2</v>
      </c>
      <c r="E32" s="4">
        <v>12.9</v>
      </c>
      <c r="F32" s="4">
        <v>5.4</v>
      </c>
      <c r="H32" s="5">
        <f>(CHOOSE($B$2,C32,D32,E32,F32,51-A32)+ROWS($A$20:A32)/10000)</f>
        <v>38.001300000000001</v>
      </c>
      <c r="I32" s="5">
        <f t="shared" si="6"/>
        <v>13</v>
      </c>
      <c r="J32" s="5">
        <f>ROWS($I$20:I32)</f>
        <v>13</v>
      </c>
      <c r="K32" s="5">
        <f t="shared" si="7"/>
        <v>13</v>
      </c>
      <c r="L32" s="5" t="str">
        <f t="shared" si="8"/>
        <v>DeMarcus Cousins</v>
      </c>
      <c r="M32" s="5">
        <f t="shared" si="9"/>
        <v>48</v>
      </c>
      <c r="N32" s="5">
        <f t="shared" si="10"/>
        <v>25.2</v>
      </c>
      <c r="O32" s="5">
        <f t="shared" si="11"/>
        <v>12.9</v>
      </c>
      <c r="P32" s="5">
        <f t="shared" si="12"/>
        <v>5.4</v>
      </c>
    </row>
    <row r="33" spans="1:16" x14ac:dyDescent="0.25">
      <c r="A33" s="3">
        <v>14</v>
      </c>
      <c r="B33" s="4" t="s">
        <v>31</v>
      </c>
      <c r="C33" s="3">
        <v>58</v>
      </c>
      <c r="D33" s="3">
        <v>19.3</v>
      </c>
      <c r="E33" s="4">
        <v>3.1</v>
      </c>
      <c r="F33" s="4">
        <v>6.1</v>
      </c>
      <c r="H33" s="5">
        <f>(CHOOSE($B$2,C33,D33,E33,F33,51-A33)+ROWS($A$20:A33)/10000)</f>
        <v>37.001399999999997</v>
      </c>
      <c r="I33" s="5">
        <f t="shared" si="6"/>
        <v>14</v>
      </c>
      <c r="J33" s="5">
        <f>ROWS($I$20:I33)</f>
        <v>14</v>
      </c>
      <c r="K33" s="5">
        <f t="shared" si="7"/>
        <v>14</v>
      </c>
      <c r="L33" s="5" t="str">
        <f t="shared" si="8"/>
        <v>Dennis Schroder</v>
      </c>
      <c r="M33" s="5">
        <f t="shared" si="9"/>
        <v>58</v>
      </c>
      <c r="N33" s="5">
        <f t="shared" si="10"/>
        <v>19.3</v>
      </c>
      <c r="O33" s="5">
        <f t="shared" si="11"/>
        <v>3.1</v>
      </c>
      <c r="P33" s="5">
        <f t="shared" si="12"/>
        <v>6.1</v>
      </c>
    </row>
    <row r="34" spans="1:16" x14ac:dyDescent="0.25">
      <c r="A34" s="3">
        <v>15</v>
      </c>
      <c r="B34" s="4" t="s">
        <v>10</v>
      </c>
      <c r="C34" s="3">
        <v>48</v>
      </c>
      <c r="D34" s="3">
        <v>24.9</v>
      </c>
      <c r="E34" s="4">
        <v>4.5999999999999996</v>
      </c>
      <c r="F34" s="4">
        <v>4.8</v>
      </c>
      <c r="H34" s="5">
        <f>(CHOOSE($B$2,C34,D34,E34,F34,51-A34)+ROWS($A$20:A34)/10000)</f>
        <v>36.0015</v>
      </c>
      <c r="I34" s="5">
        <f t="shared" si="6"/>
        <v>15</v>
      </c>
      <c r="J34" s="5">
        <f>ROWS($I$20:I34)</f>
        <v>15</v>
      </c>
      <c r="K34" s="5">
        <f t="shared" si="7"/>
        <v>15</v>
      </c>
      <c r="L34" s="5" t="str">
        <f t="shared" si="8"/>
        <v>Devin Booker</v>
      </c>
      <c r="M34" s="5">
        <f t="shared" si="9"/>
        <v>48</v>
      </c>
      <c r="N34" s="5">
        <f t="shared" si="10"/>
        <v>24.9</v>
      </c>
      <c r="O34" s="5">
        <f t="shared" si="11"/>
        <v>4.5999999999999996</v>
      </c>
      <c r="P34" s="5">
        <f t="shared" si="12"/>
        <v>4.8</v>
      </c>
    </row>
    <row r="35" spans="1:16" x14ac:dyDescent="0.25">
      <c r="A35" s="3">
        <v>16</v>
      </c>
      <c r="B35" s="4" t="s">
        <v>28</v>
      </c>
      <c r="C35" s="3">
        <v>58</v>
      </c>
      <c r="D35" s="3">
        <v>19.600000000000001</v>
      </c>
      <c r="E35" s="4">
        <v>3.5</v>
      </c>
      <c r="F35" s="4">
        <v>3.5</v>
      </c>
      <c r="H35" s="5">
        <f>(CHOOSE($B$2,C35,D35,E35,F35,51-A35)+ROWS($A$20:A35)/10000)</f>
        <v>35.001600000000003</v>
      </c>
      <c r="I35" s="5">
        <f t="shared" si="6"/>
        <v>16</v>
      </c>
      <c r="J35" s="5">
        <f>ROWS($I$20:I35)</f>
        <v>16</v>
      </c>
      <c r="K35" s="5">
        <f t="shared" si="7"/>
        <v>16</v>
      </c>
      <c r="L35" s="5" t="str">
        <f t="shared" si="8"/>
        <v>Donovan Mitchell</v>
      </c>
      <c r="M35" s="5">
        <f t="shared" si="9"/>
        <v>58</v>
      </c>
      <c r="N35" s="5">
        <f t="shared" si="10"/>
        <v>19.600000000000001</v>
      </c>
      <c r="O35" s="5">
        <f t="shared" si="11"/>
        <v>3.5</v>
      </c>
      <c r="P35" s="5">
        <f t="shared" si="12"/>
        <v>3.5</v>
      </c>
    </row>
    <row r="36" spans="1:16" x14ac:dyDescent="0.25">
      <c r="A36" s="3">
        <v>17</v>
      </c>
      <c r="B36" s="4" t="s">
        <v>44</v>
      </c>
      <c r="C36" s="3">
        <v>53</v>
      </c>
      <c r="D36" s="3">
        <v>17.3</v>
      </c>
      <c r="E36" s="4">
        <v>3.7</v>
      </c>
      <c r="F36" s="4">
        <v>4.5</v>
      </c>
      <c r="H36" s="5">
        <f>(CHOOSE($B$2,C36,D36,E36,F36,51-A36)+ROWS($A$20:A36)/10000)</f>
        <v>34.0017</v>
      </c>
      <c r="I36" s="5">
        <f t="shared" si="6"/>
        <v>17</v>
      </c>
      <c r="J36" s="5">
        <f>ROWS($I$20:I36)</f>
        <v>17</v>
      </c>
      <c r="K36" s="5">
        <f t="shared" si="7"/>
        <v>17</v>
      </c>
      <c r="L36" s="5" t="str">
        <f t="shared" si="8"/>
        <v>Eric Bledsoe</v>
      </c>
      <c r="M36" s="5">
        <f t="shared" si="9"/>
        <v>53</v>
      </c>
      <c r="N36" s="5">
        <f t="shared" si="10"/>
        <v>17.3</v>
      </c>
      <c r="O36" s="5">
        <f t="shared" si="11"/>
        <v>3.7</v>
      </c>
      <c r="P36" s="5">
        <f t="shared" si="12"/>
        <v>4.5</v>
      </c>
    </row>
    <row r="37" spans="1:16" x14ac:dyDescent="0.25">
      <c r="A37" s="3">
        <v>18</v>
      </c>
      <c r="B37" s="4" t="s">
        <v>34</v>
      </c>
      <c r="C37" s="3">
        <v>52</v>
      </c>
      <c r="D37" s="3">
        <v>18.5</v>
      </c>
      <c r="E37" s="4">
        <v>2.2999999999999998</v>
      </c>
      <c r="F37" s="4">
        <v>2.2999999999999998</v>
      </c>
      <c r="H37" s="5">
        <f>(CHOOSE($B$2,C37,D37,E37,F37,51-A37)+ROWS($A$20:A37)/10000)</f>
        <v>33.001800000000003</v>
      </c>
      <c r="I37" s="5">
        <f t="shared" si="6"/>
        <v>18</v>
      </c>
      <c r="J37" s="5">
        <f>ROWS($I$20:I37)</f>
        <v>18</v>
      </c>
      <c r="K37" s="5">
        <f t="shared" si="7"/>
        <v>18</v>
      </c>
      <c r="L37" s="5" t="str">
        <f t="shared" si="8"/>
        <v>Eric Gordon</v>
      </c>
      <c r="M37" s="5">
        <f t="shared" si="9"/>
        <v>52</v>
      </c>
      <c r="N37" s="5">
        <f t="shared" si="10"/>
        <v>18.5</v>
      </c>
      <c r="O37" s="5">
        <f t="shared" si="11"/>
        <v>2.2999999999999998</v>
      </c>
      <c r="P37" s="5">
        <f t="shared" si="12"/>
        <v>2.2999999999999998</v>
      </c>
    </row>
    <row r="38" spans="1:16" x14ac:dyDescent="0.25">
      <c r="A38" s="3">
        <v>19</v>
      </c>
      <c r="B38" s="4" t="s">
        <v>38</v>
      </c>
      <c r="C38" s="3">
        <v>53</v>
      </c>
      <c r="D38" s="3">
        <v>18</v>
      </c>
      <c r="E38" s="4">
        <v>3.2</v>
      </c>
      <c r="F38" s="4">
        <v>2.9</v>
      </c>
      <c r="H38" s="5">
        <f>(CHOOSE($B$2,C38,D38,E38,F38,51-A38)+ROWS($A$20:A38)/10000)</f>
        <v>32.001899999999999</v>
      </c>
      <c r="I38" s="5">
        <f t="shared" si="6"/>
        <v>19</v>
      </c>
      <c r="J38" s="5">
        <f>ROWS($I$20:I38)</f>
        <v>19</v>
      </c>
      <c r="K38" s="5">
        <f t="shared" si="7"/>
        <v>19</v>
      </c>
      <c r="L38" s="5" t="str">
        <f t="shared" si="8"/>
        <v>Evan Fournier</v>
      </c>
      <c r="M38" s="5">
        <f t="shared" si="9"/>
        <v>53</v>
      </c>
      <c r="N38" s="5">
        <f t="shared" si="10"/>
        <v>18</v>
      </c>
      <c r="O38" s="5">
        <f t="shared" si="11"/>
        <v>3.2</v>
      </c>
      <c r="P38" s="5">
        <f t="shared" si="12"/>
        <v>2.9</v>
      </c>
    </row>
    <row r="39" spans="1:16" x14ac:dyDescent="0.25">
      <c r="A39" s="3">
        <v>20</v>
      </c>
      <c r="B39" s="4" t="s">
        <v>43</v>
      </c>
      <c r="C39" s="3">
        <v>57</v>
      </c>
      <c r="D39" s="3">
        <v>17.5</v>
      </c>
      <c r="E39" s="4">
        <v>2.7</v>
      </c>
      <c r="F39" s="4">
        <v>3.1</v>
      </c>
      <c r="H39" s="5">
        <f>(CHOOSE($B$2,C39,D39,E39,F39,51-A39)+ROWS($A$20:A39)/10000)</f>
        <v>31.001999999999999</v>
      </c>
      <c r="I39" s="5">
        <f t="shared" si="6"/>
        <v>20</v>
      </c>
      <c r="J39" s="5">
        <f>ROWS($I$20:I39)</f>
        <v>20</v>
      </c>
      <c r="K39" s="5">
        <f t="shared" si="7"/>
        <v>20</v>
      </c>
      <c r="L39" s="5" t="str">
        <f t="shared" si="8"/>
        <v>Gary Harris</v>
      </c>
      <c r="M39" s="5">
        <f t="shared" si="9"/>
        <v>57</v>
      </c>
      <c r="N39" s="5">
        <f t="shared" si="10"/>
        <v>17.5</v>
      </c>
      <c r="O39" s="5">
        <f t="shared" si="11"/>
        <v>2.7</v>
      </c>
      <c r="P39" s="5">
        <f t="shared" si="12"/>
        <v>3.1</v>
      </c>
    </row>
    <row r="40" spans="1:16" x14ac:dyDescent="0.25">
      <c r="A40" s="3">
        <v>21</v>
      </c>
      <c r="B40" s="4" t="s">
        <v>4</v>
      </c>
      <c r="C40" s="3">
        <v>57</v>
      </c>
      <c r="D40" s="3">
        <v>27.2</v>
      </c>
      <c r="E40" s="4">
        <v>10.199999999999999</v>
      </c>
      <c r="F40" s="4">
        <v>4.9000000000000004</v>
      </c>
      <c r="H40" s="5">
        <f>(CHOOSE($B$2,C40,D40,E40,F40,51-A40)+ROWS($A$20:A40)/10000)</f>
        <v>30.002099999999999</v>
      </c>
      <c r="I40" s="5">
        <f t="shared" si="6"/>
        <v>21</v>
      </c>
      <c r="J40" s="5">
        <f>ROWS($I$20:I40)</f>
        <v>21</v>
      </c>
      <c r="K40" s="5">
        <f t="shared" si="7"/>
        <v>21</v>
      </c>
      <c r="L40" s="5" t="str">
        <f t="shared" si="8"/>
        <v>Giannis Antetokounmpo</v>
      </c>
      <c r="M40" s="5">
        <f t="shared" si="9"/>
        <v>57</v>
      </c>
      <c r="N40" s="5">
        <f t="shared" si="10"/>
        <v>27.2</v>
      </c>
      <c r="O40" s="5">
        <f t="shared" si="11"/>
        <v>10.199999999999999</v>
      </c>
      <c r="P40" s="5">
        <f t="shared" si="12"/>
        <v>4.9000000000000004</v>
      </c>
    </row>
    <row r="41" spans="1:16" x14ac:dyDescent="0.25">
      <c r="A41" s="3">
        <v>22</v>
      </c>
      <c r="B41" s="4" t="s">
        <v>42</v>
      </c>
      <c r="C41" s="3">
        <v>57</v>
      </c>
      <c r="D41" s="3">
        <v>17.5</v>
      </c>
      <c r="E41" s="4">
        <v>4.0999999999999996</v>
      </c>
      <c r="F41" s="4">
        <v>4.9000000000000004</v>
      </c>
      <c r="H41" s="5">
        <f>(CHOOSE($B$2,C41,D41,E41,F41,51-A41)+ROWS($A$20:A41)/10000)</f>
        <v>29.002199999999998</v>
      </c>
      <c r="I41" s="5">
        <f t="shared" si="6"/>
        <v>22</v>
      </c>
      <c r="J41" s="5">
        <f>ROWS($I$20:I41)</f>
        <v>22</v>
      </c>
      <c r="K41" s="5">
        <f t="shared" si="7"/>
        <v>22</v>
      </c>
      <c r="L41" s="5" t="str">
        <f t="shared" si="8"/>
        <v>Goran Dragic</v>
      </c>
      <c r="M41" s="5">
        <f t="shared" si="9"/>
        <v>57</v>
      </c>
      <c r="N41" s="5">
        <f t="shared" si="10"/>
        <v>17.5</v>
      </c>
      <c r="O41" s="5">
        <f t="shared" si="11"/>
        <v>4.0999999999999996</v>
      </c>
      <c r="P41" s="5">
        <f t="shared" si="12"/>
        <v>4.9000000000000004</v>
      </c>
    </row>
    <row r="42" spans="1:16" x14ac:dyDescent="0.25">
      <c r="A42" s="3">
        <v>23</v>
      </c>
      <c r="B42" s="4" t="s">
        <v>35</v>
      </c>
      <c r="C42" s="3">
        <v>60</v>
      </c>
      <c r="D42" s="3">
        <v>18.3</v>
      </c>
      <c r="E42" s="4">
        <v>6.4</v>
      </c>
      <c r="F42" s="4">
        <v>1.9</v>
      </c>
      <c r="H42" s="5">
        <f>(CHOOSE($B$2,C42,D42,E42,F42,51-A42)+ROWS($A$20:A42)/10000)</f>
        <v>28.002300000000002</v>
      </c>
      <c r="I42" s="5">
        <f t="shared" si="6"/>
        <v>23</v>
      </c>
      <c r="J42" s="5">
        <f>ROWS($I$20:I42)</f>
        <v>23</v>
      </c>
      <c r="K42" s="5">
        <f t="shared" si="7"/>
        <v>23</v>
      </c>
      <c r="L42" s="5" t="str">
        <f t="shared" si="8"/>
        <v>Harrison Barnes</v>
      </c>
      <c r="M42" s="5">
        <f t="shared" si="9"/>
        <v>60</v>
      </c>
      <c r="N42" s="5">
        <f t="shared" si="10"/>
        <v>18.3</v>
      </c>
      <c r="O42" s="5">
        <f t="shared" si="11"/>
        <v>6.4</v>
      </c>
      <c r="P42" s="5">
        <f t="shared" si="12"/>
        <v>1.9</v>
      </c>
    </row>
    <row r="43" spans="1:16" x14ac:dyDescent="0.25">
      <c r="A43" s="3">
        <v>24</v>
      </c>
      <c r="B43" s="4" t="s">
        <v>50</v>
      </c>
      <c r="C43" s="3">
        <v>60</v>
      </c>
      <c r="D43" s="3">
        <v>16.399999999999999</v>
      </c>
      <c r="E43" s="4">
        <v>3.6</v>
      </c>
      <c r="F43" s="4">
        <v>3.1</v>
      </c>
      <c r="H43" s="5">
        <f>(CHOOSE($B$2,C43,D43,E43,F43,51-A43)+ROWS($A$20:A43)/10000)</f>
        <v>27.002400000000002</v>
      </c>
      <c r="I43" s="5">
        <f t="shared" si="6"/>
        <v>24</v>
      </c>
      <c r="J43" s="5">
        <f>ROWS($I$20:I43)</f>
        <v>24</v>
      </c>
      <c r="K43" s="5">
        <f t="shared" si="7"/>
        <v>24</v>
      </c>
      <c r="L43" s="5" t="str">
        <f t="shared" si="8"/>
        <v>Jamal Murray</v>
      </c>
      <c r="M43" s="5">
        <f t="shared" si="9"/>
        <v>60</v>
      </c>
      <c r="N43" s="5">
        <f t="shared" si="10"/>
        <v>16.399999999999999</v>
      </c>
      <c r="O43" s="5">
        <f t="shared" si="11"/>
        <v>3.6</v>
      </c>
      <c r="P43" s="5">
        <f t="shared" si="12"/>
        <v>3.1</v>
      </c>
    </row>
    <row r="44" spans="1:16" x14ac:dyDescent="0.25">
      <c r="A44" s="3">
        <v>25</v>
      </c>
      <c r="B44" s="4" t="s">
        <v>2</v>
      </c>
      <c r="C44" s="3">
        <v>54</v>
      </c>
      <c r="D44" s="3">
        <v>31.3</v>
      </c>
      <c r="E44" s="4">
        <v>5.2</v>
      </c>
      <c r="F44" s="4">
        <v>8.9</v>
      </c>
      <c r="H44" s="5">
        <f>(CHOOSE($B$2,C44,D44,E44,F44,51-A44)+ROWS($A$20:A44)/10000)</f>
        <v>26.002500000000001</v>
      </c>
      <c r="I44" s="5">
        <f t="shared" si="6"/>
        <v>25</v>
      </c>
      <c r="J44" s="5">
        <f>ROWS($I$20:I44)</f>
        <v>25</v>
      </c>
      <c r="K44" s="5">
        <f t="shared" si="7"/>
        <v>25</v>
      </c>
      <c r="L44" s="5" t="str">
        <f t="shared" si="8"/>
        <v>James Harden</v>
      </c>
      <c r="M44" s="5">
        <f t="shared" si="9"/>
        <v>54</v>
      </c>
      <c r="N44" s="5">
        <f t="shared" si="10"/>
        <v>31.3</v>
      </c>
      <c r="O44" s="5">
        <f t="shared" si="11"/>
        <v>5.2</v>
      </c>
      <c r="P44" s="5">
        <f t="shared" si="12"/>
        <v>8.9</v>
      </c>
    </row>
    <row r="45" spans="1:16" x14ac:dyDescent="0.25">
      <c r="A45" s="3">
        <v>26</v>
      </c>
      <c r="B45" s="4" t="s">
        <v>22</v>
      </c>
      <c r="C45" s="3">
        <v>56</v>
      </c>
      <c r="D45" s="3">
        <v>22.2</v>
      </c>
      <c r="E45" s="4">
        <v>5.4</v>
      </c>
      <c r="F45" s="4">
        <v>5</v>
      </c>
      <c r="H45" s="5">
        <f>(CHOOSE($B$2,C45,D45,E45,F45,51-A45)+ROWS($A$20:A45)/10000)</f>
        <v>25.002600000000001</v>
      </c>
      <c r="I45" s="5">
        <f t="shared" si="6"/>
        <v>26</v>
      </c>
      <c r="J45" s="5">
        <f>ROWS($I$20:I45)</f>
        <v>26</v>
      </c>
      <c r="K45" s="5">
        <f t="shared" si="7"/>
        <v>26</v>
      </c>
      <c r="L45" s="5" t="str">
        <f t="shared" si="8"/>
        <v>Jimmy Butler</v>
      </c>
      <c r="M45" s="5">
        <f t="shared" si="9"/>
        <v>56</v>
      </c>
      <c r="N45" s="5">
        <f t="shared" si="10"/>
        <v>22.2</v>
      </c>
      <c r="O45" s="5">
        <f t="shared" si="11"/>
        <v>5.4</v>
      </c>
      <c r="P45" s="5">
        <f t="shared" si="12"/>
        <v>5</v>
      </c>
    </row>
    <row r="46" spans="1:16" x14ac:dyDescent="0.25">
      <c r="A46" s="3">
        <v>27</v>
      </c>
      <c r="B46" s="4" t="s">
        <v>47</v>
      </c>
      <c r="C46" s="3">
        <v>49</v>
      </c>
      <c r="D46" s="3">
        <v>16.7</v>
      </c>
      <c r="E46" s="4">
        <v>2.7</v>
      </c>
      <c r="F46" s="4">
        <v>3.2</v>
      </c>
      <c r="H46" s="5">
        <f>(CHOOSE($B$2,C46,D46,E46,F46,51-A46)+ROWS($A$20:A46)/10000)</f>
        <v>24.002700000000001</v>
      </c>
      <c r="I46" s="5">
        <f t="shared" si="6"/>
        <v>27</v>
      </c>
      <c r="J46" s="5">
        <f>ROWS($I$20:I46)</f>
        <v>27</v>
      </c>
      <c r="K46" s="5">
        <f t="shared" si="7"/>
        <v>27</v>
      </c>
      <c r="L46" s="5" t="str">
        <f t="shared" si="8"/>
        <v>JJ Redick</v>
      </c>
      <c r="M46" s="5">
        <f t="shared" si="9"/>
        <v>49</v>
      </c>
      <c r="N46" s="5">
        <f t="shared" si="10"/>
        <v>16.7</v>
      </c>
      <c r="O46" s="5">
        <f t="shared" si="11"/>
        <v>2.7</v>
      </c>
      <c r="P46" s="5">
        <f t="shared" si="12"/>
        <v>3.2</v>
      </c>
    </row>
    <row r="47" spans="1:16" x14ac:dyDescent="0.25">
      <c r="A47" s="3">
        <v>28</v>
      </c>
      <c r="B47" s="4" t="s">
        <v>14</v>
      </c>
      <c r="C47" s="3">
        <v>49</v>
      </c>
      <c r="D47" s="3">
        <v>23.8</v>
      </c>
      <c r="E47" s="4">
        <v>11.2</v>
      </c>
      <c r="F47" s="4">
        <v>3.2</v>
      </c>
      <c r="H47" s="5">
        <f>(CHOOSE($B$2,C47,D47,E47,F47,51-A47)+ROWS($A$20:A47)/10000)</f>
        <v>23.002800000000001</v>
      </c>
      <c r="I47" s="5">
        <f t="shared" si="6"/>
        <v>28</v>
      </c>
      <c r="J47" s="5">
        <f>ROWS($I$20:I47)</f>
        <v>28</v>
      </c>
      <c r="K47" s="5">
        <f t="shared" si="7"/>
        <v>28</v>
      </c>
      <c r="L47" s="5" t="str">
        <f t="shared" si="8"/>
        <v>Joel Embiid</v>
      </c>
      <c r="M47" s="5">
        <f t="shared" si="9"/>
        <v>49</v>
      </c>
      <c r="N47" s="5">
        <f t="shared" si="10"/>
        <v>23.8</v>
      </c>
      <c r="O47" s="5">
        <f t="shared" si="11"/>
        <v>11.2</v>
      </c>
      <c r="P47" s="5">
        <f t="shared" si="12"/>
        <v>3.2</v>
      </c>
    </row>
    <row r="48" spans="1:16" x14ac:dyDescent="0.25">
      <c r="A48" s="3">
        <v>29</v>
      </c>
      <c r="B48" s="4" t="s">
        <v>32</v>
      </c>
      <c r="C48" s="3">
        <v>61</v>
      </c>
      <c r="D48" s="3">
        <v>19.2</v>
      </c>
      <c r="E48" s="4">
        <v>4.4000000000000004</v>
      </c>
      <c r="F48" s="4">
        <v>5.5</v>
      </c>
      <c r="H48" s="5">
        <f>(CHOOSE($B$2,C48,D48,E48,F48,51-A48)+ROWS($A$20:A48)/10000)</f>
        <v>22.0029</v>
      </c>
      <c r="I48" s="5">
        <f t="shared" si="6"/>
        <v>29</v>
      </c>
      <c r="J48" s="5">
        <f>ROWS($I$20:I48)</f>
        <v>29</v>
      </c>
      <c r="K48" s="5">
        <f t="shared" si="7"/>
        <v>29</v>
      </c>
      <c r="L48" s="5" t="str">
        <f t="shared" si="8"/>
        <v>Jrue Holiday</v>
      </c>
      <c r="M48" s="5">
        <f t="shared" si="9"/>
        <v>61</v>
      </c>
      <c r="N48" s="5">
        <f t="shared" si="10"/>
        <v>19.2</v>
      </c>
      <c r="O48" s="5">
        <f t="shared" si="11"/>
        <v>4.4000000000000004</v>
      </c>
      <c r="P48" s="5">
        <f t="shared" si="12"/>
        <v>5.5</v>
      </c>
    </row>
    <row r="49" spans="1:16" x14ac:dyDescent="0.25">
      <c r="A49" s="3">
        <v>30</v>
      </c>
      <c r="B49" s="4" t="s">
        <v>25</v>
      </c>
      <c r="C49" s="3">
        <v>65</v>
      </c>
      <c r="D49" s="3">
        <v>20.5</v>
      </c>
      <c r="E49" s="4">
        <v>12.3</v>
      </c>
      <c r="F49" s="4">
        <v>2.4</v>
      </c>
      <c r="H49" s="5">
        <f>(CHOOSE($B$2,C49,D49,E49,F49,51-A49)+ROWS($A$20:A49)/10000)</f>
        <v>21.003</v>
      </c>
      <c r="I49" s="5">
        <f t="shared" si="6"/>
        <v>30</v>
      </c>
      <c r="J49" s="5">
        <f>ROWS($I$20:I49)</f>
        <v>30</v>
      </c>
      <c r="K49" s="5">
        <f t="shared" si="7"/>
        <v>30</v>
      </c>
      <c r="L49" s="5" t="str">
        <f t="shared" si="8"/>
        <v>Karl-Anthony Towns</v>
      </c>
      <c r="M49" s="5">
        <f t="shared" si="9"/>
        <v>65</v>
      </c>
      <c r="N49" s="5">
        <f t="shared" si="10"/>
        <v>20.5</v>
      </c>
      <c r="O49" s="5">
        <f t="shared" si="11"/>
        <v>12.3</v>
      </c>
      <c r="P49" s="5">
        <f t="shared" si="12"/>
        <v>2.4</v>
      </c>
    </row>
    <row r="50" spans="1:16" x14ac:dyDescent="0.25">
      <c r="A50" s="3">
        <v>31</v>
      </c>
      <c r="B50" s="4" t="s">
        <v>18</v>
      </c>
      <c r="C50" s="3">
        <v>60</v>
      </c>
      <c r="D50" s="3">
        <v>23.1</v>
      </c>
      <c r="E50" s="4">
        <v>3.3</v>
      </c>
      <c r="F50" s="4">
        <v>5.8</v>
      </c>
      <c r="H50" s="5">
        <f>(CHOOSE($B$2,C50,D50,E50,F50,51-A50)+ROWS($A$20:A50)/10000)</f>
        <v>20.0031</v>
      </c>
      <c r="I50" s="5">
        <f t="shared" si="6"/>
        <v>31</v>
      </c>
      <c r="J50" s="5">
        <f>ROWS($I$20:I50)</f>
        <v>31</v>
      </c>
      <c r="K50" s="5">
        <f t="shared" si="7"/>
        <v>31</v>
      </c>
      <c r="L50" s="5" t="str">
        <f t="shared" si="8"/>
        <v>Kemba Walker</v>
      </c>
      <c r="M50" s="5">
        <f t="shared" si="9"/>
        <v>60</v>
      </c>
      <c r="N50" s="5">
        <f t="shared" si="10"/>
        <v>23.1</v>
      </c>
      <c r="O50" s="5">
        <f t="shared" si="11"/>
        <v>3.3</v>
      </c>
      <c r="P50" s="5">
        <f t="shared" si="12"/>
        <v>5.8</v>
      </c>
    </row>
    <row r="51" spans="1:16" x14ac:dyDescent="0.25">
      <c r="A51" s="3">
        <v>32</v>
      </c>
      <c r="B51" s="4" t="s">
        <v>8</v>
      </c>
      <c r="C51" s="3">
        <v>54</v>
      </c>
      <c r="D51" s="3">
        <v>26</v>
      </c>
      <c r="E51" s="4">
        <v>6.7</v>
      </c>
      <c r="F51" s="4">
        <v>5.4</v>
      </c>
      <c r="H51" s="5">
        <f>(CHOOSE($B$2,C51,D51,E51,F51,51-A51)+ROWS($A$20:A51)/10000)</f>
        <v>19.0032</v>
      </c>
      <c r="I51" s="5">
        <f t="shared" si="6"/>
        <v>32</v>
      </c>
      <c r="J51" s="5">
        <f>ROWS($I$20:I51)</f>
        <v>32</v>
      </c>
      <c r="K51" s="5">
        <f t="shared" si="7"/>
        <v>32</v>
      </c>
      <c r="L51" s="5" t="str">
        <f t="shared" si="8"/>
        <v>Kevin Durant</v>
      </c>
      <c r="M51" s="5">
        <f t="shared" si="9"/>
        <v>54</v>
      </c>
      <c r="N51" s="5">
        <f t="shared" si="10"/>
        <v>26</v>
      </c>
      <c r="O51" s="5">
        <f t="shared" si="11"/>
        <v>6.7</v>
      </c>
      <c r="P51" s="5">
        <f t="shared" si="12"/>
        <v>5.4</v>
      </c>
    </row>
    <row r="52" spans="1:16" x14ac:dyDescent="0.25">
      <c r="A52" s="3">
        <v>33</v>
      </c>
      <c r="B52" s="4" t="s">
        <v>39</v>
      </c>
      <c r="C52" s="3">
        <v>48</v>
      </c>
      <c r="D52" s="3">
        <v>17.899999999999999</v>
      </c>
      <c r="E52" s="4">
        <v>9.4</v>
      </c>
      <c r="F52" s="4">
        <v>1.6</v>
      </c>
      <c r="H52" s="5">
        <f>(CHOOSE($B$2,C52,D52,E52,F52,51-A52)+ROWS($A$20:A52)/10000)</f>
        <v>18.003299999999999</v>
      </c>
      <c r="I52" s="5">
        <f t="shared" si="6"/>
        <v>33</v>
      </c>
      <c r="J52" s="5">
        <f>ROWS($I$20:I52)</f>
        <v>33</v>
      </c>
      <c r="K52" s="5">
        <f t="shared" si="7"/>
        <v>33</v>
      </c>
      <c r="L52" s="5" t="str">
        <f t="shared" si="8"/>
        <v>Kevin Love</v>
      </c>
      <c r="M52" s="5">
        <f t="shared" si="9"/>
        <v>48</v>
      </c>
      <c r="N52" s="5">
        <f t="shared" si="10"/>
        <v>17.899999999999999</v>
      </c>
      <c r="O52" s="5">
        <f t="shared" si="11"/>
        <v>9.4</v>
      </c>
      <c r="P52" s="5">
        <f t="shared" si="12"/>
        <v>1.6</v>
      </c>
    </row>
    <row r="53" spans="1:16" x14ac:dyDescent="0.25">
      <c r="A53" s="3">
        <v>34</v>
      </c>
      <c r="B53" s="4" t="s">
        <v>26</v>
      </c>
      <c r="C53" s="3">
        <v>61</v>
      </c>
      <c r="D53" s="3">
        <v>20</v>
      </c>
      <c r="E53" s="4">
        <v>5.2</v>
      </c>
      <c r="F53" s="4">
        <v>4</v>
      </c>
      <c r="H53" s="5">
        <f>(CHOOSE($B$2,C53,D53,E53,F53,51-A53)+ROWS($A$20:A53)/10000)</f>
        <v>17.003399999999999</v>
      </c>
      <c r="I53" s="5">
        <f t="shared" si="6"/>
        <v>34</v>
      </c>
      <c r="J53" s="5">
        <f>ROWS($I$20:I53)</f>
        <v>34</v>
      </c>
      <c r="K53" s="5">
        <f t="shared" si="7"/>
        <v>34</v>
      </c>
      <c r="L53" s="5" t="str">
        <f t="shared" si="8"/>
        <v>Khris Middleton</v>
      </c>
      <c r="M53" s="5">
        <f t="shared" si="9"/>
        <v>61</v>
      </c>
      <c r="N53" s="5">
        <f t="shared" si="10"/>
        <v>20</v>
      </c>
      <c r="O53" s="5">
        <f t="shared" si="11"/>
        <v>5.2</v>
      </c>
      <c r="P53" s="5">
        <f t="shared" si="12"/>
        <v>4</v>
      </c>
    </row>
    <row r="54" spans="1:16" x14ac:dyDescent="0.25">
      <c r="A54" s="3">
        <v>35</v>
      </c>
      <c r="B54" s="4" t="s">
        <v>27</v>
      </c>
      <c r="C54" s="3">
        <v>61</v>
      </c>
      <c r="D54" s="3">
        <v>19.8</v>
      </c>
      <c r="E54" s="4">
        <v>3.9</v>
      </c>
      <c r="F54" s="4">
        <v>2.5</v>
      </c>
      <c r="H54" s="5">
        <f>(CHOOSE($B$2,C54,D54,E54,F54,51-A54)+ROWS($A$20:A54)/10000)</f>
        <v>16.003499999999999</v>
      </c>
      <c r="I54" s="5">
        <f t="shared" si="6"/>
        <v>35</v>
      </c>
      <c r="J54" s="5">
        <f>ROWS($I$20:I54)</f>
        <v>35</v>
      </c>
      <c r="K54" s="5">
        <f t="shared" si="7"/>
        <v>35</v>
      </c>
      <c r="L54" s="5" t="str">
        <f t="shared" si="8"/>
        <v>Klay Thompson</v>
      </c>
      <c r="M54" s="5">
        <f t="shared" si="9"/>
        <v>61</v>
      </c>
      <c r="N54" s="5">
        <f t="shared" si="10"/>
        <v>19.8</v>
      </c>
      <c r="O54" s="5">
        <f t="shared" si="11"/>
        <v>3.9</v>
      </c>
      <c r="P54" s="5">
        <f t="shared" si="12"/>
        <v>2.5</v>
      </c>
    </row>
    <row r="55" spans="1:16" x14ac:dyDescent="0.25">
      <c r="A55" s="3">
        <v>36</v>
      </c>
      <c r="B55" s="4" t="s">
        <v>19</v>
      </c>
      <c r="C55" s="3">
        <v>48</v>
      </c>
      <c r="D55" s="3">
        <v>22.7</v>
      </c>
      <c r="E55" s="4">
        <v>6.6</v>
      </c>
      <c r="F55" s="4">
        <v>1.2</v>
      </c>
      <c r="H55" s="5">
        <f>(CHOOSE($B$2,C55,D55,E55,F55,51-A55)+ROWS($A$20:A55)/10000)</f>
        <v>15.0036</v>
      </c>
      <c r="I55" s="5">
        <f t="shared" si="6"/>
        <v>36</v>
      </c>
      <c r="J55" s="5">
        <f>ROWS($I$20:I55)</f>
        <v>36</v>
      </c>
      <c r="K55" s="5">
        <f t="shared" si="7"/>
        <v>36</v>
      </c>
      <c r="L55" s="5" t="str">
        <f t="shared" si="8"/>
        <v>Kristaps Porzingis</v>
      </c>
      <c r="M55" s="5">
        <f t="shared" si="9"/>
        <v>48</v>
      </c>
      <c r="N55" s="5">
        <f t="shared" si="10"/>
        <v>22.7</v>
      </c>
      <c r="O55" s="5">
        <f t="shared" si="11"/>
        <v>6.6</v>
      </c>
      <c r="P55" s="5">
        <f t="shared" si="12"/>
        <v>1.2</v>
      </c>
    </row>
    <row r="56" spans="1:16" x14ac:dyDescent="0.25">
      <c r="A56" s="3">
        <v>37</v>
      </c>
      <c r="B56" s="4" t="s">
        <v>48</v>
      </c>
      <c r="C56" s="3">
        <v>57</v>
      </c>
      <c r="D56" s="3">
        <v>16.600000000000001</v>
      </c>
      <c r="E56" s="4">
        <v>5.7</v>
      </c>
      <c r="F56" s="4">
        <v>6.5</v>
      </c>
      <c r="H56" s="5">
        <f>(CHOOSE($B$2,C56,D56,E56,F56,51-A56)+ROWS($A$20:A56)/10000)</f>
        <v>14.0037</v>
      </c>
      <c r="I56" s="5">
        <f t="shared" si="6"/>
        <v>37</v>
      </c>
      <c r="J56" s="5">
        <f>ROWS($I$20:I56)</f>
        <v>37</v>
      </c>
      <c r="K56" s="5">
        <f t="shared" si="7"/>
        <v>37</v>
      </c>
      <c r="L56" s="5" t="str">
        <f t="shared" si="8"/>
        <v>Kyle Lowry</v>
      </c>
      <c r="M56" s="5">
        <f t="shared" si="9"/>
        <v>57</v>
      </c>
      <c r="N56" s="5">
        <f t="shared" si="10"/>
        <v>16.600000000000001</v>
      </c>
      <c r="O56" s="5">
        <f t="shared" si="11"/>
        <v>5.7</v>
      </c>
      <c r="P56" s="5">
        <f t="shared" si="12"/>
        <v>6.5</v>
      </c>
    </row>
    <row r="57" spans="1:16" x14ac:dyDescent="0.25">
      <c r="A57" s="3">
        <v>38</v>
      </c>
      <c r="B57" s="4" t="s">
        <v>12</v>
      </c>
      <c r="C57" s="3">
        <v>57</v>
      </c>
      <c r="D57" s="3">
        <v>24.9</v>
      </c>
      <c r="E57" s="4">
        <v>3.7</v>
      </c>
      <c r="F57" s="4">
        <v>5.0999999999999996</v>
      </c>
      <c r="H57" s="5">
        <f>(CHOOSE($B$2,C57,D57,E57,F57,51-A57)+ROWS($A$20:A57)/10000)</f>
        <v>13.0038</v>
      </c>
      <c r="I57" s="5">
        <f t="shared" si="6"/>
        <v>38</v>
      </c>
      <c r="J57" s="5">
        <f>ROWS($I$20:I57)</f>
        <v>38</v>
      </c>
      <c r="K57" s="5">
        <f t="shared" si="7"/>
        <v>38</v>
      </c>
      <c r="L57" s="5" t="str">
        <f t="shared" si="8"/>
        <v>Kyrie Irving</v>
      </c>
      <c r="M57" s="5">
        <f t="shared" si="9"/>
        <v>57</v>
      </c>
      <c r="N57" s="5">
        <f t="shared" si="10"/>
        <v>24.9</v>
      </c>
      <c r="O57" s="5">
        <f t="shared" si="11"/>
        <v>3.7</v>
      </c>
      <c r="P57" s="5">
        <f t="shared" si="12"/>
        <v>5.0999999999999996</v>
      </c>
    </row>
    <row r="58" spans="1:16" x14ac:dyDescent="0.25">
      <c r="A58" s="3">
        <v>39</v>
      </c>
      <c r="B58" s="4" t="s">
        <v>20</v>
      </c>
      <c r="C58" s="3">
        <v>57</v>
      </c>
      <c r="D58" s="3">
        <v>22.5</v>
      </c>
      <c r="E58" s="4">
        <v>8.1999999999999993</v>
      </c>
      <c r="F58" s="4">
        <v>2</v>
      </c>
      <c r="H58" s="5">
        <f>(CHOOSE($B$2,C58,D58,E58,F58,51-A58)+ROWS($A$20:A58)/10000)</f>
        <v>12.0039</v>
      </c>
      <c r="I58" s="5">
        <f t="shared" si="6"/>
        <v>39</v>
      </c>
      <c r="J58" s="5">
        <f>ROWS($I$20:I58)</f>
        <v>39</v>
      </c>
      <c r="K58" s="5">
        <f t="shared" si="7"/>
        <v>39</v>
      </c>
      <c r="L58" s="5" t="str">
        <f t="shared" si="8"/>
        <v>LaMarcus Aldridge</v>
      </c>
      <c r="M58" s="5">
        <f t="shared" si="9"/>
        <v>57</v>
      </c>
      <c r="N58" s="5">
        <f t="shared" si="10"/>
        <v>22.5</v>
      </c>
      <c r="O58" s="5">
        <f t="shared" si="11"/>
        <v>8.1999999999999993</v>
      </c>
      <c r="P58" s="5">
        <f t="shared" si="12"/>
        <v>2</v>
      </c>
    </row>
    <row r="59" spans="1:16" x14ac:dyDescent="0.25">
      <c r="A59" s="3">
        <v>40</v>
      </c>
      <c r="B59" s="4" t="s">
        <v>5</v>
      </c>
      <c r="C59" s="3">
        <v>61</v>
      </c>
      <c r="D59" s="3">
        <v>26.7</v>
      </c>
      <c r="E59" s="4">
        <v>8.4</v>
      </c>
      <c r="F59" s="4">
        <v>9</v>
      </c>
      <c r="H59" s="5">
        <f>(CHOOSE($B$2,C59,D59,E59,F59,51-A59)+ROWS($A$20:A59)/10000)</f>
        <v>11.004</v>
      </c>
      <c r="I59" s="5">
        <f t="shared" si="6"/>
        <v>40</v>
      </c>
      <c r="J59" s="5">
        <f>ROWS($I$20:I59)</f>
        <v>40</v>
      </c>
      <c r="K59" s="5">
        <f t="shared" si="7"/>
        <v>40</v>
      </c>
      <c r="L59" s="5" t="str">
        <f t="shared" si="8"/>
        <v>LeBron James</v>
      </c>
      <c r="M59" s="5">
        <f t="shared" si="9"/>
        <v>61</v>
      </c>
      <c r="N59" s="5">
        <f t="shared" si="10"/>
        <v>26.7</v>
      </c>
      <c r="O59" s="5">
        <f t="shared" si="11"/>
        <v>8.4</v>
      </c>
      <c r="P59" s="5">
        <f t="shared" si="12"/>
        <v>9</v>
      </c>
    </row>
    <row r="60" spans="1:16" x14ac:dyDescent="0.25">
      <c r="A60" s="3">
        <v>41</v>
      </c>
      <c r="B60" s="4" t="s">
        <v>17</v>
      </c>
      <c r="C60" s="3">
        <v>59</v>
      </c>
      <c r="D60" s="3">
        <v>23.2</v>
      </c>
      <c r="E60" s="4">
        <v>2.5</v>
      </c>
      <c r="F60" s="4">
        <v>5.4</v>
      </c>
      <c r="H60" s="5">
        <f>(CHOOSE($B$2,C60,D60,E60,F60,51-A60)+ROWS($A$20:A60)/10000)</f>
        <v>10.004099999999999</v>
      </c>
      <c r="I60" s="5">
        <f t="shared" si="6"/>
        <v>41</v>
      </c>
      <c r="J60" s="5">
        <f>ROWS($I$20:I60)</f>
        <v>41</v>
      </c>
      <c r="K60" s="5">
        <f t="shared" si="7"/>
        <v>41</v>
      </c>
      <c r="L60" s="5" t="str">
        <f t="shared" si="8"/>
        <v>Lou Williams</v>
      </c>
      <c r="M60" s="5">
        <f t="shared" si="9"/>
        <v>59</v>
      </c>
      <c r="N60" s="5">
        <f t="shared" si="10"/>
        <v>23.2</v>
      </c>
      <c r="O60" s="5">
        <f t="shared" si="11"/>
        <v>2.5</v>
      </c>
      <c r="P60" s="5">
        <f t="shared" si="12"/>
        <v>5.4</v>
      </c>
    </row>
    <row r="61" spans="1:16" x14ac:dyDescent="0.25">
      <c r="A61" s="3">
        <v>42</v>
      </c>
      <c r="B61" s="4" t="s">
        <v>41</v>
      </c>
      <c r="C61" s="3">
        <v>58</v>
      </c>
      <c r="D61" s="3">
        <v>17.7</v>
      </c>
      <c r="E61" s="4">
        <v>8.5</v>
      </c>
      <c r="F61" s="4">
        <v>4</v>
      </c>
      <c r="H61" s="5">
        <f>(CHOOSE($B$2,C61,D61,E61,F61,51-A61)+ROWS($A$20:A61)/10000)</f>
        <v>9.0042000000000009</v>
      </c>
      <c r="I61" s="5">
        <f t="shared" si="6"/>
        <v>42</v>
      </c>
      <c r="J61" s="5">
        <f>ROWS($I$20:I61)</f>
        <v>42</v>
      </c>
      <c r="K61" s="5">
        <f t="shared" si="7"/>
        <v>42</v>
      </c>
      <c r="L61" s="5" t="str">
        <f t="shared" si="8"/>
        <v>Marc Gasol</v>
      </c>
      <c r="M61" s="5">
        <f t="shared" si="9"/>
        <v>58</v>
      </c>
      <c r="N61" s="5">
        <f t="shared" si="10"/>
        <v>17.7</v>
      </c>
      <c r="O61" s="5">
        <f t="shared" si="11"/>
        <v>8.5</v>
      </c>
      <c r="P61" s="5">
        <f t="shared" si="12"/>
        <v>4</v>
      </c>
    </row>
    <row r="62" spans="1:16" x14ac:dyDescent="0.25">
      <c r="A62" s="3">
        <v>43</v>
      </c>
      <c r="B62" s="4" t="s">
        <v>45</v>
      </c>
      <c r="C62" s="3">
        <v>54</v>
      </c>
      <c r="D62" s="3">
        <v>17.2</v>
      </c>
      <c r="E62" s="4">
        <v>10.6</v>
      </c>
      <c r="F62" s="4">
        <v>6</v>
      </c>
      <c r="H62" s="5">
        <f>(CHOOSE($B$2,C62,D62,E62,F62,51-A62)+ROWS($A$20:A62)/10000)</f>
        <v>8.0043000000000006</v>
      </c>
      <c r="I62" s="5">
        <f t="shared" si="6"/>
        <v>43</v>
      </c>
      <c r="J62" s="5">
        <f>ROWS($I$20:I62)</f>
        <v>43</v>
      </c>
      <c r="K62" s="5">
        <f t="shared" si="7"/>
        <v>43</v>
      </c>
      <c r="L62" s="5" t="str">
        <f t="shared" si="8"/>
        <v>Nikola Jokic</v>
      </c>
      <c r="M62" s="5">
        <f t="shared" si="9"/>
        <v>54</v>
      </c>
      <c r="N62" s="5">
        <f t="shared" si="10"/>
        <v>17.2</v>
      </c>
      <c r="O62" s="5">
        <f t="shared" si="11"/>
        <v>10.6</v>
      </c>
      <c r="P62" s="5">
        <f t="shared" si="12"/>
        <v>6</v>
      </c>
    </row>
    <row r="63" spans="1:16" x14ac:dyDescent="0.25">
      <c r="A63" s="3">
        <v>44</v>
      </c>
      <c r="B63" s="4" t="s">
        <v>21</v>
      </c>
      <c r="C63" s="3">
        <v>60</v>
      </c>
      <c r="D63" s="3">
        <v>22.4</v>
      </c>
      <c r="E63" s="4">
        <v>5.6</v>
      </c>
      <c r="F63" s="4">
        <v>3.3</v>
      </c>
      <c r="H63" s="5">
        <f>(CHOOSE($B$2,C63,D63,E63,F63,51-A63)+ROWS($A$20:A63)/10000)</f>
        <v>7.0044000000000004</v>
      </c>
      <c r="I63" s="5">
        <f t="shared" si="6"/>
        <v>44</v>
      </c>
      <c r="J63" s="5">
        <f>ROWS($I$20:I63)</f>
        <v>44</v>
      </c>
      <c r="K63" s="5">
        <f t="shared" si="7"/>
        <v>44</v>
      </c>
      <c r="L63" s="5" t="str">
        <f t="shared" si="8"/>
        <v>Paul George</v>
      </c>
      <c r="M63" s="5">
        <f t="shared" si="9"/>
        <v>60</v>
      </c>
      <c r="N63" s="5">
        <f t="shared" si="10"/>
        <v>22.4</v>
      </c>
      <c r="O63" s="5">
        <f t="shared" si="11"/>
        <v>5.6</v>
      </c>
      <c r="P63" s="5">
        <f t="shared" si="12"/>
        <v>3.3</v>
      </c>
    </row>
    <row r="64" spans="1:16" x14ac:dyDescent="0.25">
      <c r="A64" s="3">
        <v>45</v>
      </c>
      <c r="B64" s="4" t="s">
        <v>11</v>
      </c>
      <c r="C64" s="3">
        <v>61</v>
      </c>
      <c r="D64" s="3">
        <v>24.9</v>
      </c>
      <c r="E64" s="4">
        <v>9.6</v>
      </c>
      <c r="F64" s="4">
        <v>10.3</v>
      </c>
      <c r="H64" s="5">
        <f>(CHOOSE($B$2,C64,D64,E64,F64,51-A64)+ROWS($A$20:A64)/10000)</f>
        <v>6.0045000000000002</v>
      </c>
      <c r="I64" s="5">
        <f t="shared" si="6"/>
        <v>45</v>
      </c>
      <c r="J64" s="5">
        <f>ROWS($I$20:I64)</f>
        <v>45</v>
      </c>
      <c r="K64" s="5">
        <f t="shared" si="7"/>
        <v>45</v>
      </c>
      <c r="L64" s="5" t="str">
        <f t="shared" si="8"/>
        <v>Russell Westbrook</v>
      </c>
      <c r="M64" s="5">
        <f t="shared" si="9"/>
        <v>61</v>
      </c>
      <c r="N64" s="5">
        <f t="shared" si="10"/>
        <v>24.9</v>
      </c>
      <c r="O64" s="5">
        <f t="shared" si="11"/>
        <v>9.6</v>
      </c>
      <c r="P64" s="5">
        <f t="shared" si="12"/>
        <v>10.3</v>
      </c>
    </row>
    <row r="65" spans="1:16" x14ac:dyDescent="0.25">
      <c r="A65" s="3">
        <v>46</v>
      </c>
      <c r="B65" s="4" t="s">
        <v>6</v>
      </c>
      <c r="C65" s="3">
        <v>47</v>
      </c>
      <c r="D65" s="3">
        <v>26.7</v>
      </c>
      <c r="E65" s="4">
        <v>5.3</v>
      </c>
      <c r="F65" s="4">
        <v>6.4</v>
      </c>
      <c r="H65" s="5">
        <f>(CHOOSE($B$2,C65,D65,E65,F65,51-A65)+ROWS($A$20:A65)/10000)</f>
        <v>5.0045999999999999</v>
      </c>
      <c r="I65" s="5">
        <f t="shared" si="6"/>
        <v>46</v>
      </c>
      <c r="J65" s="5">
        <f>ROWS($I$20:I65)</f>
        <v>46</v>
      </c>
      <c r="K65" s="5">
        <f t="shared" si="7"/>
        <v>46</v>
      </c>
      <c r="L65" s="5" t="str">
        <f t="shared" si="8"/>
        <v>Stephen Curry</v>
      </c>
      <c r="M65" s="5">
        <f t="shared" si="9"/>
        <v>47</v>
      </c>
      <c r="N65" s="5">
        <f t="shared" si="10"/>
        <v>26.7</v>
      </c>
      <c r="O65" s="5">
        <f t="shared" si="11"/>
        <v>5.3</v>
      </c>
      <c r="P65" s="5">
        <f t="shared" si="12"/>
        <v>6.4</v>
      </c>
    </row>
    <row r="66" spans="1:16" x14ac:dyDescent="0.25">
      <c r="A66" s="3">
        <v>47</v>
      </c>
      <c r="B66" s="4" t="s">
        <v>29</v>
      </c>
      <c r="C66" s="3">
        <v>59</v>
      </c>
      <c r="D66" s="3">
        <v>19.5</v>
      </c>
      <c r="E66" s="4">
        <v>5.0999999999999996</v>
      </c>
      <c r="F66" s="4">
        <v>1.4</v>
      </c>
      <c r="H66" s="5">
        <f>(CHOOSE($B$2,C66,D66,E66,F66,51-A66)+ROWS($A$20:A66)/10000)</f>
        <v>4.0046999999999997</v>
      </c>
      <c r="I66" s="5">
        <f t="shared" si="6"/>
        <v>47</v>
      </c>
      <c r="J66" s="5">
        <f>ROWS($I$20:I66)</f>
        <v>47</v>
      </c>
      <c r="K66" s="5">
        <f t="shared" si="7"/>
        <v>47</v>
      </c>
      <c r="L66" s="5" t="str">
        <f t="shared" si="8"/>
        <v>TJ Warren</v>
      </c>
      <c r="M66" s="5">
        <f t="shared" si="9"/>
        <v>59</v>
      </c>
      <c r="N66" s="5">
        <f t="shared" si="10"/>
        <v>19.5</v>
      </c>
      <c r="O66" s="5">
        <f t="shared" si="11"/>
        <v>5.0999999999999996</v>
      </c>
      <c r="P66" s="5">
        <f t="shared" si="12"/>
        <v>1.4</v>
      </c>
    </row>
    <row r="67" spans="1:16" x14ac:dyDescent="0.25">
      <c r="A67" s="3">
        <v>48</v>
      </c>
      <c r="B67" s="4" t="s">
        <v>36</v>
      </c>
      <c r="C67" s="3">
        <v>58</v>
      </c>
      <c r="D67" s="3">
        <v>18.2</v>
      </c>
      <c r="E67" s="4">
        <v>5.4</v>
      </c>
      <c r="F67" s="4">
        <v>2.1</v>
      </c>
      <c r="H67" s="5">
        <f>(CHOOSE($B$2,C67,D67,E67,F67,51-A67)+ROWS($A$20:A67)/10000)</f>
        <v>3.0047999999999999</v>
      </c>
      <c r="I67" s="5">
        <f t="shared" si="6"/>
        <v>48</v>
      </c>
      <c r="J67" s="5">
        <f>ROWS($I$20:I67)</f>
        <v>48</v>
      </c>
      <c r="K67" s="5">
        <f t="shared" si="7"/>
        <v>48</v>
      </c>
      <c r="L67" s="5" t="str">
        <f t="shared" si="8"/>
        <v>Tobias Harris</v>
      </c>
      <c r="M67" s="5">
        <f t="shared" si="9"/>
        <v>58</v>
      </c>
      <c r="N67" s="5">
        <f t="shared" si="10"/>
        <v>18.2</v>
      </c>
      <c r="O67" s="5">
        <f t="shared" si="11"/>
        <v>5.4</v>
      </c>
      <c r="P67" s="5">
        <f t="shared" si="12"/>
        <v>2.1</v>
      </c>
    </row>
    <row r="68" spans="1:16" x14ac:dyDescent="0.25">
      <c r="A68" s="3">
        <v>49</v>
      </c>
      <c r="B68" s="4" t="s">
        <v>30</v>
      </c>
      <c r="C68" s="3">
        <v>49</v>
      </c>
      <c r="D68" s="3">
        <v>19.399999999999999</v>
      </c>
      <c r="E68" s="4">
        <v>5.0999999999999996</v>
      </c>
      <c r="F68" s="4">
        <v>5.0999999999999996</v>
      </c>
      <c r="H68" s="5">
        <f>(CHOOSE($B$2,C68,D68,E68,F68,51-A68)+ROWS($A$20:A68)/10000)</f>
        <v>2.0049000000000001</v>
      </c>
      <c r="I68" s="5">
        <f t="shared" si="6"/>
        <v>49</v>
      </c>
      <c r="J68" s="5">
        <f>ROWS($I$20:I68)</f>
        <v>49</v>
      </c>
      <c r="K68" s="5">
        <f t="shared" si="7"/>
        <v>49</v>
      </c>
      <c r="L68" s="5" t="str">
        <f t="shared" si="8"/>
        <v>Tyreke Evans</v>
      </c>
      <c r="M68" s="5">
        <f t="shared" si="9"/>
        <v>49</v>
      </c>
      <c r="N68" s="5">
        <f t="shared" si="10"/>
        <v>19.399999999999999</v>
      </c>
      <c r="O68" s="5">
        <f t="shared" si="11"/>
        <v>5.0999999999999996</v>
      </c>
      <c r="P68" s="5">
        <f t="shared" si="12"/>
        <v>5.0999999999999996</v>
      </c>
    </row>
    <row r="69" spans="1:16" x14ac:dyDescent="0.25">
      <c r="A69" s="3">
        <v>50</v>
      </c>
      <c r="B69" s="4" t="s">
        <v>13</v>
      </c>
      <c r="C69" s="3">
        <v>55</v>
      </c>
      <c r="D69" s="3">
        <v>24.1</v>
      </c>
      <c r="E69" s="4">
        <v>5.3</v>
      </c>
      <c r="F69" s="4">
        <v>4.2</v>
      </c>
      <c r="H69" s="5">
        <f>(CHOOSE($B$2,C69,D69,E69,F69,51-A69)+ROWS($A$20:A69)/10000)</f>
        <v>1.0049999999999999</v>
      </c>
      <c r="I69" s="5">
        <f t="shared" si="6"/>
        <v>50</v>
      </c>
      <c r="J69" s="5">
        <f>ROWS($I$20:I69)</f>
        <v>50</v>
      </c>
      <c r="K69" s="5">
        <f t="shared" si="7"/>
        <v>50</v>
      </c>
      <c r="L69" s="5" t="str">
        <f t="shared" si="8"/>
        <v>Victor Oladipo</v>
      </c>
      <c r="M69" s="5">
        <f t="shared" si="9"/>
        <v>55</v>
      </c>
      <c r="N69" s="5">
        <f t="shared" si="10"/>
        <v>24.1</v>
      </c>
      <c r="O69" s="5">
        <f t="shared" si="11"/>
        <v>5.3</v>
      </c>
      <c r="P69" s="5">
        <f t="shared" si="12"/>
        <v>4.2</v>
      </c>
    </row>
  </sheetData>
  <mergeCells count="2">
    <mergeCell ref="A5:F5"/>
    <mergeCell ref="A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workbookViewId="0">
      <selection activeCell="G3" sqref="G3"/>
    </sheetView>
  </sheetViews>
  <sheetFormatPr defaultRowHeight="15" x14ac:dyDescent="0.25"/>
  <cols>
    <col min="1" max="1" width="3.85546875" customWidth="1"/>
    <col min="2" max="2" width="4.5703125" customWidth="1"/>
    <col min="3" max="3" width="24.5703125" customWidth="1"/>
    <col min="4" max="4" width="15" customWidth="1"/>
    <col min="5" max="5" width="13.42578125" customWidth="1"/>
    <col min="6" max="6" width="14.140625" customWidth="1"/>
    <col min="7" max="7" width="13.140625" customWidth="1"/>
  </cols>
  <sheetData>
    <row r="1" spans="2:7" ht="15" customHeight="1" x14ac:dyDescent="0.25">
      <c r="B1" s="6" t="s">
        <v>57</v>
      </c>
      <c r="C1" s="6"/>
      <c r="D1" s="1" t="s">
        <v>52</v>
      </c>
      <c r="E1" s="1" t="s">
        <v>53</v>
      </c>
      <c r="F1" s="1" t="s">
        <v>54</v>
      </c>
      <c r="G1" s="1" t="s">
        <v>55</v>
      </c>
    </row>
    <row r="2" spans="2:7" x14ac:dyDescent="0.25">
      <c r="B2" s="6"/>
      <c r="C2" s="6"/>
      <c r="D2" s="5">
        <v>59</v>
      </c>
      <c r="E2" s="5">
        <v>24</v>
      </c>
      <c r="F2" s="5">
        <v>9</v>
      </c>
      <c r="G2" s="5">
        <v>7</v>
      </c>
    </row>
    <row r="5" spans="2:7" x14ac:dyDescent="0.25">
      <c r="B5" s="7" t="s">
        <v>56</v>
      </c>
      <c r="C5" s="8"/>
      <c r="D5" s="8"/>
      <c r="E5" s="8"/>
      <c r="F5" s="8"/>
      <c r="G5" s="9"/>
    </row>
    <row r="6" spans="2:7" x14ac:dyDescent="0.25">
      <c r="B6" s="2" t="s">
        <v>0</v>
      </c>
      <c r="C6" s="2" t="s">
        <v>1</v>
      </c>
      <c r="D6" s="1" t="s">
        <v>52</v>
      </c>
      <c r="E6" s="1" t="s">
        <v>53</v>
      </c>
      <c r="F6" s="1" t="s">
        <v>54</v>
      </c>
      <c r="G6" s="1" t="s">
        <v>55</v>
      </c>
    </row>
    <row r="7" spans="2:7" x14ac:dyDescent="0.25">
      <c r="B7" s="3">
        <v>1</v>
      </c>
      <c r="C7" s="4" t="s">
        <v>37</v>
      </c>
      <c r="D7" s="3">
        <v>43</v>
      </c>
      <c r="E7" s="3">
        <v>18</v>
      </c>
      <c r="F7" s="4">
        <v>8.1999999999999993</v>
      </c>
      <c r="G7" s="4">
        <v>2.2999999999999998</v>
      </c>
    </row>
    <row r="8" spans="2:7" x14ac:dyDescent="0.25">
      <c r="B8" s="3">
        <v>2</v>
      </c>
      <c r="C8" s="4" t="s">
        <v>40</v>
      </c>
      <c r="D8" s="3">
        <v>65</v>
      </c>
      <c r="E8" s="3">
        <v>17.8</v>
      </c>
      <c r="F8" s="4">
        <v>4.0999999999999996</v>
      </c>
      <c r="G8" s="4">
        <v>1.8</v>
      </c>
    </row>
    <row r="9" spans="2:7" x14ac:dyDescent="0.25">
      <c r="B9" s="3">
        <v>3</v>
      </c>
      <c r="C9" s="4" t="s">
        <v>3</v>
      </c>
      <c r="D9" s="3">
        <v>55</v>
      </c>
      <c r="E9" s="3">
        <v>28.1</v>
      </c>
      <c r="F9" s="4">
        <v>11.1</v>
      </c>
      <c r="G9" s="4">
        <v>2.4</v>
      </c>
    </row>
    <row r="10" spans="2:7" x14ac:dyDescent="0.25">
      <c r="B10" s="3">
        <v>4</v>
      </c>
      <c r="C10" s="4" t="s">
        <v>49</v>
      </c>
      <c r="D10" s="3">
        <v>59</v>
      </c>
      <c r="E10" s="3">
        <v>16.600000000000001</v>
      </c>
      <c r="F10" s="4">
        <v>7.7</v>
      </c>
      <c r="G10" s="4">
        <v>7.4</v>
      </c>
    </row>
    <row r="11" spans="2:7" x14ac:dyDescent="0.25">
      <c r="B11" s="3">
        <v>5</v>
      </c>
      <c r="C11" s="4" t="s">
        <v>24</v>
      </c>
      <c r="D11" s="3">
        <v>45</v>
      </c>
      <c r="E11" s="3">
        <v>21.5</v>
      </c>
      <c r="F11" s="4">
        <v>7.6</v>
      </c>
      <c r="G11" s="4">
        <v>5.4</v>
      </c>
    </row>
    <row r="12" spans="2:7" x14ac:dyDescent="0.25">
      <c r="B12" s="3">
        <v>6</v>
      </c>
      <c r="C12" s="4" t="s">
        <v>16</v>
      </c>
      <c r="D12" s="3">
        <v>62</v>
      </c>
      <c r="E12" s="3">
        <v>23.4</v>
      </c>
      <c r="F12" s="4">
        <v>4.5</v>
      </c>
      <c r="G12" s="4">
        <v>4.5</v>
      </c>
    </row>
    <row r="13" spans="2:7" x14ac:dyDescent="0.25">
      <c r="B13" s="3">
        <v>7</v>
      </c>
      <c r="C13" s="4" t="s">
        <v>51</v>
      </c>
      <c r="D13" s="3">
        <v>57</v>
      </c>
      <c r="E13" s="3">
        <v>16.2</v>
      </c>
      <c r="F13" s="4">
        <v>5.4</v>
      </c>
      <c r="G13" s="4">
        <v>3.9</v>
      </c>
    </row>
    <row r="14" spans="2:7" x14ac:dyDescent="0.25">
      <c r="B14" s="3">
        <v>8</v>
      </c>
      <c r="C14" s="4" t="s">
        <v>46</v>
      </c>
      <c r="D14" s="3">
        <v>60</v>
      </c>
      <c r="E14" s="3">
        <v>17</v>
      </c>
      <c r="F14" s="4">
        <v>5.9</v>
      </c>
      <c r="G14" s="4">
        <v>1.3</v>
      </c>
    </row>
    <row r="15" spans="2:7" x14ac:dyDescent="0.25">
      <c r="B15" s="3">
        <v>9</v>
      </c>
      <c r="C15" s="4" t="s">
        <v>33</v>
      </c>
      <c r="D15" s="3">
        <v>43</v>
      </c>
      <c r="E15" s="3">
        <v>18.8</v>
      </c>
      <c r="F15" s="4">
        <v>5.7</v>
      </c>
      <c r="G15" s="4">
        <v>8.1999999999999993</v>
      </c>
    </row>
    <row r="16" spans="2:7" x14ac:dyDescent="0.25">
      <c r="B16" s="3">
        <v>10</v>
      </c>
      <c r="C16" s="4" t="s">
        <v>23</v>
      </c>
      <c r="D16" s="3">
        <v>61</v>
      </c>
      <c r="E16" s="3">
        <v>21.6</v>
      </c>
      <c r="F16" s="4">
        <v>3.8</v>
      </c>
      <c r="G16" s="4">
        <v>3.1</v>
      </c>
    </row>
    <row r="17" spans="2:7" x14ac:dyDescent="0.25">
      <c r="B17" s="3">
        <v>11</v>
      </c>
      <c r="C17" s="4" t="s">
        <v>7</v>
      </c>
      <c r="D17" s="3">
        <v>55</v>
      </c>
      <c r="E17" s="3">
        <v>26.5</v>
      </c>
      <c r="F17" s="4">
        <v>4.5999999999999996</v>
      </c>
      <c r="G17" s="4">
        <v>6.5</v>
      </c>
    </row>
    <row r="18" spans="2:7" x14ac:dyDescent="0.25">
      <c r="B18" s="3">
        <v>12</v>
      </c>
      <c r="C18" s="4" t="s">
        <v>15</v>
      </c>
      <c r="D18" s="3">
        <v>60</v>
      </c>
      <c r="E18" s="3">
        <v>23.8</v>
      </c>
      <c r="F18" s="4">
        <v>3.9</v>
      </c>
      <c r="G18" s="4">
        <v>5.2</v>
      </c>
    </row>
    <row r="19" spans="2:7" x14ac:dyDescent="0.25">
      <c r="B19" s="3">
        <v>13</v>
      </c>
      <c r="C19" s="4" t="s">
        <v>9</v>
      </c>
      <c r="D19" s="3">
        <v>48</v>
      </c>
      <c r="E19" s="3">
        <v>25.2</v>
      </c>
      <c r="F19" s="4">
        <v>12.9</v>
      </c>
      <c r="G19" s="4">
        <v>5.4</v>
      </c>
    </row>
    <row r="20" spans="2:7" x14ac:dyDescent="0.25">
      <c r="B20" s="3">
        <v>14</v>
      </c>
      <c r="C20" s="4" t="s">
        <v>31</v>
      </c>
      <c r="D20" s="3">
        <v>58</v>
      </c>
      <c r="E20" s="3">
        <v>19.3</v>
      </c>
      <c r="F20" s="4">
        <v>3.1</v>
      </c>
      <c r="G20" s="4">
        <v>6.1</v>
      </c>
    </row>
    <row r="21" spans="2:7" x14ac:dyDescent="0.25">
      <c r="B21" s="3">
        <v>15</v>
      </c>
      <c r="C21" s="4" t="s">
        <v>10</v>
      </c>
      <c r="D21" s="3">
        <v>48</v>
      </c>
      <c r="E21" s="3">
        <v>24.9</v>
      </c>
      <c r="F21" s="4">
        <v>4.5999999999999996</v>
      </c>
      <c r="G21" s="4">
        <v>4.8</v>
      </c>
    </row>
    <row r="22" spans="2:7" x14ac:dyDescent="0.25">
      <c r="B22" s="3">
        <v>16</v>
      </c>
      <c r="C22" s="4" t="s">
        <v>28</v>
      </c>
      <c r="D22" s="3">
        <v>58</v>
      </c>
      <c r="E22" s="3">
        <v>19.600000000000001</v>
      </c>
      <c r="F22" s="4">
        <v>3.5</v>
      </c>
      <c r="G22" s="4">
        <v>3.5</v>
      </c>
    </row>
    <row r="23" spans="2:7" x14ac:dyDescent="0.25">
      <c r="B23" s="3">
        <v>17</v>
      </c>
      <c r="C23" s="4" t="s">
        <v>44</v>
      </c>
      <c r="D23" s="3">
        <v>53</v>
      </c>
      <c r="E23" s="3">
        <v>17.3</v>
      </c>
      <c r="F23" s="4">
        <v>3.7</v>
      </c>
      <c r="G23" s="4">
        <v>4.5</v>
      </c>
    </row>
    <row r="24" spans="2:7" x14ac:dyDescent="0.25">
      <c r="B24" s="3">
        <v>18</v>
      </c>
      <c r="C24" s="4" t="s">
        <v>34</v>
      </c>
      <c r="D24" s="3">
        <v>52</v>
      </c>
      <c r="E24" s="3">
        <v>18.5</v>
      </c>
      <c r="F24" s="4">
        <v>2.2999999999999998</v>
      </c>
      <c r="G24" s="4">
        <v>2.2999999999999998</v>
      </c>
    </row>
    <row r="25" spans="2:7" x14ac:dyDescent="0.25">
      <c r="B25" s="3">
        <v>19</v>
      </c>
      <c r="C25" s="4" t="s">
        <v>38</v>
      </c>
      <c r="D25" s="3">
        <v>53</v>
      </c>
      <c r="E25" s="3">
        <v>18</v>
      </c>
      <c r="F25" s="4">
        <v>3.2</v>
      </c>
      <c r="G25" s="4">
        <v>2.9</v>
      </c>
    </row>
    <row r="26" spans="2:7" x14ac:dyDescent="0.25">
      <c r="B26" s="3">
        <v>20</v>
      </c>
      <c r="C26" s="4" t="s">
        <v>43</v>
      </c>
      <c r="D26" s="3">
        <v>57</v>
      </c>
      <c r="E26" s="3">
        <v>17.5</v>
      </c>
      <c r="F26" s="4">
        <v>2.7</v>
      </c>
      <c r="G26" s="4">
        <v>3.1</v>
      </c>
    </row>
    <row r="27" spans="2:7" x14ac:dyDescent="0.25">
      <c r="B27" s="3">
        <v>21</v>
      </c>
      <c r="C27" s="4" t="s">
        <v>4</v>
      </c>
      <c r="D27" s="3">
        <v>57</v>
      </c>
      <c r="E27" s="3">
        <v>27.2</v>
      </c>
      <c r="F27" s="4">
        <v>10.199999999999999</v>
      </c>
      <c r="G27" s="4">
        <v>4.9000000000000004</v>
      </c>
    </row>
    <row r="28" spans="2:7" x14ac:dyDescent="0.25">
      <c r="B28" s="3">
        <v>22</v>
      </c>
      <c r="C28" s="4" t="s">
        <v>42</v>
      </c>
      <c r="D28" s="3">
        <v>57</v>
      </c>
      <c r="E28" s="3">
        <v>17.5</v>
      </c>
      <c r="F28" s="4">
        <v>4.0999999999999996</v>
      </c>
      <c r="G28" s="4">
        <v>4.9000000000000004</v>
      </c>
    </row>
    <row r="29" spans="2:7" x14ac:dyDescent="0.25">
      <c r="B29" s="3">
        <v>23</v>
      </c>
      <c r="C29" s="4" t="s">
        <v>35</v>
      </c>
      <c r="D29" s="3">
        <v>60</v>
      </c>
      <c r="E29" s="3">
        <v>18.3</v>
      </c>
      <c r="F29" s="4">
        <v>6.4</v>
      </c>
      <c r="G29" s="4">
        <v>1.9</v>
      </c>
    </row>
    <row r="30" spans="2:7" x14ac:dyDescent="0.25">
      <c r="B30" s="3">
        <v>24</v>
      </c>
      <c r="C30" s="4" t="s">
        <v>50</v>
      </c>
      <c r="D30" s="3">
        <v>60</v>
      </c>
      <c r="E30" s="3">
        <v>16.399999999999999</v>
      </c>
      <c r="F30" s="4">
        <v>3.6</v>
      </c>
      <c r="G30" s="4">
        <v>3.1</v>
      </c>
    </row>
    <row r="31" spans="2:7" x14ac:dyDescent="0.25">
      <c r="B31" s="3">
        <v>25</v>
      </c>
      <c r="C31" s="4" t="s">
        <v>2</v>
      </c>
      <c r="D31" s="3">
        <v>54</v>
      </c>
      <c r="E31" s="3">
        <v>31.3</v>
      </c>
      <c r="F31" s="4">
        <v>5.2</v>
      </c>
      <c r="G31" s="4">
        <v>8.9</v>
      </c>
    </row>
    <row r="32" spans="2:7" x14ac:dyDescent="0.25">
      <c r="B32" s="3">
        <v>26</v>
      </c>
      <c r="C32" s="4" t="s">
        <v>22</v>
      </c>
      <c r="D32" s="3">
        <v>56</v>
      </c>
      <c r="E32" s="3">
        <v>22.2</v>
      </c>
      <c r="F32" s="4">
        <v>5.4</v>
      </c>
      <c r="G32" s="4">
        <v>5</v>
      </c>
    </row>
    <row r="33" spans="2:7" x14ac:dyDescent="0.25">
      <c r="B33" s="3">
        <v>27</v>
      </c>
      <c r="C33" s="4" t="s">
        <v>47</v>
      </c>
      <c r="D33" s="3">
        <v>49</v>
      </c>
      <c r="E33" s="3">
        <v>16.7</v>
      </c>
      <c r="F33" s="4">
        <v>2.7</v>
      </c>
      <c r="G33" s="4">
        <v>3.2</v>
      </c>
    </row>
    <row r="34" spans="2:7" x14ac:dyDescent="0.25">
      <c r="B34" s="3">
        <v>28</v>
      </c>
      <c r="C34" s="4" t="s">
        <v>14</v>
      </c>
      <c r="D34" s="3">
        <v>49</v>
      </c>
      <c r="E34" s="3">
        <v>23.8</v>
      </c>
      <c r="F34" s="4">
        <v>11.2</v>
      </c>
      <c r="G34" s="4">
        <v>3.2</v>
      </c>
    </row>
    <row r="35" spans="2:7" x14ac:dyDescent="0.25">
      <c r="B35" s="3">
        <v>29</v>
      </c>
      <c r="C35" s="4" t="s">
        <v>32</v>
      </c>
      <c r="D35" s="3">
        <v>61</v>
      </c>
      <c r="E35" s="3">
        <v>19.2</v>
      </c>
      <c r="F35" s="4">
        <v>4.4000000000000004</v>
      </c>
      <c r="G35" s="4">
        <v>5.5</v>
      </c>
    </row>
    <row r="36" spans="2:7" x14ac:dyDescent="0.25">
      <c r="B36" s="3">
        <v>30</v>
      </c>
      <c r="C36" s="4" t="s">
        <v>25</v>
      </c>
      <c r="D36" s="3">
        <v>65</v>
      </c>
      <c r="E36" s="3">
        <v>20.5</v>
      </c>
      <c r="F36" s="4">
        <v>12.3</v>
      </c>
      <c r="G36" s="4">
        <v>2.4</v>
      </c>
    </row>
    <row r="37" spans="2:7" x14ac:dyDescent="0.25">
      <c r="B37" s="3">
        <v>31</v>
      </c>
      <c r="C37" s="4" t="s">
        <v>18</v>
      </c>
      <c r="D37" s="3">
        <v>60</v>
      </c>
      <c r="E37" s="3">
        <v>23.1</v>
      </c>
      <c r="F37" s="4">
        <v>3.3</v>
      </c>
      <c r="G37" s="4">
        <v>5.8</v>
      </c>
    </row>
    <row r="38" spans="2:7" x14ac:dyDescent="0.25">
      <c r="B38" s="3">
        <v>32</v>
      </c>
      <c r="C38" s="4" t="s">
        <v>8</v>
      </c>
      <c r="D38" s="3">
        <v>54</v>
      </c>
      <c r="E38" s="3">
        <v>26</v>
      </c>
      <c r="F38" s="4">
        <v>6.7</v>
      </c>
      <c r="G38" s="4">
        <v>5.4</v>
      </c>
    </row>
    <row r="39" spans="2:7" x14ac:dyDescent="0.25">
      <c r="B39" s="3">
        <v>33</v>
      </c>
      <c r="C39" s="4" t="s">
        <v>39</v>
      </c>
      <c r="D39" s="3">
        <v>48</v>
      </c>
      <c r="E39" s="3">
        <v>17.899999999999999</v>
      </c>
      <c r="F39" s="4">
        <v>9.4</v>
      </c>
      <c r="G39" s="4">
        <v>1.6</v>
      </c>
    </row>
    <row r="40" spans="2:7" x14ac:dyDescent="0.25">
      <c r="B40" s="3">
        <v>34</v>
      </c>
      <c r="C40" s="4" t="s">
        <v>26</v>
      </c>
      <c r="D40" s="3">
        <v>61</v>
      </c>
      <c r="E40" s="3">
        <v>20</v>
      </c>
      <c r="F40" s="4">
        <v>5.2</v>
      </c>
      <c r="G40" s="4">
        <v>4</v>
      </c>
    </row>
    <row r="41" spans="2:7" x14ac:dyDescent="0.25">
      <c r="B41" s="3">
        <v>35</v>
      </c>
      <c r="C41" s="4" t="s">
        <v>27</v>
      </c>
      <c r="D41" s="3">
        <v>61</v>
      </c>
      <c r="E41" s="3">
        <v>19.8</v>
      </c>
      <c r="F41" s="4">
        <v>3.9</v>
      </c>
      <c r="G41" s="4">
        <v>2.5</v>
      </c>
    </row>
    <row r="42" spans="2:7" x14ac:dyDescent="0.25">
      <c r="B42" s="3">
        <v>36</v>
      </c>
      <c r="C42" s="4" t="s">
        <v>19</v>
      </c>
      <c r="D42" s="3">
        <v>48</v>
      </c>
      <c r="E42" s="3">
        <v>22.7</v>
      </c>
      <c r="F42" s="4">
        <v>6.6</v>
      </c>
      <c r="G42" s="4">
        <v>1.2</v>
      </c>
    </row>
    <row r="43" spans="2:7" x14ac:dyDescent="0.25">
      <c r="B43" s="3">
        <v>37</v>
      </c>
      <c r="C43" s="4" t="s">
        <v>48</v>
      </c>
      <c r="D43" s="3">
        <v>57</v>
      </c>
      <c r="E43" s="3">
        <v>16.600000000000001</v>
      </c>
      <c r="F43" s="4">
        <v>5.7</v>
      </c>
      <c r="G43" s="4">
        <v>6.5</v>
      </c>
    </row>
    <row r="44" spans="2:7" x14ac:dyDescent="0.25">
      <c r="B44" s="3">
        <v>38</v>
      </c>
      <c r="C44" s="4" t="s">
        <v>12</v>
      </c>
      <c r="D44" s="3">
        <v>57</v>
      </c>
      <c r="E44" s="3">
        <v>24.9</v>
      </c>
      <c r="F44" s="4">
        <v>3.7</v>
      </c>
      <c r="G44" s="4">
        <v>5.0999999999999996</v>
      </c>
    </row>
    <row r="45" spans="2:7" x14ac:dyDescent="0.25">
      <c r="B45" s="3">
        <v>39</v>
      </c>
      <c r="C45" s="4" t="s">
        <v>20</v>
      </c>
      <c r="D45" s="3">
        <v>57</v>
      </c>
      <c r="E45" s="3">
        <v>22.5</v>
      </c>
      <c r="F45" s="4">
        <v>8.1999999999999993</v>
      </c>
      <c r="G45" s="4">
        <v>2</v>
      </c>
    </row>
    <row r="46" spans="2:7" x14ac:dyDescent="0.25">
      <c r="B46" s="3">
        <v>40</v>
      </c>
      <c r="C46" s="4" t="s">
        <v>5</v>
      </c>
      <c r="D46" s="3">
        <v>61</v>
      </c>
      <c r="E46" s="3">
        <v>26.7</v>
      </c>
      <c r="F46" s="4">
        <v>8.4</v>
      </c>
      <c r="G46" s="4">
        <v>9</v>
      </c>
    </row>
    <row r="47" spans="2:7" x14ac:dyDescent="0.25">
      <c r="B47" s="3">
        <v>41</v>
      </c>
      <c r="C47" s="4" t="s">
        <v>17</v>
      </c>
      <c r="D47" s="3">
        <v>59</v>
      </c>
      <c r="E47" s="3">
        <v>23.2</v>
      </c>
      <c r="F47" s="4">
        <v>2.5</v>
      </c>
      <c r="G47" s="4">
        <v>5.4</v>
      </c>
    </row>
    <row r="48" spans="2:7" x14ac:dyDescent="0.25">
      <c r="B48" s="3">
        <v>42</v>
      </c>
      <c r="C48" s="4" t="s">
        <v>41</v>
      </c>
      <c r="D48" s="3">
        <v>58</v>
      </c>
      <c r="E48" s="3">
        <v>17.7</v>
      </c>
      <c r="F48" s="4">
        <v>8.5</v>
      </c>
      <c r="G48" s="4">
        <v>4</v>
      </c>
    </row>
    <row r="49" spans="2:7" x14ac:dyDescent="0.25">
      <c r="B49" s="3">
        <v>43</v>
      </c>
      <c r="C49" s="4" t="s">
        <v>45</v>
      </c>
      <c r="D49" s="3">
        <v>54</v>
      </c>
      <c r="E49" s="3">
        <v>17.2</v>
      </c>
      <c r="F49" s="4">
        <v>10.6</v>
      </c>
      <c r="G49" s="4">
        <v>6</v>
      </c>
    </row>
    <row r="50" spans="2:7" x14ac:dyDescent="0.25">
      <c r="B50" s="3">
        <v>44</v>
      </c>
      <c r="C50" s="4" t="s">
        <v>21</v>
      </c>
      <c r="D50" s="3">
        <v>60</v>
      </c>
      <c r="E50" s="3">
        <v>22.4</v>
      </c>
      <c r="F50" s="4">
        <v>5.6</v>
      </c>
      <c r="G50" s="4">
        <v>3.3</v>
      </c>
    </row>
    <row r="51" spans="2:7" x14ac:dyDescent="0.25">
      <c r="B51" s="3">
        <v>45</v>
      </c>
      <c r="C51" s="4" t="s">
        <v>11</v>
      </c>
      <c r="D51" s="3">
        <v>61</v>
      </c>
      <c r="E51" s="3">
        <v>24.9</v>
      </c>
      <c r="F51" s="4">
        <v>9.6</v>
      </c>
      <c r="G51" s="4">
        <v>10.3</v>
      </c>
    </row>
    <row r="52" spans="2:7" x14ac:dyDescent="0.25">
      <c r="B52" s="3">
        <v>46</v>
      </c>
      <c r="C52" s="4" t="s">
        <v>6</v>
      </c>
      <c r="D52" s="3">
        <v>47</v>
      </c>
      <c r="E52" s="3">
        <v>26.7</v>
      </c>
      <c r="F52" s="4">
        <v>5.3</v>
      </c>
      <c r="G52" s="4">
        <v>6.4</v>
      </c>
    </row>
    <row r="53" spans="2:7" x14ac:dyDescent="0.25">
      <c r="B53" s="3">
        <v>47</v>
      </c>
      <c r="C53" s="4" t="s">
        <v>29</v>
      </c>
      <c r="D53" s="3">
        <v>59</v>
      </c>
      <c r="E53" s="3">
        <v>19.5</v>
      </c>
      <c r="F53" s="4">
        <v>5.0999999999999996</v>
      </c>
      <c r="G53" s="4">
        <v>1.4</v>
      </c>
    </row>
    <row r="54" spans="2:7" x14ac:dyDescent="0.25">
      <c r="B54" s="3">
        <v>48</v>
      </c>
      <c r="C54" s="4" t="s">
        <v>36</v>
      </c>
      <c r="D54" s="3">
        <v>58</v>
      </c>
      <c r="E54" s="3">
        <v>18.2</v>
      </c>
      <c r="F54" s="4">
        <v>5.4</v>
      </c>
      <c r="G54" s="4">
        <v>2.1</v>
      </c>
    </row>
    <row r="55" spans="2:7" x14ac:dyDescent="0.25">
      <c r="B55" s="3">
        <v>49</v>
      </c>
      <c r="C55" s="4" t="s">
        <v>30</v>
      </c>
      <c r="D55" s="3">
        <v>49</v>
      </c>
      <c r="E55" s="3">
        <v>19.399999999999999</v>
      </c>
      <c r="F55" s="4">
        <v>5.0999999999999996</v>
      </c>
      <c r="G55" s="4">
        <v>5.0999999999999996</v>
      </c>
    </row>
    <row r="56" spans="2:7" x14ac:dyDescent="0.25">
      <c r="B56" s="3">
        <v>50</v>
      </c>
      <c r="C56" s="4" t="s">
        <v>13</v>
      </c>
      <c r="D56" s="3">
        <v>55</v>
      </c>
      <c r="E56" s="3">
        <v>24.1</v>
      </c>
      <c r="F56" s="4">
        <v>5.3</v>
      </c>
      <c r="G56" s="4">
        <v>4.2</v>
      </c>
    </row>
  </sheetData>
  <sortState ref="B7:G56">
    <sortCondition ref="C7"/>
  </sortState>
  <mergeCells count="2">
    <mergeCell ref="B1:C2"/>
    <mergeCell ref="B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Calculations</vt:lpstr>
      <vt:lpstr>Data</vt:lpstr>
      <vt:lpstr>SortedTable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MyBooker</cp:lastModifiedBy>
  <dcterms:created xsi:type="dcterms:W3CDTF">2018-03-02T11:49:39Z</dcterms:created>
  <dcterms:modified xsi:type="dcterms:W3CDTF">2018-03-08T17:22:36Z</dcterms:modified>
</cp:coreProperties>
</file>