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0" yWindow="100" windowWidth="19100" windowHeight="7300"/>
  </bookViews>
  <sheets>
    <sheet name="Content Catalog Report" sheetId="1" r:id="rId1"/>
  </sheets>
  <definedNames>
    <definedName name="_xlnm._FilterDatabase" localSheetId="0" hidden="1">'Content Catalog Report'!$A$1:$E$490</definedName>
  </definedNames>
  <calcPr calcId="0"/>
</workbook>
</file>

<file path=xl/calcChain.xml><?xml version="1.0" encoding="utf-8"?>
<calcChain xmlns="http://schemas.openxmlformats.org/spreadsheetml/2006/main">
  <c r="E256" i="1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</calcChain>
</file>

<file path=xl/sharedStrings.xml><?xml version="1.0" encoding="utf-8"?>
<sst xmlns="http://schemas.openxmlformats.org/spreadsheetml/2006/main" count="1034" uniqueCount="550">
  <si>
    <t>Course No</t>
  </si>
  <si>
    <t>Course Name</t>
  </si>
  <si>
    <t>Published Date</t>
  </si>
  <si>
    <t>Language</t>
  </si>
  <si>
    <t>Course Link</t>
  </si>
  <si>
    <t>Microsoft Dynamics AX 2012: Manufacturing Execution - Workflow</t>
  </si>
  <si>
    <t>English</t>
  </si>
  <si>
    <t>Microsoft Dynamics AX 2012: Public Sector Procurement and Payables - Procurement and Accounts Payable Setup and Purchasing Policies</t>
  </si>
  <si>
    <t>Microsoft Dynamics AX 2012: Service Management - Using the Enterprise Portal for Service Management</t>
  </si>
  <si>
    <t>Microsoft Dynamics AX 2012: Service Management - Repair in Microsoft Dynamics AX 2012</t>
  </si>
  <si>
    <t>Microsoft Dynamics AX 2012: Manufacturing Execution - Production Control with Manufacturing Execution</t>
  </si>
  <si>
    <t>Microsoft Dynamics AX 2012: Intercompany Setup and Order Processing - Sales Order Initiated Intercompany Order Chain</t>
  </si>
  <si>
    <t>Microsoft Dynamics AX 2012: Lean Manufacturing - Scheduled Kanbans</t>
  </si>
  <si>
    <t>Microsoft Dynamics AX 2012: Procurement - Purchase Requisitions</t>
  </si>
  <si>
    <t>Microsoft Dynamics AX 2012: Public Sector - Financials - Accounts Receivable</t>
  </si>
  <si>
    <t>Microsoft Dynamics AX 2012: Lean Manufacturing - Production Flows</t>
  </si>
  <si>
    <t>Microsoft Dynamics AX 2012: Public Sector Procurement and Payables - Workflow</t>
  </si>
  <si>
    <t>Microsoft Dynamics AX 2012: Intercompany Setup and Order Processing - Overview</t>
  </si>
  <si>
    <t>Microsoft Dynamics AX 2012: Public Sector Procurement and Payables - Procurement Year-End Activities</t>
  </si>
  <si>
    <t>Microsoft Dynamics AX 2012: Procurement - Catalogs</t>
  </si>
  <si>
    <t>Microsoft Dynamics AX 2012: Intercompany Setup and Order Processing - Update and Synchronization of the Intercompany Chain</t>
  </si>
  <si>
    <t>Microsoft Dynamics AX 2012: Procurement - Procurement Order Site</t>
  </si>
  <si>
    <t>Microsoft Dynamics AX 2012: Lean Manufacturing - Use and Manage Kanbans</t>
  </si>
  <si>
    <t>Microsoft Dynamics AX 2012: Procurement - Procurement Overview</t>
  </si>
  <si>
    <t>Microsoft Dynamics AX 2012: Public Sector Procurement and Payables - Procurement Categories and Catalogs</t>
  </si>
  <si>
    <t>Microsoft Dynamics AX 2012: Procurement - Vendors</t>
  </si>
  <si>
    <t>Microsoft Dynamics AX 2012: Intercompany Setup and Order Processing - Purchase Order Initiated Intercompany Order Chain</t>
  </si>
  <si>
    <t>Microsoft Dynamics AX 2012: Lean Manufacturing - Concepts and Overview</t>
  </si>
  <si>
    <t>Microsoft Dynamics AX 2012: Lean Manufacturing - Production Flow Costing</t>
  </si>
  <si>
    <t>Microsoft Dynamics AX 2012: Public Sector Procurement and Payables - Procurement and Accounts Payable Overview</t>
  </si>
  <si>
    <t>Microsoft Dynamics AX 2012: Service Management - Service Agreements</t>
  </si>
  <si>
    <t>Microsoft Dynamics AX 2012: Public Sector Procurement and Payables - Vendors</t>
  </si>
  <si>
    <t>Microsoft Dynamics AX 2012: Lean Manufacturing - Activity Based Subcontracting</t>
  </si>
  <si>
    <t>Microsoft Dynamics AX 2012: Public Sector Procurement and Payables - Purchase Requisitions</t>
  </si>
  <si>
    <t>Microsoft Dynamics AX 2012: Public Sector - Financials - Procurement and Accounts Payable</t>
  </si>
  <si>
    <t>Microsoft Dynamics AX 2012: Procurement - Purchase Agreements</t>
  </si>
  <si>
    <t>Microsoft Dynamics AX 2012: Lean Manufacturing - Kanban Calculations</t>
  </si>
  <si>
    <t>Microsoft Dynamics AX 2012: Intercompany Setup and Order Processing - Serial and Batch Number Registration</t>
  </si>
  <si>
    <t>Microsoft Dynamics AX 2012: Procurement - Vendor Returns</t>
  </si>
  <si>
    <t>Microsoft Dynamics AX 2012: Intercompany Setup and Order Processing - Intercompany Agreements</t>
  </si>
  <si>
    <t>Microsoft Dynamics AX 2012: Service Management - Service Dispatcher</t>
  </si>
  <si>
    <t>Microsoft Dynamics AX 2012: Public Sector Procurement and Payables - Vendor Portal and Procurement Order Site</t>
  </si>
  <si>
    <t>Microsoft Dynamics AX 2012: Intercompany Setup and Order Processing - Setup</t>
  </si>
  <si>
    <t>Microsoft Dynamics AX 2012: Lean Manufacturing - Fixed Quantity Kanbans</t>
  </si>
  <si>
    <t>Microsoft Dynamics AX 2012: Public Sector - Financials - Role Centers and Reports</t>
  </si>
  <si>
    <t>Microsoft Dynamics AX 2012: Public Sector - Financials - Account Setup</t>
  </si>
  <si>
    <t>Microsoft Dynamics AX 2012: Manufacturing Execution - Setup</t>
  </si>
  <si>
    <t>Microsoft Dynamics AX 2012: Public Sector - Financials - General Ledger</t>
  </si>
  <si>
    <t>Microsoft Dynamics AX 2012: Service Management - Service Orders</t>
  </si>
  <si>
    <t>Microsoft Dynamics AX 2012: Manufacturing Execution - Projects with Manufacturing Execution</t>
  </si>
  <si>
    <t>Microsoft Dynamics AX 2012: Procurement - Product Information Management</t>
  </si>
  <si>
    <t>Microsoft Dynamics AX 2012: Manufacturing Execution - Overview</t>
  </si>
  <si>
    <t>Microsoft Dynamics AX 2012: Public Sector Procurement and Payables - Purchase Agreements and Signing Limits</t>
  </si>
  <si>
    <t>Microsoft Dynamics AX 2012: Service Management - Overview</t>
  </si>
  <si>
    <t>Microsoft Dynamics AX 2012: Public Sector - Financials - Project Accounting</t>
  </si>
  <si>
    <t>Microsoft Dynamics AX 2012: Intercompany Setup and Order Processing - Return Orders</t>
  </si>
  <si>
    <t>Microsoft Dynamics AX 2012: Procurement - Purchasing Policies and Signing Limits</t>
  </si>
  <si>
    <t>Microsoft Dynamics AX 2012: Procurement - Purchase Orders</t>
  </si>
  <si>
    <t>Microsoft Dynamics AX 2012: Public Sector - Financials - Overview</t>
  </si>
  <si>
    <t>Microsoft Dynamics AX 2012: Public Sector - Financials - Budgeting</t>
  </si>
  <si>
    <t>Microsoft Dynamics AX 2012: Public Sector Procurement and Payables - Request for Quotation</t>
  </si>
  <si>
    <t>Microsoft Dynamics AX 2012: Lean Manufacturing - Event Kanbans</t>
  </si>
  <si>
    <t>Microsoft Dynamics AX 2012: Procurement - Workflow</t>
  </si>
  <si>
    <t>Microsoft Dynamics AX 2012: Public Sector Procurement and Payables - Purchase Orders and Vendor Returns</t>
  </si>
  <si>
    <t>Microsoft Dynamics AX 2012: Procurement - Request For Quotation</t>
  </si>
  <si>
    <t>Microsoft Dynamics AX 2012: Service Management - Service Level Agreements</t>
  </si>
  <si>
    <t>Microsoft Dynamics AX 2012: Service Management - Service Management Bill of Materials</t>
  </si>
  <si>
    <t>Microsoft Dynamics AX 2012: Service Management - Service Subscription</t>
  </si>
  <si>
    <t>Microsoft Dynamics AX 2012: Intercompany Setup and Order Processing - Direct Delivery</t>
  </si>
  <si>
    <t>Introduction in Microsoft Dynamics NAV 2013 R2</t>
  </si>
  <si>
    <t>Business intelligence in Microsoft Dynamics NAV 2013 R2</t>
  </si>
  <si>
    <t>Inventory Costing in Microsoft Dynamics NAV 2013 R2</t>
  </si>
  <si>
    <t>Inventory Management in Microsoft Dynamics NAV 2013 R2</t>
  </si>
  <si>
    <t>Multi-Site Operations in Microsoft Dynamics NAV 2013 R2</t>
  </si>
  <si>
    <t>Relationship Management in Microsoft Dynamics NAV 2013 R2</t>
  </si>
  <si>
    <t>Service Management in Microsoft Dynamics NAV 2013 R2</t>
  </si>
  <si>
    <t>Warehouse Management in Microsoft Dynamics NAV 2013 R2</t>
  </si>
  <si>
    <t>Job Costing in Microsoft Dynamics NAV 2013 R2</t>
  </si>
  <si>
    <t>Microsoft Dynamics AX 2012 Procurement: Vendor Self-Service Portal</t>
  </si>
  <si>
    <t>Microsoft Dynamics AX 2012 Intercompany Setup and Order Processing: Security</t>
  </si>
  <si>
    <t>Microsoft Dynamics AX 2012 Public Sector Procurement and Payables: Vendor Invoices</t>
  </si>
  <si>
    <t>Microsoft Dynamics AX 2012 Travel and Expense Management: Overview and Setup</t>
  </si>
  <si>
    <t>Microsoft Dynamics AX 2012 Travel and Expense Management: Payment Methods</t>
  </si>
  <si>
    <t>Microsoft Dynamics AX 2012 Travel and Expense Management: Expense Reports</t>
  </si>
  <si>
    <t>Microsoft Dynamics AX 2012 Travel and Expense Management: Workflow Management</t>
  </si>
  <si>
    <t>Microsoft Dynamics AX 2012 Travel and Expense Management: Expense Policies</t>
  </si>
  <si>
    <t>Microsoft Dynamics AX 2012 Travel and Expense Management: Per Diems</t>
  </si>
  <si>
    <t>Microsoft Dynamics AX 2012 Travel and Expense Management: Cash Advances</t>
  </si>
  <si>
    <t>Trade Incentives, Brokerage and Royalties in Microsoft Dynamics AX 2012 R3</t>
  </si>
  <si>
    <t>Project Management and Accounting - Basic in Microsoft Dynamics AX 2012 R3</t>
  </si>
  <si>
    <t>Project Management and Accounting - Advanced in Microsoft Dynamics AX 2012 R3</t>
  </si>
  <si>
    <t>Data Management in Microsoft Dynamics AX 2012 R3</t>
  </si>
  <si>
    <t>Retail in eCommerce Stores: Installation and Configuration for Microsoft Dynamics AX 2012 R3</t>
  </si>
  <si>
    <t>Dynamics AX 2012 R3 for Retail in Ecommerce Stores: Development and Customization</t>
  </si>
  <si>
    <t>Installation and Configuration for Microsoft Dynamics AX 2012 R3 Retail in Brick and Mortar Stores</t>
  </si>
  <si>
    <t>Bill of Materials in Microsoft Dynamics AX 2012 R3</t>
  </si>
  <si>
    <t>Distribution and Trade in Microsoft Dynamics AX 2012 R3</t>
  </si>
  <si>
    <t>What's New Functional in Microsoft Dynamics NAV 2015</t>
  </si>
  <si>
    <t>Supply Chain Foundation in Microsoft Dynamics AX 2012 R3</t>
  </si>
  <si>
    <t>Development and Customization for Microsoft Dynamics AX 2012 R3 Retail in Brick and Mortar Stores</t>
  </si>
  <si>
    <t>Finance Essentials in Microsoft Dynamics NAV 2015</t>
  </si>
  <si>
    <t>Fixed Assets in Microsoft Dynamics AX 2012 R3</t>
  </si>
  <si>
    <t>Finance Advanced in Microsoft Dynamics NAV 2015</t>
  </si>
  <si>
    <t>Development Environment Introduction in Microsoft Dynamics NAV 2015</t>
  </si>
  <si>
    <t>Financials I in Microsoft Dynamics AX 2012 R3</t>
  </si>
  <si>
    <t>Financials II in Microsoft Dynamics AX 2012 R3</t>
  </si>
  <si>
    <t>What's New Technical in Microsoft Dynamics NAV 2015</t>
  </si>
  <si>
    <t>Development I in Microsoft Dynamics AX 2012 R3 CU8</t>
  </si>
  <si>
    <t>Development II in Microsoft Dynamics AX 2012 R3 CU8</t>
  </si>
  <si>
    <t>Installation and Configuration in Microsoft Dynamics AX 2012 R3 CU8</t>
  </si>
  <si>
    <t>Fixed Assets in Microsoft Dynamics NAV 2015</t>
  </si>
  <si>
    <t>Application Setup in Microsoft Dynamics NAV 2015</t>
  </si>
  <si>
    <t>Introduction to Microsoft Dynamics NAV 2015</t>
  </si>
  <si>
    <t>Installation and Configuration in Microsoft Dynamics GP 2015</t>
  </si>
  <si>
    <t>Installation and Configuration in Microsoft Dynamics NAV 2015</t>
  </si>
  <si>
    <t>Development Environment Solution Development in Microsoft Dynamics NAV 2015</t>
  </si>
  <si>
    <t>Financials in Microsoft Dynamics GP 2015</t>
  </si>
  <si>
    <t>Reporting in Microsoft Dynamics CRM Online</t>
  </si>
  <si>
    <t>Introduction to Microsoft Dynamics AX 2012 R3 CU8</t>
  </si>
  <si>
    <t>Reporting in Microsoft Dynamics AX 2012 R3 CU8</t>
  </si>
  <si>
    <t>Warehouse Management in Microsoft Dynamics AX 2012 R3 CU8</t>
  </si>
  <si>
    <t>Process Manufacturing in Microsoft Dynamics AX 2012 R3 CU8</t>
  </si>
  <si>
    <t>Transportation Management in Microsoft Dynamics AX 2012 R3 CU8</t>
  </si>
  <si>
    <t>SQL Optimization for Microsoft Dynamics AX 2012 R3 CU8</t>
  </si>
  <si>
    <t>Extending Microsoft Dynamics CRM Online and On Premise</t>
  </si>
  <si>
    <t>Microsoft Dynamics AX 2012 R3 CU8 ã«ã¤ã„ã¦</t>
  </si>
  <si>
    <t>Japanese</t>
  </si>
  <si>
    <t>ãƒ—ãƒ­ã‚¸ã‚§ã‚¯ãƒˆç®¡ç†ãŠã‚ˆã³ä¼šè¨ˆ â€“ Microsoft Dynamics AX 2012 R3 ã®åŸºæœ¬</t>
  </si>
  <si>
    <t>ãƒ—ãƒ­ã‚¸ã‚§ã‚¯ãƒˆç®¡ç†ãŠã‚ˆã³ä¼šè¨ˆ â€“ Microsoft Dynamics AX 2012 R3 ã®è©³ç´°</t>
  </si>
  <si>
    <t>Data Management in Microsoft Dynamics CRM Online</t>
  </si>
  <si>
    <t>Trade in Microsoft Dynamics NAV 2015</t>
  </si>
  <si>
    <t>Automating Microsoft Dynamics CRM with Business Process Management</t>
  </si>
  <si>
    <t>Microsoft Dynamics AX 2012 R3 CU8 ã§ã®ãƒ¬ãƒãƒ¼ãƒˆ</t>
  </si>
  <si>
    <t>Inventory Management in Microsoft Dynamics NAV 2015</t>
  </si>
  <si>
    <t>Job Costing in Microsoft Dynamics NAV 2015</t>
  </si>
  <si>
    <t>Inventory Costing in Microsoft Dynamics NAV 2015</t>
  </si>
  <si>
    <t>Retail Channel Management and Corporate Operations in Microsoft Dynamics AX 2012 R3 CU8</t>
  </si>
  <si>
    <t>Retail Merchandising and Inventory Management in Microsoft Dynamics AX 2012 R3 CU8</t>
  </si>
  <si>
    <t>Retail POS and Store Operations in Microsoft Dynamics AX 2012 R3 CU8</t>
  </si>
  <si>
    <t>Retail Call Center in Microsoft Dynamics AX 2012 R3 CU8</t>
  </si>
  <si>
    <t>Finance Essentials in Microsoft Dynamics NAV 2016</t>
  </si>
  <si>
    <t>Finance Advanced in Microsoft Dynamics NAV 2016</t>
  </si>
  <si>
    <t>Introduction to Microsoft Dynamics NAV 2016</t>
  </si>
  <si>
    <t>Application Setup in Microsoft Dynamics NAV 2016</t>
  </si>
  <si>
    <t>Development Environment Introduction in Microsoft Dynamics NAV 2016</t>
  </si>
  <si>
    <t>Installation and Configuration in Microsoft Dynamics NAV 2016</t>
  </si>
  <si>
    <t>Microsoft Dynamics CRM 2016 Online Deployment</t>
  </si>
  <si>
    <t>Customization and Configuration in Microsoft Dynamics CRM 2016</t>
  </si>
  <si>
    <t>Data and Code Upgrade in Microsoft Dynamics NAV 2016</t>
  </si>
  <si>
    <t>Relationship Management in Microsoft Dynamics NAV 2016</t>
  </si>
  <si>
    <t>Installation in Microsoft Dynamics CRM 2016</t>
  </si>
  <si>
    <t>EinfÃ¼hrung in Microsoft Dynamics NAV 2016</t>
  </si>
  <si>
    <t>German</t>
  </si>
  <si>
    <t>IntroducciÃ³n a Microsoft Dynamics NAV 2016</t>
  </si>
  <si>
    <t>Spanish</t>
  </si>
  <si>
    <t>Introduction to Case Management in Microsoft Dynamics AX</t>
  </si>
  <si>
    <t>Introduction to Microsoft Dynamics AX Workflow</t>
  </si>
  <si>
    <t>Introduction to System Administration in Microsoft Dynamics AX</t>
  </si>
  <si>
    <t>Introduction to the Organizational Model in Microsoft Dynamics AX</t>
  </si>
  <si>
    <t>Anwendungseinrichtung in Microsoft Dynamics NAV 2016</t>
  </si>
  <si>
    <t>ConfiguraciÃ³n de la aplicaciÃ³n en Microsoft Dynamics NAV 2016</t>
  </si>
  <si>
    <t>Finanzgrundlagen in Microsoft Dynamics NAV 2016</t>
  </si>
  <si>
    <t>Finanzas bÃ¡sicas en Microsoft Dynamics NAV 2016</t>
  </si>
  <si>
    <t>Basic Project Accounting in Microsoft Dynamics AX</t>
  </si>
  <si>
    <t>Introduction to Project Management and Accounting in Microsoft Dynamics AX</t>
  </si>
  <si>
    <t>Project Quotations in Microsoft Dynamics AX</t>
  </si>
  <si>
    <t>Project Planning in Microsoft Dynamics AX</t>
  </si>
  <si>
    <t>Advanced Project Invoicing in Microsoft Dynamics AX</t>
  </si>
  <si>
    <t>Project Resource Management in Microsoft Dynamics AX</t>
  </si>
  <si>
    <t>Basic Project Contracts in Microsoft Dynamics AX</t>
  </si>
  <si>
    <t>Project Budgets and Forecasts in Microsoft Dynamics AX</t>
  </si>
  <si>
    <t>Project Workflow in Microsoft Dynamics AX</t>
  </si>
  <si>
    <t>Project Manufacturing in Microsoft Dynamics AX</t>
  </si>
  <si>
    <t>Project Expense Management in Microsoft Dynamics AX</t>
  </si>
  <si>
    <t>Project Billing and Payment in Microsoft Dynamics AX</t>
  </si>
  <si>
    <t>Project Time Management in Microsoft Dynamics AX</t>
  </si>
  <si>
    <t>Advanced Project Plan Tracking in Microsoft Dynamics AX</t>
  </si>
  <si>
    <t>Advanced Project Contracts in Microsoft Dynamics AX</t>
  </si>
  <si>
    <t>Advanced Project Costing in Microsoft Dynamics AX</t>
  </si>
  <si>
    <t>Business Documents in Microsoft Dynamics AX</t>
  </si>
  <si>
    <t>Workspace Integration with Power BI in Microsoft Dynamics AX</t>
  </si>
  <si>
    <t>Self Service Reporting in Microsoft Dynamics AX</t>
  </si>
  <si>
    <t>Aggregate Measurements and Data Entities in Microsoft Dynamics AX</t>
  </si>
  <si>
    <t>Embedded Business Intelligence in Microsoft Dynamics AX</t>
  </si>
  <si>
    <t>Operational Reporting in Microsoft Dynamics AX</t>
  </si>
  <si>
    <t>ConfiguraciÃ³n de contabilidad general en Microsoft Dynamics AX</t>
  </si>
  <si>
    <t>Configuration de la comptabilitÃ© dans Microsoft Dynamics AX</t>
  </si>
  <si>
    <t>French</t>
  </si>
  <si>
    <t>Hauptbuchkonfiguration in Microsoft Dynamics AX</t>
  </si>
  <si>
    <t>Microsoft Dynamics AX ã®ä¸€èˆ¬ä¼šè¨ˆã®ã‚³ãƒ³ãƒ•ã‚£ã‚®ãƒ¥ãƒ¬ãƒ¼ã‚·ãƒ§ãƒ³</t>
  </si>
  <si>
    <t>Planes y balances contables en Microsoft Dynamics AX</t>
  </si>
  <si>
    <t>Kontenplan und Sachkontosalden in Microsoft Dynamics AX</t>
  </si>
  <si>
    <t>Microsoft Dynamics AX ã®å‹˜å®šç§‘ç›®è¡¨ã¨å…ƒå¸³æ®‹é«˜</t>
  </si>
  <si>
    <t>Plan de comptes et soldes de la comptabilitÃ© dans Microsoft Dynamics AX</t>
  </si>
  <si>
    <t>Business Intelligence in Microsoft Dynamics NAV 2016</t>
  </si>
  <si>
    <t>Project Procurement in Microsoft Dynamics AX</t>
  </si>
  <si>
    <t>ConfiguraciÃ³n y revisiÃ³n de contabilidad general en Microsoft Dynamics AX</t>
  </si>
  <si>
    <t>Diarios generales en Microsoft Dynamics AX</t>
  </si>
  <si>
    <t>Configuration et rÃ©vision de la comptabilitÃ© dans Microsoft Dynamics AX</t>
  </si>
  <si>
    <t>Journaux des opÃ©rations diverses dans Microsoft Dynamics AX</t>
  </si>
  <si>
    <t>Einrichtung und PrÃ¼fung des Hauptbuchs in Microsoft Dynamics AX</t>
  </si>
  <si>
    <t>Allgemeine Erfassungen in Microsoft Dynamics AX</t>
  </si>
  <si>
    <t>Microsoft Dynamics AX ã®ç·å‹˜å®šå…ƒå¸³ã®è¨­å®šã¨ç¢ºèª</t>
  </si>
  <si>
    <t>Microsoft Dynamics AX ã®ä¸€èˆ¬ä»•è¨³å¸³</t>
  </si>
  <si>
    <t>Advanced Project Analysis in Microsoft Dynamics AX</t>
  </si>
  <si>
    <t>Project Intercompany in Microsoft Dynamics AX</t>
  </si>
  <si>
    <t>Advanced Project Accounting in Microsoft Dynamics AX</t>
  </si>
  <si>
    <t>Financials in Microsoft Dynamics GP 2016</t>
  </si>
  <si>
    <t>Using SQL or SQL Azure with Microsoft Dynamics NAV 2016</t>
  </si>
  <si>
    <t>Business Intelligence in Microsoft Dynamics CRM 2016</t>
  </si>
  <si>
    <t>Developing Solutions in Microsoft Dynamics CRM 2016 Update 1</t>
  </si>
  <si>
    <t>Extending Functionality in Microsoft Dynamics CRM 2016 Update 1</t>
  </si>
  <si>
    <t>Reporting for End Users and Functional Consultants in Microsoft Dynamics CRM</t>
  </si>
  <si>
    <t>Reporting for Developers in Microsoft Dynamics CRM 2016</t>
  </si>
  <si>
    <t>Introduction to Reporting in Microsoft Dynamics CRM 2016</t>
  </si>
  <si>
    <t>Extended Data Entities in Microsoft Dynamics AX - Composite Data Entities</t>
  </si>
  <si>
    <t>Extended Data Entities in Microsoft Dynamics AX - Set Based Data Entities</t>
  </si>
  <si>
    <t>Data Management Platform in Microsoft Dynamics AX</t>
  </si>
  <si>
    <t>Sales Management in Microsoft Dynamics CRM 2016 Update 1</t>
  </si>
  <si>
    <t>Data Entities in Microsoft Dynamics AX</t>
  </si>
  <si>
    <t>Services in Microsoft Dynamics AX</t>
  </si>
  <si>
    <t>Customer Service in Microsoft Dynamics CRM 2016 Update 1</t>
  </si>
  <si>
    <t>Financial Reporting in Microsoft Dynamics AX</t>
  </si>
  <si>
    <t>Number Sequence Development in Microsoft Dynamics AX</t>
  </si>
  <si>
    <t>Use and Design of Product Inventory Management for Development in Microsoft Dynamics AX</t>
  </si>
  <si>
    <t>Use and Design of the Inventory Management Module for Development in Microsoft Dynamics AX</t>
  </si>
  <si>
    <t>Advanced Database Manipulation in Microsoft Dynamics AX</t>
  </si>
  <si>
    <t>Office 365 and Power BI for Microsoft Dynamics CRM 2016 Update 1</t>
  </si>
  <si>
    <t>Microsoft Dynamics CRM 2016 Mobility</t>
  </si>
  <si>
    <t>Advanced Class Concepts in Microsoft Dynamics AX</t>
  </si>
  <si>
    <t>Workflow Basic Development in Microsoft Dynamics AX</t>
  </si>
  <si>
    <t>Use and Design of General Ledger for Development in Microsoft Dynamics AX</t>
  </si>
  <si>
    <t>Administrar las relaciones con el cliente en Microsoft Dynamics AX</t>
  </si>
  <si>
    <t>GÃ©rer les relations client dans Microsoft Dynamics AX</t>
  </si>
  <si>
    <t>Verwalten von Kundenbeziehungen in Microsoft Dynamics AX</t>
  </si>
  <si>
    <t>Microsoft Dynamics AX ã§ã®é¡§å®¢é–¢ä¿‚ã®ç®¡ç†</t>
  </si>
  <si>
    <t>Administrar las relaciones con el proveedor en Microsoft Dynamics AX</t>
  </si>
  <si>
    <t>GÃ©rer les relations fournisseur dans Microsoft Dynamics AX</t>
  </si>
  <si>
    <t>Verwalten von Lieferantenbeziehungen in Microsoft Dynamics AX</t>
  </si>
  <si>
    <t>Microsoft Dynamics AX ã§ã®ãƒ™ãƒ³ãƒ€ãƒ¼é–¢ä¿‚ã®ç®¡ç†</t>
  </si>
  <si>
    <t>Realizar procesos de ventas en Microsoft Dynamics AX</t>
  </si>
  <si>
    <t>Effectuer le processus de vente dans Microsoft Dynamics AX</t>
  </si>
  <si>
    <t>DurchfÃ¼hren des Verkaufsprozesses in Microsoft Dynamics AX</t>
  </si>
  <si>
    <t>Microsoft Dynamics AX ã§ã®è²©å£²ãƒ—ãƒ­ã‚»ã‚¹ã®å®Ÿæ–½</t>
  </si>
  <si>
    <t>Realizar procesos de adquisiciÃ³n en Microsoft Dynamics AX</t>
  </si>
  <si>
    <t>Effectuer le processus dâ€™approvisionnement dans Microsoft Dynamics AX</t>
  </si>
  <si>
    <t>DurchfÃ¼hren des Beschaffungsprozesses in Microsoft Dynamics AX</t>
  </si>
  <si>
    <t>Microsoft Dynamics AX ã§ã®èª¿é”ãƒ—ãƒ­ã‚»ã‚¹ã®å®Ÿæ–½</t>
  </si>
  <si>
    <t>Administrar productos y servicio para su venta en Microsoft Dynamics AX</t>
  </si>
  <si>
    <t>GÃ©rer les produits et les services Ã  vendre dans Microsoft Dynamics AX</t>
  </si>
  <si>
    <t>Verwalten von Produkten und Diensten fÃ¼r den Verkauf in Microsoft Dynamics AX</t>
  </si>
  <si>
    <t>Microsoft Dynamics AX ã§ã®è²©å£²ã™ã‚‹è£½å“ãŠã‚ˆã³ã‚µãƒ¼ãƒ“ã‚¹ã®ç®¡ç†</t>
  </si>
  <si>
    <t>Use and Design of the Accounts Receivable Module for Development in Microsoft Dynamics AX</t>
  </si>
  <si>
    <t>Workflow Advanced Development in Microsoft Dynamics AX</t>
  </si>
  <si>
    <t>Use and Design of Chart of Accounts for Development in Microsoft Dynamics AX</t>
  </si>
  <si>
    <t>Use and Design of Advanced Sales and Purchasing Features for Development in Microsoft Dynamics AX</t>
  </si>
  <si>
    <t>Use and Design of the Budgeting and Fixed Asset Modules for Development in Microsoft Dynamics AX</t>
  </si>
  <si>
    <t>Developing with Application Foundation Features in Microsoft Dynamics AX</t>
  </si>
  <si>
    <t>Use and Design of the Accounts Payable Module for Development in Microsoft Dynamics AX</t>
  </si>
  <si>
    <t>Use and Design of Quality, Quarantine and Forecasts for Development in Microsoft Dynamics AX</t>
  </si>
  <si>
    <t>Use and Design of Advanced Production Control Features for Development in Microsoft Dynamics AX</t>
  </si>
  <si>
    <t>Use and Design of Basic Production Control Features for Development in Microsoft Dynamics AX</t>
  </si>
  <si>
    <t>Use and Design of Basic Sales and Purchasing Features for Development in Microsoft Dynamics AX</t>
  </si>
  <si>
    <t>Use and Design of the Project Management and Accounting Module for Development in Dynamics AX</t>
  </si>
  <si>
    <t>Finance Essentials in Microsoft Dynamics NAV 2017</t>
  </si>
  <si>
    <t>Relationship Management in Microsoft Dynamics NAV 2017</t>
  </si>
  <si>
    <t>Installation and Configuration in Microsoft Dynamics NAV 2017</t>
  </si>
  <si>
    <t>Set Up Expense Management in Microsoft Dynamics 365 for Operations</t>
  </si>
  <si>
    <t>Configure Workflows for Expense Management in Microsoft Dynamics 365 for Operations</t>
  </si>
  <si>
    <t>Set Up, Configure, and Use Additional Expense Options in Microsoft Dynamics 365 for Operations</t>
  </si>
  <si>
    <t>Customization in Microsoft Dynamics 365 for Sales and Customer Service</t>
  </si>
  <si>
    <t>Application Setup in Microsoft Dynamics NAV 2017</t>
  </si>
  <si>
    <t>Set Up Intercompany Ordering in Microsoft Dynamics 365 for Operations</t>
  </si>
  <si>
    <t>Process a Purchase Order-Initiated Intercompany Chain in Microsoft Dynamics 365 for Operations</t>
  </si>
  <si>
    <t>Finance Advanced in Microsoft Dynamics NAV 2017</t>
  </si>
  <si>
    <t>Advanced Catalogs Features for Call Centers in Microsoft Dynamics 365 for Operations</t>
  </si>
  <si>
    <t>Process a Sales Order-Initiated Intercompany Chain in Microsoft Dynamics 365 for Operations</t>
  </si>
  <si>
    <t>Configure Intercompany Agreements in Microsoft Dynamics 365 for Operations</t>
  </si>
  <si>
    <t>Update and Synchronize an Intercompany Order Chain in Microsoft Dynamics 365 for Operations</t>
  </si>
  <si>
    <t>Process Intercompany Return Orders in Microsoft Dynamics 365 for Operations</t>
  </si>
  <si>
    <t>Configuration in Microsoft Dynamics 365 for Sales and Customer Service</t>
  </si>
  <si>
    <t>Configure Direct Delivery for Intercompany Orders in Microsoft Dynamics 365 for Operations</t>
  </si>
  <si>
    <t>Process Intercompany Orders Utilizing Serial and Batch Numbers in Microsoft Dynamics 365 Operations</t>
  </si>
  <si>
    <t>Advanced Sales Order Management for Call Centers in Microsoft Dynamics 365 for Operations</t>
  </si>
  <si>
    <t>Relationship Management in Microsoft Dynamics 365 for Sales</t>
  </si>
  <si>
    <t>Service Intelligence in Microsoft Dynamics 365 for Customer Service</t>
  </si>
  <si>
    <t>Agent Enablement in Microsoft Dynamics 365 for Customer Service</t>
  </si>
  <si>
    <t>Microsoft Dynamics 365 for Field Service</t>
  </si>
  <si>
    <t>Trade in Microsoft Dynamics NAV 2017</t>
  </si>
  <si>
    <t>Unified Service Desk in Microsoft Dynamics 365 for Customer Service</t>
  </si>
  <si>
    <t>Extending Functionality in Microsoft Dynamics 365 for Sales and Customer Service</t>
  </si>
  <si>
    <t>Voice of the Customer in Microsoft Dynamics 365 for Customer Service</t>
  </si>
  <si>
    <t>Introduction to Microsoft Dynamics 365</t>
  </si>
  <si>
    <t>Overview of the Sales and Marketing Module in Microsoft Dynamics 365 for Operations</t>
  </si>
  <si>
    <t>Manage Sales with Sales and Marketing in Microsoft Dynamics 365 for Operations</t>
  </si>
  <si>
    <t>Set Up the Sales and Marketing Module in Microsoft Dynamics 365 for Operations</t>
  </si>
  <si>
    <t>Create and Maintain Telemarketing and Campaigns in Microsoft Dynamics 365 for Operations</t>
  </si>
  <si>
    <t>Track Leads and Opportunities in Microsoft Dynamics 365 for Operations</t>
  </si>
  <si>
    <t>Perform Case Management in Microsoft Dynamics 365 for Operations</t>
  </si>
  <si>
    <t>Maintain Additional Sales and Marketing Tools in Microsoft Dynamics 365 for Operations</t>
  </si>
  <si>
    <t>Manage Prospects in Sales and Marketing in Microsoft Dynamics 365 for Operations</t>
  </si>
  <si>
    <t>Manage Contact Information and Activities in Microsoft Dynamics 365 for Operations</t>
  </si>
  <si>
    <t>Formula Management for Process Manufacturing in Microsoft Dynamics 365 for Operations</t>
  </si>
  <si>
    <t>Co-Products and By-Products for Process Manufacturing in Microsoft Dynamics 365 for Operations</t>
  </si>
  <si>
    <t>Introduction to Microsoft Dynamics NAV 2017</t>
  </si>
  <si>
    <t>Batch Orders for Process Manufacturing in Microsoft Dynamics 365 for Operations</t>
  </si>
  <si>
    <t>An Introduction to Process Manufacturing in Microsoft Dynamics 365 for Operations</t>
  </si>
  <si>
    <t>Master Planning for Process Manufacturing in Microsoft Dynamics 365 for Operations</t>
  </si>
  <si>
    <t>Batch Control for Process Manufacturing in Microsoft Dynamics 365 for Operations</t>
  </si>
  <si>
    <t>Development Environment Introduction in Microsoft Dynamics NAV 2017 and Dynamics 365</t>
  </si>
  <si>
    <t>Sales Management in Microsoft Dynamics 365</t>
  </si>
  <si>
    <t>Deployment for customer engagement in Microsoft Dynamics 365</t>
  </si>
  <si>
    <t>Introduction to Manufacturing Execution in Microsoft Dynamics 365 for Operations</t>
  </si>
  <si>
    <t>Batch Attributes for Process Manufacturing in Microsoft Dynamics 365 for Operations</t>
  </si>
  <si>
    <t>Set Up the Master Configuration for LEAN Manufacturing in Microsoft Dynamics 365 for Operations</t>
  </si>
  <si>
    <t>Manufacturing Execution Setup in Microsoft Dynamics 365 for Operations</t>
  </si>
  <si>
    <t>Managing Production with Manufacturing Execution in Microsoft Dynamics 365 for Operations</t>
  </si>
  <si>
    <t>Lot Inheritance for Process Manufacturing in Microsoft Dynamics 365 for Operations</t>
  </si>
  <si>
    <t>Set Up and Maintain Vendors in Microsoft Dynamics 365 for Operations</t>
  </si>
  <si>
    <t>Inquiries, Reports and Other Purchase Order Tasks in Microsoft Dynamics 365 for Operations</t>
  </si>
  <si>
    <t>Set Up Production Flows in Microsoft Dynamics 365 for Operations</t>
  </si>
  <si>
    <t>Analyze Production Flow Data in Microsoft Dynamics 365 for Operations</t>
  </si>
  <si>
    <t>Potency Management with Process Manufacturing in Microsoft Dynamics 365 for Operations</t>
  </si>
  <si>
    <t>Managing Projects with Manufacturing Execution in Microsoft Dynamics 365 for Operations</t>
  </si>
  <si>
    <t>Containerized Packaging for Process Manufacturing in Microsoft Dynamics 365 for Operations</t>
  </si>
  <si>
    <t>Time and Attendance Workflow with Manufacturing Execution in Microsoft Dynamics 365 for Operations</t>
  </si>
  <si>
    <t>Introduction to Transportation Management in Microsoft Dynamics 365 for Operations</t>
  </si>
  <si>
    <t>Configure Purchasing Policies and Signing Limits in Microsoft Dynamics 365 for Operations</t>
  </si>
  <si>
    <t>Configure Purchasing Workflows in Microsoft Dynamics 365 for Operations</t>
  </si>
  <si>
    <t>Catch Weight with Process Manufacturing in Microsoft Dynamics 365 for Operations</t>
  </si>
  <si>
    <t>Approved Vendors for Process Manufacturing in Microsoft Dynamics 365 for Operations</t>
  </si>
  <si>
    <t>Commodity Pricing for Process Manufacturing in Microsoft Dynamics 365 for Operations</t>
  </si>
  <si>
    <t>Core Transportation Management Setup in Microsoft Dynamics 365 for Operations</t>
  </si>
  <si>
    <t>Product Compliance with Process Manufacturing in Microsoft Dynamics 365 for Operations</t>
  </si>
  <si>
    <t>Developing Apps for Microsoft Dynamics 365 for Financials</t>
  </si>
  <si>
    <t>Create and Manage Purchase Requisitions in Microsoft Dynamics 365 for Operations</t>
  </si>
  <si>
    <t>Transportation Tariff Setup in Microsoft Dynamics 365 for Operations</t>
  </si>
  <si>
    <t>Set Up and Maintain Catalogs in Microsoft Dynamics 365 for Operations</t>
  </si>
  <si>
    <t>Development Environment Solution Development in Microsoft Dynamics NAV 2017 and Dynamics 365</t>
  </si>
  <si>
    <t>Rebates for Process Manufacturing in Microsoft Dynamics 365 for Operations</t>
  </si>
  <si>
    <t>Advanced Warehousing with Process Manufacturing in Microsoft Dynamics 365 for Operations</t>
  </si>
  <si>
    <t>Transportation Routing Setup in Microsoft Dynamics 365 for Operations</t>
  </si>
  <si>
    <t>Driver Management in Transportation Management for Microsoft Dynamics 365 for Operations</t>
  </si>
  <si>
    <t>Manage Activity Base Subcontracting in Microsoft Dynamics 365 for Operations</t>
  </si>
  <si>
    <t>Procure to Pay with Inbound Transportation in Microsoft Dynamics 365 for Operations</t>
  </si>
  <si>
    <t>PowerApps and Microsoft Flow with Dynamics 365</t>
  </si>
  <si>
    <t>Order to Cash with Outbound Transportation in Microsoft Dynamics 365 for Operations</t>
  </si>
  <si>
    <t>Freight Reconciliation for Transportation in Microsoft Dynamics 365 for Operations</t>
  </si>
  <si>
    <t>80929B</t>
  </si>
  <si>
    <t>Advanced Security for Developers in Microsoft Dynamics 365 for Operations</t>
  </si>
  <si>
    <t>Configure and Process Kanbans in Microsoft Dynamics 365 for Operations</t>
  </si>
  <si>
    <t>80945B</t>
  </si>
  <si>
    <t>Use and Design of the Form Letter Framework in Microsoft Dynamics 365 for Operations</t>
  </si>
  <si>
    <t>80765B</t>
  </si>
  <si>
    <t>Introduction to Microsoft Dynamics 365 for Operations System Architecture and Technology</t>
  </si>
  <si>
    <t>Migrate AX 2009 to Dynamics 365 for Operations</t>
  </si>
  <si>
    <t>Introduction to Vendor Collaboration in Microsoft Dynamics 365 for Operations</t>
  </si>
  <si>
    <t>Service Management in Microsoft Dynamics NAV 2017</t>
  </si>
  <si>
    <t>Manage Users and Workflows for Vendor Collaboration in Microsoft Dynamics 365 for Operations</t>
  </si>
  <si>
    <t>Consignment Inventory Configuration in Microsoft Dynamics 365 for Operations</t>
  </si>
  <si>
    <t>Fixed Assets in Microsoft Dynamics NAV 2017</t>
  </si>
  <si>
    <t>Managing Consignment Inventory in Microsoft Dynamics 365 for Operations</t>
  </si>
  <si>
    <t>Upgrading from Microsoft Dynamics AX 2012 R3 to Microsoft Dynamics 365 for Operations</t>
  </si>
  <si>
    <t>Deploy and Configure Microsoft Dynamics 365 for Finance and Operations, Business edition</t>
  </si>
  <si>
    <t>Financial Management in Microsoft Dynamics 365 for Finance and Operations, Business edition</t>
  </si>
  <si>
    <t>Trade in Microsoft Dynamics 365 for Finance and Operations, Business edition</t>
  </si>
  <si>
    <t>Introduction to Organization Management in Microsoft Dynamics 365 for Talent</t>
  </si>
  <si>
    <t>Worker and Position Actions in Microsoft Dynamics 365 for Talent</t>
  </si>
  <si>
    <t>System Administration in Microsoft Dynamics 365 for Talent</t>
  </si>
  <si>
    <t>Learning Management in Microsoft Dynamics 365 for Talent</t>
  </si>
  <si>
    <t>Business Process Flows with Microsoft Dynamics 365 for Talent</t>
  </si>
  <si>
    <t>Security Administration with Microsoft Dynamics 365 for Talent</t>
  </si>
  <si>
    <t>Performance Management in Microsoft Dynamics 365 for Talent</t>
  </si>
  <si>
    <t>Introduction in Microsoft Dynamics 365 for Finance and Operations, Business edition</t>
  </si>
  <si>
    <t>Modeling Your Data with Visual Studio in Dynamics 365 Enterprise for Finance and Operations</t>
  </si>
  <si>
    <t>User Interface Development in Microsoft Dynamics 365 for Finance and Operations, Enterprise edition</t>
  </si>
  <si>
    <t>X++ Programming and Advanced Topics in Microsoft Dynamics 365 Enterprise for Finance and Operations</t>
  </si>
  <si>
    <t>Merchandising and Inventory Management in Microsoft Dynamics 365 for Retail</t>
  </si>
  <si>
    <t>Channel Management and Corporate Operations in Microsoft Dynamics 365 for Retail</t>
  </si>
  <si>
    <t>Point of Sale in Microsoft Dynamics 365 for Retail</t>
  </si>
  <si>
    <t>Microsoft Social Engagement</t>
  </si>
  <si>
    <t>General Ledger in Microsoft Dynamics 365 for Finance and Operations, Enterprise edition</t>
  </si>
  <si>
    <t>Development in Microsoft Dynamics 365 for Retail</t>
  </si>
  <si>
    <t>Manage Customer &amp; Vendor Relationships in Microsoft Dynamics 365 Enterprise for Finance &amp; Operations</t>
  </si>
  <si>
    <t>Configure and Manage Products and Inventory in Dynamics 365 Enterprise for Finance and Operations</t>
  </si>
  <si>
    <t>Manage the Purchase Process in Microsoft Dynamics 365 for Finance and Operations, Enterprise edition</t>
  </si>
  <si>
    <t>Call Centers in Microsoft Dynamics 365 for Retail</t>
  </si>
  <si>
    <t>Accounts Payable in Microsoft Dynamics 365 for Finance and Operations, Enterprise edition</t>
  </si>
  <si>
    <t>Accounts Receivable in Microsoft Dynamics 365 for Finance and Operations, Enterprise edition</t>
  </si>
  <si>
    <t>Manage the Sales Process in Microsoft Dynamics 365 for Finance and Operations, Enterprise edition</t>
  </si>
  <si>
    <t>Cash and Bank Management in Microsoft Dynamics 365 for Finance and Operations, Enterprise edition</t>
  </si>
  <si>
    <t>Cloud Deployment of Microsoft Dynamics 365 for Finance and Operations, Enterprise edition</t>
  </si>
  <si>
    <t>System Admin and Deployment Planning in Microsoft Dynamics 365 Enterprise for Finance and Operations</t>
  </si>
  <si>
    <t>Fixed Assets in Microsoft Dynamics 365 for Finance and Operations, Enterprise edition</t>
  </si>
  <si>
    <t>Budgeting in Microsoft Dynamics 365 for Finance and Operations, Enterprise edition</t>
  </si>
  <si>
    <t>Deployment of Microsoft Dynamics 365 for Retail</t>
  </si>
  <si>
    <t>Agreements, Inventory, and Purchasing in Microsoft Dynamics 365 for Field Service</t>
  </si>
  <si>
    <t>Setup and Configuration in Microsoft Dynamics 365 for Field Service</t>
  </si>
  <si>
    <t>Applying Application Updates in Microsoft Dynamics 365 Enterprise for Finance and Operations</t>
  </si>
  <si>
    <t>Mobile and Dispatch in Microsoft Dynamics 365 for Field Service</t>
  </si>
  <si>
    <t>81217BE</t>
  </si>
  <si>
    <t>(NEW FORMAT) Agreements, Inventory, and Purchasing in Microsoft Dynamics 365 for Field Service</t>
  </si>
  <si>
    <t>Introduction to Microsoft Dynamics 365 for Field Service</t>
  </si>
  <si>
    <t>81154B</t>
  </si>
  <si>
    <t>Introduction to Personnel Management in Microsoft Dynamics 365 for Talent</t>
  </si>
  <si>
    <t>81165B</t>
  </si>
  <si>
    <t>People Analytics with Microsoft Dynamics 365 for Talent</t>
  </si>
  <si>
    <t>General Warehouse and Product Setup in Microsoft Dynamics 365 for Finance and Operations</t>
  </si>
  <si>
    <t>Warehouse Layout in Microsoft Dynamics 365 for Finance and Operations</t>
  </si>
  <si>
    <t>Reservation Hierarchies in Microsoft Dynamics 365 for Finance and Operations</t>
  </si>
  <si>
    <t>Location Directives and Work Templates in Microsoft Dynamics 365 for Finance and Operations</t>
  </si>
  <si>
    <t>Mobile Device Setup for Warehouse Management in Microsoft Dynamics 365 for Finance and Operations</t>
  </si>
  <si>
    <t>Coupon Management in Microsoft Dynamics 365 for Retail</t>
  </si>
  <si>
    <t>Purchase Order Receipts and Put Away in Microsoft Dynamics 365 for Finance and Operations</t>
  </si>
  <si>
    <t>Outbound Process Setup in Microsoft Dynamics 365 for Finance and Operations</t>
  </si>
  <si>
    <t>Sales Order Picking and Shipping in Microsoft Dynamics 365 for Finance and Operations</t>
  </si>
  <si>
    <t>Cluster Picking in Microsoft Dynamics 365 for Finance and Operations</t>
  </si>
  <si>
    <t>Manual Packing and Containerization in Microsoft Dynamics 365 for Finance and Operations</t>
  </si>
  <si>
    <t>Getting Started in Microsoft Dynamics 365 for Marketing</t>
  </si>
  <si>
    <t>Cycle Counting in Microsoft Dynamics 365 for Finance and Operations</t>
  </si>
  <si>
    <t>Replenishment in Microsoft Dynamics 365 for Finance and Operations</t>
  </si>
  <si>
    <t>Microsoft Dynamics 365 for Marketing</t>
  </si>
  <si>
    <t>Transfer Orders in Microsoft Dynamics 365 for Finance and Operations</t>
  </si>
  <si>
    <t>Cross-Docking in Microsoft Dynamics 365 for Finance and Operations</t>
  </si>
  <si>
    <t>Using Warehouse Management in Manufacturing in Microsoft Dynamics 365 for Finance and Operations</t>
  </si>
  <si>
    <t>Microsoft Dynamics 365 for Talent at a Glance</t>
  </si>
  <si>
    <t>81073D</t>
  </si>
  <si>
    <t>Introduction to Microsoft Dynamics 365 for Finance and Operations</t>
  </si>
  <si>
    <t>81072C</t>
  </si>
  <si>
    <t>Navigating Microsoft Dynamics 365 for Finance and Operations</t>
  </si>
  <si>
    <t>80766C</t>
  </si>
  <si>
    <t>Introduction to Reporting and Analytics in Microsoft Dynamics 365 for Finance and Operations</t>
  </si>
  <si>
    <t>80770C</t>
  </si>
  <si>
    <t>Introduction to Microsoft Office Integration with Microsoft Dynamics 365 for Finance and Operations</t>
  </si>
  <si>
    <t>81074B</t>
  </si>
  <si>
    <t>The Task Recorder in Microsoft Dynamics 365 for Finance and Operations</t>
  </si>
  <si>
    <t>Introduction to Mobile Experiences in Microsoft Dynamics 365 for Finance and Operations</t>
  </si>
  <si>
    <t>Personalization in Microsoft Dynamics 365 for Finance and Operations</t>
  </si>
  <si>
    <t>Reporting in Microsoft Dynamics 365 Business Central</t>
  </si>
  <si>
    <t>Financial Essentials in Microsoft Dynamics 365 Business Central</t>
  </si>
  <si>
    <t>Introduction to Microsoft Dynamics 365 Business Central</t>
  </si>
  <si>
    <t>Introduction to Microsoft Dynamics 365 for Sales</t>
  </si>
  <si>
    <t>81176B</t>
  </si>
  <si>
    <t>Introduction to Microsoft Dynamics Lifecycle Services (LCS)</t>
  </si>
  <si>
    <t>81153C</t>
  </si>
  <si>
    <t>Introduction to Microsoft Dynamics 365 for Talent</t>
  </si>
  <si>
    <t>81156B</t>
  </si>
  <si>
    <t>Job and Position Management in Microsoft Dynamics 365 for Talent</t>
  </si>
  <si>
    <t>81158B</t>
  </si>
  <si>
    <t>Compensation Management in Microsoft Dynamics 365 for Talent</t>
  </si>
  <si>
    <t>Customization Foundation in Microsoft Dynamics 365 Business Central</t>
  </si>
  <si>
    <t>81159B</t>
  </si>
  <si>
    <t>Compliance Management in Microsoft Dynamics 365 for Talent</t>
  </si>
  <si>
    <t>Relationship Selling in Microsoft Dynamics 365 for Sales</t>
  </si>
  <si>
    <t>81163C</t>
  </si>
  <si>
    <t>Leave and Absence Management in Microsoft Dynamics 365 for Talent</t>
  </si>
  <si>
    <t>Whatâ€™s New in Microsoft Dynamics 365 Unified Interface and Service and Sales Hub</t>
  </si>
  <si>
    <t>81160C</t>
  </si>
  <si>
    <t>Benefit Management in Microsoft Dynamics 365 for Talent</t>
  </si>
  <si>
    <t>81164C</t>
  </si>
  <si>
    <t>Employee and Manager Self-Service with Microsoft Dynamics 365 for Talent</t>
  </si>
  <si>
    <t>Customizing Unified Interface in Microsoft Dynamics 365</t>
  </si>
  <si>
    <t>Sales Order Processing in Microsoft Dynamics 365 for Sales</t>
  </si>
  <si>
    <t>81166C</t>
  </si>
  <si>
    <t>Recruiting Management in Microsoft Dynamics 365 for Talent</t>
  </si>
  <si>
    <t>Product Catalog Overview in Microsoft Dynamics 365 for Sales</t>
  </si>
  <si>
    <t>81167C</t>
  </si>
  <si>
    <t>Onboarding Management with Microsoft Dynamics 365 for Talent</t>
  </si>
  <si>
    <t>Introduction to Warehouse Management in Microsoft Dynamics 356 for Finance and Operations</t>
  </si>
  <si>
    <t>Finance Advanced in Microsoft Dynamics 365 Business Central</t>
  </si>
  <si>
    <t>81148B</t>
  </si>
  <si>
    <t>Integration Framework in Microsoft Dynamics 365 for Talent</t>
  </si>
  <si>
    <t>81104B</t>
  </si>
  <si>
    <t>Introduction to Inventory Costs in Microsoft Dynamics 365 for Finance and Operations</t>
  </si>
  <si>
    <t>81105B</t>
  </si>
  <si>
    <t>FIFO Valuation in Microsoft Dynamics 365 for Finance and Operations</t>
  </si>
  <si>
    <t>Overview of Microsoft Dynamics 365 Analytical Options for Sales</t>
  </si>
  <si>
    <t>81106B</t>
  </si>
  <si>
    <t>LIFO Valuation in Microsoft Dynamics 365 for Finance and Operations</t>
  </si>
  <si>
    <t>Goal and Performance Tracking in Microsoft Dynamics 365 for Sales</t>
  </si>
  <si>
    <t>81109B</t>
  </si>
  <si>
    <t>Inventory Close in Microsoft Dynamics 365 for Finance and Operations</t>
  </si>
  <si>
    <t>81107B</t>
  </si>
  <si>
    <t>Weighted Average Valuation in Microsoft Dynamics 365 for Finance and Operations</t>
  </si>
  <si>
    <t>81108B</t>
  </si>
  <si>
    <t>Moving Average Valuation in Microsoft Dynamics 365 for Finance and Operations</t>
  </si>
  <si>
    <t>81110B</t>
  </si>
  <si>
    <t>Standard Cost in Microsoft Dynamics 365 for Finance and Operations</t>
  </si>
  <si>
    <t>81111B</t>
  </si>
  <si>
    <t>Product and Prerequisite Configuration in Microsoft Dynamics 365 for Finance and Operations</t>
  </si>
  <si>
    <t>Trade in Microsoft Dynamics 365 Business Central</t>
  </si>
  <si>
    <t>80876B</t>
  </si>
  <si>
    <t>Define Material Policies for Discrete Manufacturing in Dynamics 365 for Finance and Operations</t>
  </si>
  <si>
    <t>80877B</t>
  </si>
  <si>
    <t>Master Planning Essentials in Microsoft Dynamics 365 for Finance and Operations</t>
  </si>
  <si>
    <t>80798B</t>
  </si>
  <si>
    <t>Manage Planned Purchase Orders in Microsoft Dynamics 365 for Finance and Operations</t>
  </si>
  <si>
    <t>80883B</t>
  </si>
  <si>
    <t>Advanced Production Order Scheduling in Microsoft Dynamics 365 for Finance and Operations</t>
  </si>
  <si>
    <t>80799B</t>
  </si>
  <si>
    <t>Manage Planned Transfer Orders in Microsoft Dynamics 365 for Finance and Operations</t>
  </si>
  <si>
    <t>80880B</t>
  </si>
  <si>
    <t>Manage Planned Production in Microsoft Dynamics 365 for Finance and Operations</t>
  </si>
  <si>
    <t>Define and Maintain Manufacturing Capacities in Microsoft Dynamics 365 Finance and Operations</t>
  </si>
  <si>
    <t>80879B</t>
  </si>
  <si>
    <t>Demand and Supply Forecasting in Microsoft Dynamics 365 for Finance and Operations</t>
  </si>
  <si>
    <t>80878B</t>
  </si>
  <si>
    <t>Intercompany Master Planning in Microsoft Dynamics 365 for Finance and Operations</t>
  </si>
  <si>
    <t>80873B</t>
  </si>
  <si>
    <t>Manage BOM Cost and Price Calculations in Microsoft Dynamics 365 for Finance and Operations</t>
  </si>
  <si>
    <t>80881B</t>
  </si>
  <si>
    <t>Process Production Orders in Microsoft Dynamics 365 for Finance and Operations</t>
  </si>
  <si>
    <t>80875B</t>
  </si>
  <si>
    <t>Production Control Module Configuration in Microsoft Dynamics 365 for Finance and Operations</t>
  </si>
  <si>
    <t>80884B</t>
  </si>
  <si>
    <t>Scrap, Waste, and Measurements in Microsoft Dynamics 365 Finance and Operations</t>
  </si>
  <si>
    <t>80800B</t>
  </si>
  <si>
    <t>Master Planning and Advanced Scheduling for Process Manufacturing for Finance and Operations</t>
  </si>
  <si>
    <t>80874B</t>
  </si>
  <si>
    <t>Define General Ledger Integration for Discrete Manufacturing in Dynamics 365 for Finance &amp; Operation</t>
  </si>
  <si>
    <t>Application Foundation in Microsoft Dynamics 365 Business Central</t>
  </si>
  <si>
    <t>80882B</t>
  </si>
  <si>
    <t>Subcontract Work Production Orders in Microsoft Dynamics 365 for Finance and Operations</t>
  </si>
  <si>
    <t>80872B</t>
  </si>
  <si>
    <t>Define Production Processes Data in Microsoft Dynamics 365 for Finance and Operations</t>
  </si>
  <si>
    <t>80885B</t>
  </si>
  <si>
    <t>Advanced Warehouse Management for Production Processes in Dynamics 365 for Finance and Operations</t>
  </si>
  <si>
    <t>Data Management Foundation for Microsoft Dynamics 365 Business Central</t>
  </si>
  <si>
    <t>80886B</t>
  </si>
  <si>
    <t>Production Inquiries and Reports Microsoft Dynamics 365 for Finance and Operations</t>
  </si>
  <si>
    <t>81115B</t>
  </si>
  <si>
    <t>Inventory Insights and Reconciliation in Microsoft Dynamics 365 for Finance and Operations</t>
  </si>
  <si>
    <t>Project Service Automation in Microsoft Dynamics 365</t>
  </si>
  <si>
    <t>81114B</t>
  </si>
  <si>
    <t>Inventory Postings in Microsoft Dynamics 365 for Finance and Operations</t>
  </si>
  <si>
    <t>Interfacing for Microsoft Dynamics 365 Business Central</t>
  </si>
  <si>
    <t>81113B</t>
  </si>
  <si>
    <t>Production Costing in Microsoft Dynamics 365 for Finance and Operations</t>
  </si>
  <si>
    <t>Deploy and Configure Microsoft Dynamics 365 Business Central</t>
  </si>
  <si>
    <t>Inventory Management in Microsoft Dynamics 365 Business Central</t>
  </si>
  <si>
    <t>Role Tailoring and UI Design for Microsoft Dynamics 365 Business Central</t>
  </si>
  <si>
    <t>Customizing the Microsoft Dynamics 365 User Interface</t>
  </si>
  <si>
    <t>Extending the Posting Functionality in Microsoft Dynamics 365 Business Central</t>
  </si>
  <si>
    <t>Application Setup in Microsoft Dynamics 365 Business Central</t>
  </si>
  <si>
    <t>Relationship Management in Microsoft Dynamics 365 Business Central</t>
  </si>
  <si>
    <t>Configuring and Building a Dynamics 365 Security Structure</t>
  </si>
  <si>
    <t>Configuring Office 365 and Dynamics 365 Integrations</t>
  </si>
  <si>
    <t>Essential Development Standards for Microsoft Dynamics 365 Business Central</t>
  </si>
  <si>
    <t>Designing XRM Customizations in Dynamics 365</t>
  </si>
  <si>
    <t>Process Automation in Microsoft Dynamics 365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</si>
</sst>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22" fontId="0" fillId="0" borderId="0" xfId="0" applyNumberFormat="1"/>
    <xf numFmtId="0" fontId="18" fillId="0" borderId="0" xfId="0" applyFont="1"/>
    <xf numFmtId="22" fontId="18" fillId="0" borderId="0" xfId="0" applyNumberFormat="1" applyFont="1"/>
    <xf numFmtId="0" fontId="19" fillId="0" borderId="0" xfId="42" applyAlignment="1" applyProtection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E490"/>
  <sheetViews>
    <sheetView tabSelected="1" topLeftCell="A199" workbookViewId="0">
      <selection activeCell="E256" sqref="E256"/>
    </sheetView>
  </sheetViews>
  <sheetFormatPr defaultRowHeight="14.5"/>
  <cols>
    <col min="1" max="1" width="9.453125" bestFit="1" customWidth="1"/>
    <col min="2" max="2" width="116.6328125" bestFit="1" customWidth="1"/>
    <col min="3" max="3" width="15.54296875" bestFit="1" customWidth="1"/>
    <col min="5" max="5" width="71.179687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>
      <c r="A2">
        <v>80419.5</v>
      </c>
      <c r="B2" t="s">
        <v>5</v>
      </c>
      <c r="C2" s="1">
        <v>41017.418043981481</v>
      </c>
      <c r="D2" t="s">
        <v>6</v>
      </c>
      <c r="E2" t="str">
        <f>HYPERLINK("https://imagineacademy.microsoft.com/?whr=uri:WindowsLiveId&amp;courseId=61")</f>
        <v>https://imagineacademy.microsoft.com/?whr=uri:WindowsLiveId&amp;courseId=61</v>
      </c>
    </row>
    <row r="3" spans="1:5" hidden="1">
      <c r="A3">
        <v>80415.199999999997</v>
      </c>
      <c r="B3" t="s">
        <v>7</v>
      </c>
      <c r="C3" s="1">
        <v>41010.285752314812</v>
      </c>
      <c r="D3" t="s">
        <v>6</v>
      </c>
      <c r="E3" t="str">
        <f>HYPERLINK("https://imagineacademy.microsoft.com/?whr=uri:WindowsLiveId&amp;courseId=73")</f>
        <v>https://imagineacademy.microsoft.com/?whr=uri:WindowsLiveId&amp;courseId=73</v>
      </c>
    </row>
    <row r="4" spans="1:5" hidden="1">
      <c r="A4">
        <v>80414.899999999994</v>
      </c>
      <c r="B4" t="s">
        <v>8</v>
      </c>
      <c r="C4" s="1">
        <v>41016.260659722226</v>
      </c>
      <c r="D4" t="s">
        <v>6</v>
      </c>
      <c r="E4" t="str">
        <f>HYPERLINK("https://imagineacademy.microsoft.com/?whr=uri:WindowsLiveId&amp;courseId=215")</f>
        <v>https://imagineacademy.microsoft.com/?whr=uri:WindowsLiveId&amp;courseId=215</v>
      </c>
    </row>
    <row r="5" spans="1:5" hidden="1">
      <c r="A5">
        <v>80414.600000000006</v>
      </c>
      <c r="B5" t="s">
        <v>9</v>
      </c>
      <c r="C5" s="1">
        <v>41010.273958333331</v>
      </c>
      <c r="D5" t="s">
        <v>6</v>
      </c>
      <c r="E5" t="str">
        <f>HYPERLINK("https://imagineacademy.microsoft.com/?whr=uri:WindowsLiveId&amp;courseId=225")</f>
        <v>https://imagineacademy.microsoft.com/?whr=uri:WindowsLiveId&amp;courseId=225</v>
      </c>
    </row>
    <row r="6" spans="1:5" hidden="1">
      <c r="A6">
        <v>80419.3</v>
      </c>
      <c r="B6" t="s">
        <v>10</v>
      </c>
      <c r="C6" s="1">
        <v>41010.289722222224</v>
      </c>
      <c r="D6" t="s">
        <v>6</v>
      </c>
      <c r="E6" t="str">
        <f>HYPERLINK("https://imagineacademy.microsoft.com/?whr=uri:WindowsLiveId&amp;courseId=229")</f>
        <v>https://imagineacademy.microsoft.com/?whr=uri:WindowsLiveId&amp;courseId=229</v>
      </c>
    </row>
    <row r="7" spans="1:5" hidden="1">
      <c r="A7">
        <v>80422.399999999994</v>
      </c>
      <c r="B7" t="s">
        <v>11</v>
      </c>
      <c r="C7" s="1">
        <v>40960.388935185183</v>
      </c>
      <c r="D7" t="s">
        <v>6</v>
      </c>
      <c r="E7" t="str">
        <f>HYPERLINK("https://imagineacademy.microsoft.com/?whr=uri:WindowsLiveId&amp;courseId=268")</f>
        <v>https://imagineacademy.microsoft.com/?whr=uri:WindowsLiveId&amp;courseId=268</v>
      </c>
    </row>
    <row r="8" spans="1:5" hidden="1">
      <c r="A8">
        <v>80310.600000000006</v>
      </c>
      <c r="B8" t="s">
        <v>12</v>
      </c>
      <c r="C8" s="1">
        <v>40770.429085648146</v>
      </c>
      <c r="D8" t="s">
        <v>6</v>
      </c>
      <c r="E8" t="str">
        <f>HYPERLINK("https://imagineacademy.microsoft.com/?whr=uri:WindowsLiveId&amp;courseId=295")</f>
        <v>https://imagineacademy.microsoft.com/?whr=uri:WindowsLiveId&amp;courseId=295</v>
      </c>
    </row>
    <row r="9" spans="1:5" hidden="1">
      <c r="A9">
        <v>80308.600000000006</v>
      </c>
      <c r="B9" t="s">
        <v>13</v>
      </c>
      <c r="C9" s="1">
        <v>40780.355231481481</v>
      </c>
      <c r="D9" t="s">
        <v>6</v>
      </c>
      <c r="E9" t="str">
        <f>HYPERLINK("https://imagineacademy.microsoft.com/?whr=uri:WindowsLiveId&amp;courseId=318")</f>
        <v>https://imagineacademy.microsoft.com/?whr=uri:WindowsLiveId&amp;courseId=318</v>
      </c>
    </row>
    <row r="10" spans="1:5" hidden="1">
      <c r="A10">
        <v>80338.600000000006</v>
      </c>
      <c r="B10" t="s">
        <v>14</v>
      </c>
      <c r="C10" s="1">
        <v>40816.336875000001</v>
      </c>
      <c r="D10" t="s">
        <v>6</v>
      </c>
      <c r="E10" t="str">
        <f>HYPERLINK("https://imagineacademy.microsoft.com/?whr=uri:WindowsLiveId&amp;courseId=334")</f>
        <v>https://imagineacademy.microsoft.com/?whr=uri:WindowsLiveId&amp;courseId=334</v>
      </c>
    </row>
    <row r="11" spans="1:5" hidden="1">
      <c r="A11">
        <v>80310.2</v>
      </c>
      <c r="B11" t="s">
        <v>15</v>
      </c>
      <c r="C11" s="1">
        <v>40764.346967592595</v>
      </c>
      <c r="D11" t="s">
        <v>6</v>
      </c>
      <c r="E11" t="str">
        <f>HYPERLINK("https://imagineacademy.microsoft.com/?whr=uri:WindowsLiveId&amp;courseId=345")</f>
        <v>https://imagineacademy.microsoft.com/?whr=uri:WindowsLiveId&amp;courseId=345</v>
      </c>
    </row>
    <row r="12" spans="1:5" hidden="1">
      <c r="A12">
        <v>80415.3</v>
      </c>
      <c r="B12" t="s">
        <v>16</v>
      </c>
      <c r="C12" s="1">
        <v>41016.253252314818</v>
      </c>
      <c r="D12" t="s">
        <v>6</v>
      </c>
      <c r="E12" t="str">
        <f>HYPERLINK("https://imagineacademy.microsoft.com/?whr=uri:WindowsLiveId&amp;courseId=370")</f>
        <v>https://imagineacademy.microsoft.com/?whr=uri:WindowsLiveId&amp;courseId=370</v>
      </c>
    </row>
    <row r="13" spans="1:5" hidden="1">
      <c r="A13">
        <v>80422.100000000006</v>
      </c>
      <c r="B13" t="s">
        <v>17</v>
      </c>
      <c r="C13" s="1">
        <v>40959.292372685188</v>
      </c>
      <c r="D13" t="s">
        <v>6</v>
      </c>
      <c r="E13" t="str">
        <f>HYPERLINK("https://imagineacademy.microsoft.com/?whr=uri:WindowsLiveId&amp;courseId=396")</f>
        <v>https://imagineacademy.microsoft.com/?whr=uri:WindowsLiveId&amp;courseId=396</v>
      </c>
    </row>
    <row r="14" spans="1:5" hidden="1">
      <c r="A14">
        <v>80415.12</v>
      </c>
      <c r="B14" t="s">
        <v>18</v>
      </c>
      <c r="C14" s="1">
        <v>41024.345625000002</v>
      </c>
      <c r="D14" t="s">
        <v>6</v>
      </c>
      <c r="E14" t="str">
        <f>HYPERLINK("https://imagineacademy.microsoft.com/?whr=uri:WindowsLiveId&amp;courseId=397")</f>
        <v>https://imagineacademy.microsoft.com/?whr=uri:WindowsLiveId&amp;courseId=397</v>
      </c>
    </row>
    <row r="15" spans="1:5" hidden="1">
      <c r="A15">
        <v>80308.399999999994</v>
      </c>
      <c r="B15" t="s">
        <v>19</v>
      </c>
      <c r="C15" s="1">
        <v>40771.13921296296</v>
      </c>
      <c r="D15" t="s">
        <v>6</v>
      </c>
      <c r="E15" t="str">
        <f>HYPERLINK("https://imagineacademy.microsoft.com/?whr=uri:WindowsLiveId&amp;courseId=398")</f>
        <v>https://imagineacademy.microsoft.com/?whr=uri:WindowsLiveId&amp;courseId=398</v>
      </c>
    </row>
    <row r="16" spans="1:5" hidden="1">
      <c r="A16">
        <v>80422.7</v>
      </c>
      <c r="B16" t="s">
        <v>20</v>
      </c>
      <c r="C16" s="1">
        <v>40963.338587962964</v>
      </c>
      <c r="D16" t="s">
        <v>6</v>
      </c>
      <c r="E16" t="str">
        <f>HYPERLINK("https://imagineacademy.microsoft.com/?whr=uri:WindowsLiveId&amp;courseId=441")</f>
        <v>https://imagineacademy.microsoft.com/?whr=uri:WindowsLiveId&amp;courseId=441</v>
      </c>
    </row>
    <row r="17" spans="1:5" hidden="1">
      <c r="A17">
        <v>80308.11</v>
      </c>
      <c r="B17" t="s">
        <v>21</v>
      </c>
      <c r="C17" s="1">
        <v>40779.260358796295</v>
      </c>
      <c r="D17" t="s">
        <v>6</v>
      </c>
      <c r="E17" t="str">
        <f>HYPERLINK("https://imagineacademy.microsoft.com/?whr=uri:WindowsLiveId&amp;courseId=451")</f>
        <v>https://imagineacademy.microsoft.com/?whr=uri:WindowsLiveId&amp;courseId=451</v>
      </c>
    </row>
    <row r="18" spans="1:5" hidden="1">
      <c r="A18">
        <v>80310.3</v>
      </c>
      <c r="B18" t="s">
        <v>22</v>
      </c>
      <c r="C18" s="1">
        <v>40764.349166666667</v>
      </c>
      <c r="D18" t="s">
        <v>6</v>
      </c>
      <c r="E18" t="str">
        <f>HYPERLINK("https://imagineacademy.microsoft.com/?whr=uri:WindowsLiveId&amp;courseId=456")</f>
        <v>https://imagineacademy.microsoft.com/?whr=uri:WindowsLiveId&amp;courseId=456</v>
      </c>
    </row>
    <row r="19" spans="1:5" hidden="1">
      <c r="A19">
        <v>80308.100000000006</v>
      </c>
      <c r="B19" t="s">
        <v>23</v>
      </c>
      <c r="C19" s="1">
        <v>40771.130567129629</v>
      </c>
      <c r="D19" t="s">
        <v>6</v>
      </c>
      <c r="E19" t="str">
        <f>HYPERLINK("https://imagineacademy.microsoft.com/?whr=uri:WindowsLiveId&amp;courseId=490")</f>
        <v>https://imagineacademy.microsoft.com/?whr=uri:WindowsLiveId&amp;courseId=490</v>
      </c>
    </row>
    <row r="20" spans="1:5" hidden="1">
      <c r="A20">
        <v>80415.5</v>
      </c>
      <c r="B20" t="s">
        <v>24</v>
      </c>
      <c r="C20" s="1">
        <v>41017.404178240744</v>
      </c>
      <c r="D20" t="s">
        <v>6</v>
      </c>
      <c r="E20" t="str">
        <f>HYPERLINK("https://imagineacademy.microsoft.com/?whr=uri:WindowsLiveId&amp;courseId=530")</f>
        <v>https://imagineacademy.microsoft.com/?whr=uri:WindowsLiveId&amp;courseId=530</v>
      </c>
    </row>
    <row r="21" spans="1:5" hidden="1">
      <c r="A21">
        <v>80308.3</v>
      </c>
      <c r="B21" t="s">
        <v>25</v>
      </c>
      <c r="C21" s="1">
        <v>40771.137013888889</v>
      </c>
      <c r="D21" t="s">
        <v>6</v>
      </c>
      <c r="E21" t="str">
        <f>HYPERLINK("https://imagineacademy.microsoft.com/?whr=uri:WindowsLiveId&amp;courseId=534")</f>
        <v>https://imagineacademy.microsoft.com/?whr=uri:WindowsLiveId&amp;courseId=534</v>
      </c>
    </row>
    <row r="22" spans="1:5" hidden="1">
      <c r="A22">
        <v>80422.3</v>
      </c>
      <c r="B22" t="s">
        <v>26</v>
      </c>
      <c r="C22" s="1">
        <v>40960.381539351853</v>
      </c>
      <c r="D22" t="s">
        <v>6</v>
      </c>
      <c r="E22" t="str">
        <f>HYPERLINK("https://imagineacademy.microsoft.com/?whr=uri:WindowsLiveId&amp;courseId=542")</f>
        <v>https://imagineacademy.microsoft.com/?whr=uri:WindowsLiveId&amp;courseId=542</v>
      </c>
    </row>
    <row r="23" spans="1:5" hidden="1">
      <c r="A23">
        <v>80310.100000000006</v>
      </c>
      <c r="B23" t="s">
        <v>27</v>
      </c>
      <c r="C23" s="1">
        <v>40764.344837962963</v>
      </c>
      <c r="D23" t="s">
        <v>6</v>
      </c>
      <c r="E23" t="str">
        <f>HYPERLINK("https://imagineacademy.microsoft.com/?whr=uri:WindowsLiveId&amp;courseId=552")</f>
        <v>https://imagineacademy.microsoft.com/?whr=uri:WindowsLiveId&amp;courseId=552</v>
      </c>
    </row>
    <row r="24" spans="1:5" hidden="1">
      <c r="A24">
        <v>80310.8</v>
      </c>
      <c r="B24" t="s">
        <v>28</v>
      </c>
      <c r="C24" s="1">
        <v>40770.41747685185</v>
      </c>
      <c r="D24" t="s">
        <v>6</v>
      </c>
      <c r="E24" t="str">
        <f>HYPERLINK("https://imagineacademy.microsoft.com/?whr=uri:WindowsLiveId&amp;courseId=568")</f>
        <v>https://imagineacademy.microsoft.com/?whr=uri:WindowsLiveId&amp;courseId=568</v>
      </c>
    </row>
    <row r="25" spans="1:5" hidden="1">
      <c r="A25">
        <v>80415.100000000006</v>
      </c>
      <c r="B25" t="s">
        <v>29</v>
      </c>
      <c r="C25" s="1">
        <v>41010.282430555555</v>
      </c>
      <c r="D25" t="s">
        <v>6</v>
      </c>
      <c r="E25" t="str">
        <f>HYPERLINK("https://imagineacademy.microsoft.com/?whr=uri:WindowsLiveId&amp;courseId=576")</f>
        <v>https://imagineacademy.microsoft.com/?whr=uri:WindowsLiveId&amp;courseId=576</v>
      </c>
    </row>
    <row r="26" spans="1:5" hidden="1">
      <c r="A26">
        <v>80414.2</v>
      </c>
      <c r="B26" t="s">
        <v>30</v>
      </c>
      <c r="C26" s="1">
        <v>40994.282534722224</v>
      </c>
      <c r="D26" t="s">
        <v>6</v>
      </c>
      <c r="E26" t="str">
        <f>HYPERLINK("https://imagineacademy.microsoft.com/?whr=uri:WindowsLiveId&amp;courseId=579")</f>
        <v>https://imagineacademy.microsoft.com/?whr=uri:WindowsLiveId&amp;courseId=579</v>
      </c>
    </row>
    <row r="27" spans="1:5" hidden="1">
      <c r="A27">
        <v>80415.399999999994</v>
      </c>
      <c r="B27" t="s">
        <v>31</v>
      </c>
      <c r="C27" s="1">
        <v>41016.258611111109</v>
      </c>
      <c r="D27" t="s">
        <v>6</v>
      </c>
      <c r="E27" t="str">
        <f>HYPERLINK("https://imagineacademy.microsoft.com/?whr=uri:WindowsLiveId&amp;courseId=619")</f>
        <v>https://imagineacademy.microsoft.com/?whr=uri:WindowsLiveId&amp;courseId=619</v>
      </c>
    </row>
    <row r="28" spans="1:5" hidden="1">
      <c r="A28">
        <v>80310.7</v>
      </c>
      <c r="B28" t="s">
        <v>32</v>
      </c>
      <c r="C28" s="1">
        <v>40770.426400462966</v>
      </c>
      <c r="D28" t="s">
        <v>6</v>
      </c>
      <c r="E28" t="str">
        <f>HYPERLINK("https://imagineacademy.microsoft.com/?whr=uri:WindowsLiveId&amp;courseId=767")</f>
        <v>https://imagineacademy.microsoft.com/?whr=uri:WindowsLiveId&amp;courseId=767</v>
      </c>
    </row>
    <row r="29" spans="1:5" hidden="1">
      <c r="A29">
        <v>80415.7</v>
      </c>
      <c r="B29" t="s">
        <v>33</v>
      </c>
      <c r="C29" s="1">
        <v>41024.284305555557</v>
      </c>
      <c r="D29" t="s">
        <v>6</v>
      </c>
      <c r="E29" t="str">
        <f>HYPERLINK("https://imagineacademy.microsoft.com/?whr=uri:WindowsLiveId&amp;courseId=808")</f>
        <v>https://imagineacademy.microsoft.com/?whr=uri:WindowsLiveId&amp;courseId=808</v>
      </c>
    </row>
    <row r="30" spans="1:5" hidden="1">
      <c r="A30">
        <v>80338.5</v>
      </c>
      <c r="B30" t="s">
        <v>34</v>
      </c>
      <c r="C30" s="1">
        <v>40816.334409722222</v>
      </c>
      <c r="D30" t="s">
        <v>6</v>
      </c>
      <c r="E30" t="str">
        <f>HYPERLINK("https://imagineacademy.microsoft.com/?whr=uri:WindowsLiveId&amp;courseId=871")</f>
        <v>https://imagineacademy.microsoft.com/?whr=uri:WindowsLiveId&amp;courseId=871</v>
      </c>
    </row>
    <row r="31" spans="1:5" hidden="1">
      <c r="A31">
        <v>80308.899999999994</v>
      </c>
      <c r="B31" t="s">
        <v>35</v>
      </c>
      <c r="C31" s="1">
        <v>40780.366932870369</v>
      </c>
      <c r="D31" t="s">
        <v>6</v>
      </c>
      <c r="E31" t="str">
        <f>HYPERLINK("https://imagineacademy.microsoft.com/?whr=uri:WindowsLiveId&amp;courseId=911")</f>
        <v>https://imagineacademy.microsoft.com/?whr=uri:WindowsLiveId&amp;courseId=911</v>
      </c>
    </row>
    <row r="32" spans="1:5" hidden="1">
      <c r="A32">
        <v>80310.899999999994</v>
      </c>
      <c r="B32" t="s">
        <v>36</v>
      </c>
      <c r="C32" s="1">
        <v>40780.371412037035</v>
      </c>
      <c r="D32" t="s">
        <v>6</v>
      </c>
      <c r="E32" t="str">
        <f>HYPERLINK("https://imagineacademy.microsoft.com/?whr=uri:WindowsLiveId&amp;courseId=1004")</f>
        <v>https://imagineacademy.microsoft.com/?whr=uri:WindowsLiveId&amp;courseId=1004</v>
      </c>
    </row>
    <row r="33" spans="1:5" hidden="1">
      <c r="A33">
        <v>80422.899999999994</v>
      </c>
      <c r="B33" t="s">
        <v>37</v>
      </c>
      <c r="C33" s="1">
        <v>40963.357430555552</v>
      </c>
      <c r="D33" t="s">
        <v>6</v>
      </c>
      <c r="E33" t="str">
        <f>HYPERLINK("https://imagineacademy.microsoft.com/?whr=uri:WindowsLiveId&amp;courseId=1013")</f>
        <v>https://imagineacademy.microsoft.com/?whr=uri:WindowsLiveId&amp;courseId=1013</v>
      </c>
    </row>
    <row r="34" spans="1:5" hidden="1">
      <c r="A34">
        <v>80308.800000000003</v>
      </c>
      <c r="B34" t="s">
        <v>38</v>
      </c>
      <c r="C34" s="1">
        <v>40780.364571759259</v>
      </c>
      <c r="D34" t="s">
        <v>6</v>
      </c>
      <c r="E34" t="str">
        <f>HYPERLINK("https://imagineacademy.microsoft.com/?whr=uri:WindowsLiveId&amp;courseId=1027")</f>
        <v>https://imagineacademy.microsoft.com/?whr=uri:WindowsLiveId&amp;courseId=1027</v>
      </c>
    </row>
    <row r="35" spans="1:5" hidden="1">
      <c r="A35">
        <v>80422.5</v>
      </c>
      <c r="B35" t="s">
        <v>39</v>
      </c>
      <c r="C35" s="1">
        <v>40959.305879629632</v>
      </c>
      <c r="D35" t="s">
        <v>6</v>
      </c>
      <c r="E35" t="str">
        <f>HYPERLINK("https://imagineacademy.microsoft.com/?whr=uri:WindowsLiveId&amp;courseId=1029")</f>
        <v>https://imagineacademy.microsoft.com/?whr=uri:WindowsLiveId&amp;courseId=1029</v>
      </c>
    </row>
    <row r="36" spans="1:5" hidden="1">
      <c r="A36">
        <v>80414.5</v>
      </c>
      <c r="B36" t="s">
        <v>40</v>
      </c>
      <c r="C36" s="1">
        <v>41003.279606481483</v>
      </c>
      <c r="D36" t="s">
        <v>6</v>
      </c>
      <c r="E36" t="str">
        <f>HYPERLINK("https://imagineacademy.microsoft.com/?whr=uri:WindowsLiveId&amp;courseId=1030")</f>
        <v>https://imagineacademy.microsoft.com/?whr=uri:WindowsLiveId&amp;courseId=1030</v>
      </c>
    </row>
    <row r="37" spans="1:5" hidden="1">
      <c r="A37">
        <v>80415.11</v>
      </c>
      <c r="B37" t="s">
        <v>41</v>
      </c>
      <c r="C37" s="1">
        <v>41024.342962962961</v>
      </c>
      <c r="D37" t="s">
        <v>6</v>
      </c>
      <c r="E37" t="str">
        <f>HYPERLINK("https://imagineacademy.microsoft.com/?whr=uri:WindowsLiveId&amp;courseId=1040")</f>
        <v>https://imagineacademy.microsoft.com/?whr=uri:WindowsLiveId&amp;courseId=1040</v>
      </c>
    </row>
    <row r="38" spans="1:5" hidden="1">
      <c r="A38">
        <v>80422.2</v>
      </c>
      <c r="B38" t="s">
        <v>42</v>
      </c>
      <c r="C38" s="1">
        <v>40959.302187499998</v>
      </c>
      <c r="D38" t="s">
        <v>6</v>
      </c>
      <c r="E38" t="str">
        <f>HYPERLINK("https://imagineacademy.microsoft.com/?whr=uri:WindowsLiveId&amp;courseId=1045")</f>
        <v>https://imagineacademy.microsoft.com/?whr=uri:WindowsLiveId&amp;courseId=1045</v>
      </c>
    </row>
    <row r="39" spans="1:5" hidden="1">
      <c r="A39">
        <v>80310.399999999994</v>
      </c>
      <c r="B39" t="s">
        <v>43</v>
      </c>
      <c r="C39" s="1">
        <v>40770.433796296296</v>
      </c>
      <c r="D39" t="s">
        <v>6</v>
      </c>
      <c r="E39" t="str">
        <f>HYPERLINK("https://imagineacademy.microsoft.com/?whr=uri:WindowsLiveId&amp;courseId=1053")</f>
        <v>https://imagineacademy.microsoft.com/?whr=uri:WindowsLiveId&amp;courseId=1053</v>
      </c>
    </row>
    <row r="40" spans="1:5" hidden="1">
      <c r="A40">
        <v>80338.8</v>
      </c>
      <c r="B40" t="s">
        <v>44</v>
      </c>
      <c r="C40" s="1">
        <v>40814.512499999997</v>
      </c>
      <c r="D40" t="s">
        <v>6</v>
      </c>
      <c r="E40" t="str">
        <f>HYPERLINK("https://imagineacademy.microsoft.com/?whr=uri:WindowsLiveId&amp;courseId=1094")</f>
        <v>https://imagineacademy.microsoft.com/?whr=uri:WindowsLiveId&amp;courseId=1094</v>
      </c>
    </row>
    <row r="41" spans="1:5" hidden="1">
      <c r="A41">
        <v>80338.2</v>
      </c>
      <c r="B41" t="s">
        <v>45</v>
      </c>
      <c r="C41" s="1">
        <v>40809.298854166664</v>
      </c>
      <c r="D41" t="s">
        <v>6</v>
      </c>
      <c r="E41" t="str">
        <f>HYPERLINK("https://imagineacademy.microsoft.com/?whr=uri:WindowsLiveId&amp;courseId=1127")</f>
        <v>https://imagineacademy.microsoft.com/?whr=uri:WindowsLiveId&amp;courseId=1127</v>
      </c>
    </row>
    <row r="42" spans="1:5" hidden="1">
      <c r="A42">
        <v>80419.199999999997</v>
      </c>
      <c r="B42" t="s">
        <v>46</v>
      </c>
      <c r="C42" s="1">
        <v>41003.264340277776</v>
      </c>
      <c r="D42" t="s">
        <v>6</v>
      </c>
      <c r="E42" t="str">
        <f>HYPERLINK("https://imagineacademy.microsoft.com/?whr=uri:WindowsLiveId&amp;courseId=1128")</f>
        <v>https://imagineacademy.microsoft.com/?whr=uri:WindowsLiveId&amp;courseId=1128</v>
      </c>
    </row>
    <row r="43" spans="1:5" hidden="1">
      <c r="A43">
        <v>80338.399999999994</v>
      </c>
      <c r="B43" t="s">
        <v>47</v>
      </c>
      <c r="C43" s="1">
        <v>40816.328622685185</v>
      </c>
      <c r="D43" t="s">
        <v>6</v>
      </c>
      <c r="E43" t="str">
        <f>HYPERLINK("https://imagineacademy.microsoft.com/?whr=uri:WindowsLiveId&amp;courseId=1241")</f>
        <v>https://imagineacademy.microsoft.com/?whr=uri:WindowsLiveId&amp;courseId=1241</v>
      </c>
    </row>
    <row r="44" spans="1:5" hidden="1">
      <c r="A44">
        <v>80414.3</v>
      </c>
      <c r="B44" t="s">
        <v>48</v>
      </c>
      <c r="C44" s="1">
        <v>40994.285555555558</v>
      </c>
      <c r="D44" t="s">
        <v>6</v>
      </c>
      <c r="E44" t="str">
        <f>HYPERLINK("https://imagineacademy.microsoft.com/?whr=uri:WindowsLiveId&amp;courseId=1285")</f>
        <v>https://imagineacademy.microsoft.com/?whr=uri:WindowsLiveId&amp;courseId=1285</v>
      </c>
    </row>
    <row r="45" spans="1:5" hidden="1">
      <c r="A45">
        <v>80419.399999999994</v>
      </c>
      <c r="B45" t="s">
        <v>49</v>
      </c>
      <c r="C45" s="1">
        <v>41016.256539351853</v>
      </c>
      <c r="D45" t="s">
        <v>6</v>
      </c>
      <c r="E45" t="str">
        <f>HYPERLINK("https://imagineacademy.microsoft.com/?whr=uri:WindowsLiveId&amp;courseId=1318")</f>
        <v>https://imagineacademy.microsoft.com/?whr=uri:WindowsLiveId&amp;courseId=1318</v>
      </c>
    </row>
    <row r="46" spans="1:5" hidden="1">
      <c r="A46">
        <v>80308.2</v>
      </c>
      <c r="B46" t="s">
        <v>50</v>
      </c>
      <c r="C46" s="1">
        <v>40771.134548611109</v>
      </c>
      <c r="D46" t="s">
        <v>6</v>
      </c>
      <c r="E46" t="str">
        <f>HYPERLINK("https://imagineacademy.microsoft.com/?whr=uri:WindowsLiveId&amp;courseId=1448")</f>
        <v>https://imagineacademy.microsoft.com/?whr=uri:WindowsLiveId&amp;courseId=1448</v>
      </c>
    </row>
    <row r="47" spans="1:5" hidden="1">
      <c r="A47">
        <v>80419.100000000006</v>
      </c>
      <c r="B47" t="s">
        <v>51</v>
      </c>
      <c r="C47" s="1">
        <v>41003.253969907404</v>
      </c>
      <c r="D47" t="s">
        <v>6</v>
      </c>
      <c r="E47" t="str">
        <f>HYPERLINK("https://imagineacademy.microsoft.com/?whr=uri:WindowsLiveId&amp;courseId=1580")</f>
        <v>https://imagineacademy.microsoft.com/?whr=uri:WindowsLiveId&amp;courseId=1580</v>
      </c>
    </row>
    <row r="48" spans="1:5" hidden="1">
      <c r="A48">
        <v>80415.899999999994</v>
      </c>
      <c r="B48" t="s">
        <v>52</v>
      </c>
      <c r="C48" s="1">
        <v>41017.408067129632</v>
      </c>
      <c r="D48" t="s">
        <v>6</v>
      </c>
      <c r="E48" t="str">
        <f>HYPERLINK("https://imagineacademy.microsoft.com/?whr=uri:WindowsLiveId&amp;courseId=1600")</f>
        <v>https://imagineacademy.microsoft.com/?whr=uri:WindowsLiveId&amp;courseId=1600</v>
      </c>
    </row>
    <row r="49" spans="1:5" hidden="1">
      <c r="A49">
        <v>80414.100000000006</v>
      </c>
      <c r="B49" t="s">
        <v>53</v>
      </c>
      <c r="C49" s="1">
        <v>40983.399097222224</v>
      </c>
      <c r="D49" t="s">
        <v>6</v>
      </c>
      <c r="E49" t="str">
        <f>HYPERLINK("https://imagineacademy.microsoft.com/?whr=uri:WindowsLiveId&amp;courseId=1602")</f>
        <v>https://imagineacademy.microsoft.com/?whr=uri:WindowsLiveId&amp;courseId=1602</v>
      </c>
    </row>
    <row r="50" spans="1:5" hidden="1">
      <c r="A50">
        <v>80338.7</v>
      </c>
      <c r="B50" t="s">
        <v>54</v>
      </c>
      <c r="C50" s="1">
        <v>40814.5080787037</v>
      </c>
      <c r="D50" t="s">
        <v>6</v>
      </c>
      <c r="E50" t="str">
        <f>HYPERLINK("https://imagineacademy.microsoft.com/?whr=uri:WindowsLiveId&amp;courseId=1612")</f>
        <v>https://imagineacademy.microsoft.com/?whr=uri:WindowsLiveId&amp;courseId=1612</v>
      </c>
    </row>
    <row r="51" spans="1:5" hidden="1">
      <c r="A51">
        <v>80422.8</v>
      </c>
      <c r="B51" t="s">
        <v>55</v>
      </c>
      <c r="C51" s="1">
        <v>40961.438888888886</v>
      </c>
      <c r="D51" t="s">
        <v>6</v>
      </c>
      <c r="E51" t="str">
        <f>HYPERLINK("https://imagineacademy.microsoft.com/?whr=uri:WindowsLiveId&amp;courseId=1650")</f>
        <v>https://imagineacademy.microsoft.com/?whr=uri:WindowsLiveId&amp;courseId=1650</v>
      </c>
    </row>
    <row r="52" spans="1:5" hidden="1">
      <c r="A52">
        <v>80308.12</v>
      </c>
      <c r="B52" t="s">
        <v>56</v>
      </c>
      <c r="C52" s="1">
        <v>40779.435787037037</v>
      </c>
      <c r="D52" t="s">
        <v>6</v>
      </c>
      <c r="E52" t="str">
        <f>HYPERLINK("https://imagineacademy.microsoft.com/?whr=uri:WindowsLiveId&amp;courseId=1688")</f>
        <v>https://imagineacademy.microsoft.com/?whr=uri:WindowsLiveId&amp;courseId=1688</v>
      </c>
    </row>
    <row r="53" spans="1:5" hidden="1">
      <c r="A53">
        <v>80308.7</v>
      </c>
      <c r="B53" t="s">
        <v>57</v>
      </c>
      <c r="C53" s="1">
        <v>40780.361076388886</v>
      </c>
      <c r="D53" t="s">
        <v>6</v>
      </c>
      <c r="E53" t="str">
        <f>HYPERLINK("https://imagineacademy.microsoft.com/?whr=uri:WindowsLiveId&amp;courseId=1689")</f>
        <v>https://imagineacademy.microsoft.com/?whr=uri:WindowsLiveId&amp;courseId=1689</v>
      </c>
    </row>
    <row r="54" spans="1:5" hidden="1">
      <c r="A54">
        <v>80338.100000000006</v>
      </c>
      <c r="B54" t="s">
        <v>58</v>
      </c>
      <c r="C54" s="1">
        <v>40809.289004629631</v>
      </c>
      <c r="D54" t="s">
        <v>6</v>
      </c>
      <c r="E54" t="str">
        <f>HYPERLINK("https://imagineacademy.microsoft.com/?whr=uri:WindowsLiveId&amp;courseId=1697")</f>
        <v>https://imagineacademy.microsoft.com/?whr=uri:WindowsLiveId&amp;courseId=1697</v>
      </c>
    </row>
    <row r="55" spans="1:5" hidden="1">
      <c r="A55">
        <v>80338.3</v>
      </c>
      <c r="B55" t="s">
        <v>59</v>
      </c>
      <c r="C55" s="1">
        <v>40809.302800925929</v>
      </c>
      <c r="D55" t="s">
        <v>6</v>
      </c>
      <c r="E55" t="str">
        <f>HYPERLINK("https://imagineacademy.microsoft.com/?whr=uri:WindowsLiveId&amp;courseId=1726")</f>
        <v>https://imagineacademy.microsoft.com/?whr=uri:WindowsLiveId&amp;courseId=1726</v>
      </c>
    </row>
    <row r="56" spans="1:5" hidden="1">
      <c r="A56">
        <v>80415.600000000006</v>
      </c>
      <c r="B56" t="s">
        <v>60</v>
      </c>
      <c r="C56" s="1">
        <v>41017.415011574078</v>
      </c>
      <c r="D56" t="s">
        <v>6</v>
      </c>
      <c r="E56" t="str">
        <f>HYPERLINK("https://imagineacademy.microsoft.com/?whr=uri:WindowsLiveId&amp;courseId=1732")</f>
        <v>https://imagineacademy.microsoft.com/?whr=uri:WindowsLiveId&amp;courseId=1732</v>
      </c>
    </row>
    <row r="57" spans="1:5" hidden="1">
      <c r="A57">
        <v>80310.5</v>
      </c>
      <c r="B57" t="s">
        <v>61</v>
      </c>
      <c r="C57" s="1">
        <v>40770.431342592594</v>
      </c>
      <c r="D57" t="s">
        <v>6</v>
      </c>
      <c r="E57" t="str">
        <f>HYPERLINK("https://imagineacademy.microsoft.com/?whr=uri:WindowsLiveId&amp;courseId=1747")</f>
        <v>https://imagineacademy.microsoft.com/?whr=uri:WindowsLiveId&amp;courseId=1747</v>
      </c>
    </row>
    <row r="58" spans="1:5" hidden="1">
      <c r="A58">
        <v>80308.13</v>
      </c>
      <c r="B58" t="s">
        <v>62</v>
      </c>
      <c r="C58" s="1">
        <v>40779.262349537035</v>
      </c>
      <c r="D58" t="s">
        <v>6</v>
      </c>
      <c r="E58" t="str">
        <f>HYPERLINK("https://imagineacademy.microsoft.com/?whr=uri:WindowsLiveId&amp;courseId=1772")</f>
        <v>https://imagineacademy.microsoft.com/?whr=uri:WindowsLiveId&amp;courseId=1772</v>
      </c>
    </row>
    <row r="59" spans="1:5" hidden="1">
      <c r="A59">
        <v>80415.8</v>
      </c>
      <c r="B59" t="s">
        <v>63</v>
      </c>
      <c r="C59" s="1">
        <v>41024.287974537037</v>
      </c>
      <c r="D59" t="s">
        <v>6</v>
      </c>
      <c r="E59" t="str">
        <f>HYPERLINK("https://imagineacademy.microsoft.com/?whr=uri:WindowsLiveId&amp;courseId=1845")</f>
        <v>https://imagineacademy.microsoft.com/?whr=uri:WindowsLiveId&amp;courseId=1845</v>
      </c>
    </row>
    <row r="60" spans="1:5" hidden="1">
      <c r="A60">
        <v>80308.5</v>
      </c>
      <c r="B60" t="s">
        <v>64</v>
      </c>
      <c r="C60" s="1">
        <v>40771.437858796293</v>
      </c>
      <c r="D60" t="s">
        <v>6</v>
      </c>
      <c r="E60" t="str">
        <f>HYPERLINK("https://imagineacademy.microsoft.com/?whr=uri:WindowsLiveId&amp;courseId=1900")</f>
        <v>https://imagineacademy.microsoft.com/?whr=uri:WindowsLiveId&amp;courseId=1900</v>
      </c>
    </row>
    <row r="61" spans="1:5" hidden="1">
      <c r="A61">
        <v>80414.399999999994</v>
      </c>
      <c r="B61" t="s">
        <v>65</v>
      </c>
      <c r="C61" s="1">
        <v>41003.27685185185</v>
      </c>
      <c r="D61" t="s">
        <v>6</v>
      </c>
      <c r="E61" t="str">
        <f>HYPERLINK("https://imagineacademy.microsoft.com/?whr=uri:WindowsLiveId&amp;courseId=1951")</f>
        <v>https://imagineacademy.microsoft.com/?whr=uri:WindowsLiveId&amp;courseId=1951</v>
      </c>
    </row>
    <row r="62" spans="1:5" hidden="1">
      <c r="A62">
        <v>80414.7</v>
      </c>
      <c r="B62" t="s">
        <v>66</v>
      </c>
      <c r="C62" s="1">
        <v>41010.279131944444</v>
      </c>
      <c r="D62" t="s">
        <v>6</v>
      </c>
      <c r="E62" t="str">
        <f>HYPERLINK("https://imagineacademy.microsoft.com/?whr=uri:WindowsLiveId&amp;courseId=2004")</f>
        <v>https://imagineacademy.microsoft.com/?whr=uri:WindowsLiveId&amp;courseId=2004</v>
      </c>
    </row>
    <row r="63" spans="1:5" hidden="1">
      <c r="A63">
        <v>80414.8</v>
      </c>
      <c r="B63" t="s">
        <v>67</v>
      </c>
      <c r="C63" s="1">
        <v>41016.249479166669</v>
      </c>
      <c r="D63" t="s">
        <v>6</v>
      </c>
      <c r="E63" t="str">
        <f>HYPERLINK("https://imagineacademy.microsoft.com/?whr=uri:WindowsLiveId&amp;courseId=2079")</f>
        <v>https://imagineacademy.microsoft.com/?whr=uri:WindowsLiveId&amp;courseId=2079</v>
      </c>
    </row>
    <row r="64" spans="1:5" hidden="1">
      <c r="A64">
        <v>80422.600000000006</v>
      </c>
      <c r="B64" t="s">
        <v>68</v>
      </c>
      <c r="C64" s="1">
        <v>40961.435428240744</v>
      </c>
      <c r="D64" t="s">
        <v>6</v>
      </c>
      <c r="E64" t="str">
        <f>HYPERLINK("https://imagineacademy.microsoft.com/?whr=uri:WindowsLiveId&amp;courseId=2085")</f>
        <v>https://imagineacademy.microsoft.com/?whr=uri:WindowsLiveId&amp;courseId=2085</v>
      </c>
    </row>
    <row r="65" spans="1:5" hidden="1">
      <c r="A65">
        <v>80592</v>
      </c>
      <c r="B65" t="s">
        <v>69</v>
      </c>
      <c r="C65" s="1">
        <v>41774.704791666663</v>
      </c>
      <c r="D65" t="s">
        <v>6</v>
      </c>
      <c r="E65" t="str">
        <f>HYPERLINK("https://imagineacademy.microsoft.com/?whr=uri:WindowsLiveId&amp;courseId=5233")</f>
        <v>https://imagineacademy.microsoft.com/?whr=uri:WindowsLiveId&amp;courseId=5233</v>
      </c>
    </row>
    <row r="66" spans="1:5" hidden="1">
      <c r="A66">
        <v>80589</v>
      </c>
      <c r="B66" t="s">
        <v>70</v>
      </c>
      <c r="C66" s="1">
        <v>41774.717569444445</v>
      </c>
      <c r="D66" t="s">
        <v>6</v>
      </c>
      <c r="E66" t="str">
        <f>HYPERLINK("https://imagineacademy.microsoft.com/?whr=uri:WindowsLiveId&amp;courseId=5312")</f>
        <v>https://imagineacademy.microsoft.com/?whr=uri:WindowsLiveId&amp;courseId=5312</v>
      </c>
    </row>
    <row r="67" spans="1:5" hidden="1">
      <c r="A67">
        <v>80593</v>
      </c>
      <c r="B67" t="s">
        <v>71</v>
      </c>
      <c r="C67" s="1">
        <v>41774.716203703705</v>
      </c>
      <c r="D67" t="s">
        <v>6</v>
      </c>
      <c r="E67" t="str">
        <f>HYPERLINK("https://imagineacademy.microsoft.com/?whr=uri:WindowsLiveId&amp;courseId=5313")</f>
        <v>https://imagineacademy.microsoft.com/?whr=uri:WindowsLiveId&amp;courseId=5313</v>
      </c>
    </row>
    <row r="68" spans="1:5" hidden="1">
      <c r="A68">
        <v>80594</v>
      </c>
      <c r="B68" t="s">
        <v>72</v>
      </c>
      <c r="C68" s="1">
        <v>41774.71533564815</v>
      </c>
      <c r="D68" t="s">
        <v>6</v>
      </c>
      <c r="E68" t="str">
        <f>HYPERLINK("https://imagineacademy.microsoft.com/?whr=uri:WindowsLiveId&amp;courseId=5317")</f>
        <v>https://imagineacademy.microsoft.com/?whr=uri:WindowsLiveId&amp;courseId=5317</v>
      </c>
    </row>
    <row r="69" spans="1:5" hidden="1">
      <c r="A69">
        <v>80595</v>
      </c>
      <c r="B69" t="s">
        <v>73</v>
      </c>
      <c r="C69" s="1">
        <v>41774.714918981481</v>
      </c>
      <c r="D69" t="s">
        <v>6</v>
      </c>
      <c r="E69" t="str">
        <f>HYPERLINK("https://imagineacademy.microsoft.com/?whr=uri:WindowsLiveId&amp;courseId=5319")</f>
        <v>https://imagineacademy.microsoft.com/?whr=uri:WindowsLiveId&amp;courseId=5319</v>
      </c>
    </row>
    <row r="70" spans="1:5" hidden="1">
      <c r="A70">
        <v>80596</v>
      </c>
      <c r="B70" t="s">
        <v>74</v>
      </c>
      <c r="C70" s="1">
        <v>41774.71601851852</v>
      </c>
      <c r="D70" t="s">
        <v>6</v>
      </c>
      <c r="E70" t="str">
        <f>HYPERLINK("https://imagineacademy.microsoft.com/?whr=uri:WindowsLiveId&amp;courseId=5320")</f>
        <v>https://imagineacademy.microsoft.com/?whr=uri:WindowsLiveId&amp;courseId=5320</v>
      </c>
    </row>
    <row r="71" spans="1:5" hidden="1">
      <c r="A71">
        <v>80597</v>
      </c>
      <c r="B71" t="s">
        <v>75</v>
      </c>
      <c r="C71" s="1">
        <v>41774.718009259261</v>
      </c>
      <c r="D71" t="s">
        <v>6</v>
      </c>
      <c r="E71" t="str">
        <f>HYPERLINK("https://imagineacademy.microsoft.com/?whr=uri:WindowsLiveId&amp;courseId=5321")</f>
        <v>https://imagineacademy.microsoft.com/?whr=uri:WindowsLiveId&amp;courseId=5321</v>
      </c>
    </row>
    <row r="72" spans="1:5" hidden="1">
      <c r="A72">
        <v>80598</v>
      </c>
      <c r="B72" t="s">
        <v>76</v>
      </c>
      <c r="C72" s="1">
        <v>41774.715486111112</v>
      </c>
      <c r="D72" t="s">
        <v>6</v>
      </c>
      <c r="E72" t="str">
        <f>HYPERLINK("https://imagineacademy.microsoft.com/?whr=uri:WindowsLiveId&amp;courseId=5322")</f>
        <v>https://imagineacademy.microsoft.com/?whr=uri:WindowsLiveId&amp;courseId=5322</v>
      </c>
    </row>
    <row r="73" spans="1:5" hidden="1">
      <c r="A73">
        <v>80634</v>
      </c>
      <c r="B73" t="s">
        <v>77</v>
      </c>
      <c r="C73" s="1">
        <v>41774.716666666667</v>
      </c>
      <c r="D73" t="s">
        <v>6</v>
      </c>
      <c r="E73" t="str">
        <f>HYPERLINK("https://imagineacademy.microsoft.com/?whr=uri:WindowsLiveId&amp;courseId=5324")</f>
        <v>https://imagineacademy.microsoft.com/?whr=uri:WindowsLiveId&amp;courseId=5324</v>
      </c>
    </row>
    <row r="74" spans="1:5" hidden="1">
      <c r="A74">
        <v>80308.100000000006</v>
      </c>
      <c r="B74" t="s">
        <v>78</v>
      </c>
      <c r="C74" s="1">
        <v>41775.497349537036</v>
      </c>
      <c r="D74" t="s">
        <v>6</v>
      </c>
      <c r="E74" t="str">
        <f>HYPERLINK("https://imagineacademy.microsoft.com/?whr=uri:WindowsLiveId&amp;courseId=5487")</f>
        <v>https://imagineacademy.microsoft.com/?whr=uri:WindowsLiveId&amp;courseId=5487</v>
      </c>
    </row>
    <row r="75" spans="1:5" hidden="1">
      <c r="A75">
        <v>80422.100000000006</v>
      </c>
      <c r="B75" t="s">
        <v>79</v>
      </c>
      <c r="C75" s="1">
        <v>41775.502013888887</v>
      </c>
      <c r="D75" t="s">
        <v>6</v>
      </c>
      <c r="E75" t="str">
        <f>HYPERLINK("https://imagineacademy.microsoft.com/?whr=uri:WindowsLiveId&amp;courseId=5489")</f>
        <v>https://imagineacademy.microsoft.com/?whr=uri:WindowsLiveId&amp;courseId=5489</v>
      </c>
    </row>
    <row r="76" spans="1:5" hidden="1">
      <c r="A76">
        <v>80415.100000000006</v>
      </c>
      <c r="B76" t="s">
        <v>80</v>
      </c>
      <c r="C76" s="1">
        <v>41775.504988425928</v>
      </c>
      <c r="D76" t="s">
        <v>6</v>
      </c>
      <c r="E76" t="str">
        <f>HYPERLINK("https://imagineacademy.microsoft.com/?whr=uri:WindowsLiveId&amp;courseId=5490")</f>
        <v>https://imagineacademy.microsoft.com/?whr=uri:WindowsLiveId&amp;courseId=5490</v>
      </c>
    </row>
    <row r="77" spans="1:5" hidden="1">
      <c r="A77">
        <v>80429.100000000006</v>
      </c>
      <c r="B77" t="s">
        <v>81</v>
      </c>
      <c r="C77" s="1">
        <v>41775.52579861111</v>
      </c>
      <c r="D77" t="s">
        <v>6</v>
      </c>
      <c r="E77" t="str">
        <f>HYPERLINK("https://imagineacademy.microsoft.com/?whr=uri:WindowsLiveId&amp;courseId=5498")</f>
        <v>https://imagineacademy.microsoft.com/?whr=uri:WindowsLiveId&amp;courseId=5498</v>
      </c>
    </row>
    <row r="78" spans="1:5" hidden="1">
      <c r="A78">
        <v>80429.2</v>
      </c>
      <c r="B78" t="s">
        <v>82</v>
      </c>
      <c r="C78" s="1">
        <v>41775.520196759258</v>
      </c>
      <c r="D78" t="s">
        <v>6</v>
      </c>
      <c r="E78" t="str">
        <f>HYPERLINK("https://imagineacademy.microsoft.com/?whr=uri:WindowsLiveId&amp;courseId=5499")</f>
        <v>https://imagineacademy.microsoft.com/?whr=uri:WindowsLiveId&amp;courseId=5499</v>
      </c>
    </row>
    <row r="79" spans="1:5" hidden="1">
      <c r="A79">
        <v>80429.3</v>
      </c>
      <c r="B79" t="s">
        <v>83</v>
      </c>
      <c r="C79" s="1">
        <v>41775.521817129629</v>
      </c>
      <c r="D79" t="s">
        <v>6</v>
      </c>
      <c r="E79" t="str">
        <f>HYPERLINK("https://imagineacademy.microsoft.com/?whr=uri:WindowsLiveId&amp;courseId=5500")</f>
        <v>https://imagineacademy.microsoft.com/?whr=uri:WindowsLiveId&amp;courseId=5500</v>
      </c>
    </row>
    <row r="80" spans="1:5" hidden="1">
      <c r="A80">
        <v>80429.399999999994</v>
      </c>
      <c r="B80" t="s">
        <v>84</v>
      </c>
      <c r="C80" s="1">
        <v>41775.522569444445</v>
      </c>
      <c r="D80" t="s">
        <v>6</v>
      </c>
      <c r="E80" t="str">
        <f>HYPERLINK("https://imagineacademy.microsoft.com/?whr=uri:WindowsLiveId&amp;courseId=5501")</f>
        <v>https://imagineacademy.microsoft.com/?whr=uri:WindowsLiveId&amp;courseId=5501</v>
      </c>
    </row>
    <row r="81" spans="1:5" hidden="1">
      <c r="A81">
        <v>80429.5</v>
      </c>
      <c r="B81" t="s">
        <v>85</v>
      </c>
      <c r="C81" s="1">
        <v>41775.524687500001</v>
      </c>
      <c r="D81" t="s">
        <v>6</v>
      </c>
      <c r="E81" t="str">
        <f>HYPERLINK("https://imagineacademy.microsoft.com/?whr=uri:WindowsLiveId&amp;courseId=5502")</f>
        <v>https://imagineacademy.microsoft.com/?whr=uri:WindowsLiveId&amp;courseId=5502</v>
      </c>
    </row>
    <row r="82" spans="1:5" hidden="1">
      <c r="A82">
        <v>80429.600000000006</v>
      </c>
      <c r="B82" t="s">
        <v>86</v>
      </c>
      <c r="C82" s="1">
        <v>41775.520868055559</v>
      </c>
      <c r="D82" t="s">
        <v>6</v>
      </c>
      <c r="E82" t="str">
        <f>HYPERLINK("https://imagineacademy.microsoft.com/?whr=uri:WindowsLiveId&amp;courseId=5503")</f>
        <v>https://imagineacademy.microsoft.com/?whr=uri:WindowsLiveId&amp;courseId=5503</v>
      </c>
    </row>
    <row r="83" spans="1:5" hidden="1">
      <c r="A83">
        <v>80429.7</v>
      </c>
      <c r="B83" t="s">
        <v>87</v>
      </c>
      <c r="C83" s="1">
        <v>41775.524016203701</v>
      </c>
      <c r="D83" t="s">
        <v>6</v>
      </c>
      <c r="E83" t="str">
        <f>HYPERLINK("https://imagineacademy.microsoft.com/?whr=uri:WindowsLiveId&amp;courseId=5504")</f>
        <v>https://imagineacademy.microsoft.com/?whr=uri:WindowsLiveId&amp;courseId=5504</v>
      </c>
    </row>
    <row r="84" spans="1:5" hidden="1">
      <c r="A84">
        <v>80642</v>
      </c>
      <c r="B84" t="s">
        <v>88</v>
      </c>
      <c r="C84" s="1">
        <v>41806.747534722221</v>
      </c>
      <c r="D84" t="s">
        <v>6</v>
      </c>
      <c r="E84" t="str">
        <f>HYPERLINK("https://imagineacademy.microsoft.com/?whr=uri:WindowsLiveId&amp;courseId=5539")</f>
        <v>https://imagineacademy.microsoft.com/?whr=uri:WindowsLiveId&amp;courseId=5539</v>
      </c>
    </row>
    <row r="85" spans="1:5" hidden="1">
      <c r="A85">
        <v>80643</v>
      </c>
      <c r="B85" t="s">
        <v>89</v>
      </c>
      <c r="C85" s="1">
        <v>41919.720300925925</v>
      </c>
      <c r="D85" t="s">
        <v>6</v>
      </c>
      <c r="E85" t="str">
        <f>HYPERLINK("https://imagineacademy.microsoft.com/?whr=uri:WindowsLiveId&amp;courseId=5763")</f>
        <v>https://imagineacademy.microsoft.com/?whr=uri:WindowsLiveId&amp;courseId=5763</v>
      </c>
    </row>
    <row r="86" spans="1:5" hidden="1">
      <c r="A86">
        <v>80644</v>
      </c>
      <c r="B86" t="s">
        <v>90</v>
      </c>
      <c r="C86" s="1">
        <v>42436.606180555558</v>
      </c>
      <c r="D86" t="s">
        <v>6</v>
      </c>
      <c r="E86" t="str">
        <f>HYPERLINK("https://imagineacademy.microsoft.com/?whr=uri:WindowsLiveId&amp;courseId=5764")</f>
        <v>https://imagineacademy.microsoft.com/?whr=uri:WindowsLiveId&amp;courseId=5764</v>
      </c>
    </row>
    <row r="87" spans="1:5" hidden="1">
      <c r="A87">
        <v>80645</v>
      </c>
      <c r="B87" t="s">
        <v>91</v>
      </c>
      <c r="C87" s="1">
        <v>41925.706412037034</v>
      </c>
      <c r="D87" t="s">
        <v>6</v>
      </c>
      <c r="E87" t="str">
        <f>HYPERLINK("https://imagineacademy.microsoft.com/?whr=uri:WindowsLiveId&amp;courseId=5774")</f>
        <v>https://imagineacademy.microsoft.com/?whr=uri:WindowsLiveId&amp;courseId=5774</v>
      </c>
    </row>
    <row r="88" spans="1:5" hidden="1">
      <c r="A88">
        <v>80639</v>
      </c>
      <c r="B88" t="s">
        <v>92</v>
      </c>
      <c r="C88" s="1">
        <v>41906.676122685189</v>
      </c>
      <c r="D88" t="s">
        <v>6</v>
      </c>
      <c r="E88" t="str">
        <f>HYPERLINK("https://imagineacademy.microsoft.com/?whr=uri:WindowsLiveId&amp;courseId=5799")</f>
        <v>https://imagineacademy.microsoft.com/?whr=uri:WindowsLiveId&amp;courseId=5799</v>
      </c>
    </row>
    <row r="89" spans="1:5" hidden="1">
      <c r="A89">
        <v>80640</v>
      </c>
      <c r="B89" t="s">
        <v>93</v>
      </c>
      <c r="C89" s="1">
        <v>41887.608599537038</v>
      </c>
      <c r="D89" t="s">
        <v>6</v>
      </c>
      <c r="E89" t="str">
        <f>HYPERLINK("https://imagineacademy.microsoft.com/?whr=uri:WindowsLiveId&amp;courseId=5808")</f>
        <v>https://imagineacademy.microsoft.com/?whr=uri:WindowsLiveId&amp;courseId=5808</v>
      </c>
    </row>
    <row r="90" spans="1:5" hidden="1">
      <c r="A90">
        <v>80637</v>
      </c>
      <c r="B90" t="s">
        <v>94</v>
      </c>
      <c r="C90" s="1">
        <v>41913.87841435185</v>
      </c>
      <c r="D90" t="s">
        <v>6</v>
      </c>
      <c r="E90" t="str">
        <f>HYPERLINK("https://imagineacademy.microsoft.com/?whr=uri:WindowsLiveId&amp;courseId=5989")</f>
        <v>https://imagineacademy.microsoft.com/?whr=uri:WindowsLiveId&amp;courseId=5989</v>
      </c>
    </row>
    <row r="91" spans="1:5" hidden="1">
      <c r="A91">
        <v>80650</v>
      </c>
      <c r="B91" t="s">
        <v>95</v>
      </c>
      <c r="C91" s="1">
        <v>42012.704282407409</v>
      </c>
      <c r="D91" t="s">
        <v>6</v>
      </c>
      <c r="E91" t="str">
        <f>HYPERLINK("https://imagineacademy.microsoft.com/?whr=uri:WindowsLiveId&amp;courseId=6001")</f>
        <v>https://imagineacademy.microsoft.com/?whr=uri:WindowsLiveId&amp;courseId=6001</v>
      </c>
    </row>
    <row r="92" spans="1:5" hidden="1">
      <c r="A92">
        <v>80649</v>
      </c>
      <c r="B92" t="s">
        <v>96</v>
      </c>
      <c r="C92" s="1">
        <v>42012.713888888888</v>
      </c>
      <c r="D92" t="s">
        <v>6</v>
      </c>
      <c r="E92" t="str">
        <f>HYPERLINK("https://imagineacademy.microsoft.com/?whr=uri:WindowsLiveId&amp;courseId=6002")</f>
        <v>https://imagineacademy.microsoft.com/?whr=uri:WindowsLiveId&amp;courseId=6002</v>
      </c>
    </row>
    <row r="93" spans="1:5" hidden="1">
      <c r="A93">
        <v>80663</v>
      </c>
      <c r="B93" t="s">
        <v>97</v>
      </c>
      <c r="C93" s="1">
        <v>42012.691157407404</v>
      </c>
      <c r="D93" t="s">
        <v>6</v>
      </c>
      <c r="E93" t="str">
        <f>HYPERLINK("https://imagineacademy.microsoft.com/?whr=uri:WindowsLiveId&amp;courseId=6009")</f>
        <v>https://imagineacademy.microsoft.com/?whr=uri:WindowsLiveId&amp;courseId=6009</v>
      </c>
    </row>
    <row r="94" spans="1:5" hidden="1">
      <c r="A94">
        <v>80648</v>
      </c>
      <c r="B94" t="s">
        <v>98</v>
      </c>
      <c r="C94" s="1">
        <v>42012.716423611113</v>
      </c>
      <c r="D94" t="s">
        <v>6</v>
      </c>
      <c r="E94" t="str">
        <f>HYPERLINK("https://imagineacademy.microsoft.com/?whr=uri:WindowsLiveId&amp;courseId=6015")</f>
        <v>https://imagineacademy.microsoft.com/?whr=uri:WindowsLiveId&amp;courseId=6015</v>
      </c>
    </row>
    <row r="95" spans="1:5" hidden="1">
      <c r="A95">
        <v>80638</v>
      </c>
      <c r="B95" t="s">
        <v>99</v>
      </c>
      <c r="C95" s="1">
        <v>42012.699930555558</v>
      </c>
      <c r="D95" t="s">
        <v>6</v>
      </c>
      <c r="E95" t="str">
        <f>HYPERLINK("https://imagineacademy.microsoft.com/?whr=uri:WindowsLiveId&amp;courseId=6017")</f>
        <v>https://imagineacademy.microsoft.com/?whr=uri:WindowsLiveId&amp;courseId=6017</v>
      </c>
    </row>
    <row r="96" spans="1:5" hidden="1">
      <c r="A96">
        <v>80658</v>
      </c>
      <c r="B96" t="s">
        <v>100</v>
      </c>
      <c r="C96" s="1">
        <v>42012.695555555554</v>
      </c>
      <c r="D96" t="s">
        <v>6</v>
      </c>
      <c r="E96" t="str">
        <f>HYPERLINK("https://imagineacademy.microsoft.com/?whr=uri:WindowsLiveId&amp;courseId=6031")</f>
        <v>https://imagineacademy.microsoft.com/?whr=uri:WindowsLiveId&amp;courseId=6031</v>
      </c>
    </row>
    <row r="97" spans="1:5" hidden="1">
      <c r="A97">
        <v>80653</v>
      </c>
      <c r="B97" t="s">
        <v>101</v>
      </c>
      <c r="C97" s="1">
        <v>42012.702337962961</v>
      </c>
      <c r="D97" t="s">
        <v>6</v>
      </c>
      <c r="E97" t="str">
        <f>HYPERLINK("https://imagineacademy.microsoft.com/?whr=uri:WindowsLiveId&amp;courseId=6034")</f>
        <v>https://imagineacademy.microsoft.com/?whr=uri:WindowsLiveId&amp;courseId=6034</v>
      </c>
    </row>
    <row r="98" spans="1:5" hidden="1">
      <c r="A98">
        <v>80657</v>
      </c>
      <c r="B98" t="s">
        <v>102</v>
      </c>
      <c r="C98" s="1">
        <v>41964.745138888888</v>
      </c>
      <c r="D98" t="s">
        <v>6</v>
      </c>
      <c r="E98" t="str">
        <f>HYPERLINK("https://imagineacademy.microsoft.com/?whr=uri:WindowsLiveId&amp;courseId=6043")</f>
        <v>https://imagineacademy.microsoft.com/?whr=uri:WindowsLiveId&amp;courseId=6043</v>
      </c>
    </row>
    <row r="99" spans="1:5" hidden="1">
      <c r="A99">
        <v>80655</v>
      </c>
      <c r="B99" t="s">
        <v>103</v>
      </c>
      <c r="C99" s="1">
        <v>41964.745289351849</v>
      </c>
      <c r="D99" t="s">
        <v>6</v>
      </c>
      <c r="E99" t="str">
        <f>HYPERLINK("https://imagineacademy.microsoft.com/?whr=uri:WindowsLiveId&amp;courseId=6044")</f>
        <v>https://imagineacademy.microsoft.com/?whr=uri:WindowsLiveId&amp;courseId=6044</v>
      </c>
    </row>
    <row r="100" spans="1:5" hidden="1">
      <c r="A100">
        <v>80651</v>
      </c>
      <c r="B100" t="s">
        <v>104</v>
      </c>
      <c r="C100" s="1">
        <v>42249.631597222222</v>
      </c>
      <c r="D100" t="s">
        <v>6</v>
      </c>
      <c r="E100" t="str">
        <f>HYPERLINK("https://imagineacademy.microsoft.com/?whr=uri:WindowsLiveId&amp;courseId=6045")</f>
        <v>https://imagineacademy.microsoft.com/?whr=uri:WindowsLiveId&amp;courseId=6045</v>
      </c>
    </row>
    <row r="101" spans="1:5" hidden="1">
      <c r="A101">
        <v>80652</v>
      </c>
      <c r="B101" t="s">
        <v>105</v>
      </c>
      <c r="C101" s="1">
        <v>41957.630891203706</v>
      </c>
      <c r="D101" t="s">
        <v>6</v>
      </c>
      <c r="E101" t="str">
        <f>HYPERLINK("https://imagineacademy.microsoft.com/?whr=uri:WindowsLiveId&amp;courseId=6046")</f>
        <v>https://imagineacademy.microsoft.com/?whr=uri:WindowsLiveId&amp;courseId=6046</v>
      </c>
    </row>
    <row r="102" spans="1:5" hidden="1">
      <c r="A102">
        <v>80662</v>
      </c>
      <c r="B102" t="s">
        <v>106</v>
      </c>
      <c r="C102" s="1">
        <v>41964.74486111111</v>
      </c>
      <c r="D102" t="s">
        <v>6</v>
      </c>
      <c r="E102" t="str">
        <f>HYPERLINK("https://imagineacademy.microsoft.com/?whr=uri:WindowsLiveId&amp;courseId=6047")</f>
        <v>https://imagineacademy.microsoft.com/?whr=uri:WindowsLiveId&amp;courseId=6047</v>
      </c>
    </row>
    <row r="103" spans="1:5" hidden="1">
      <c r="A103">
        <v>80670</v>
      </c>
      <c r="B103" t="s">
        <v>107</v>
      </c>
      <c r="C103" s="1">
        <v>41960.757569444446</v>
      </c>
      <c r="D103" t="s">
        <v>6</v>
      </c>
      <c r="E103" t="str">
        <f>HYPERLINK("https://imagineacademy.microsoft.com/?whr=uri:WindowsLiveId&amp;courseId=6048")</f>
        <v>https://imagineacademy.microsoft.com/?whr=uri:WindowsLiveId&amp;courseId=6048</v>
      </c>
    </row>
    <row r="104" spans="1:5" hidden="1">
      <c r="A104">
        <v>80671</v>
      </c>
      <c r="B104" t="s">
        <v>108</v>
      </c>
      <c r="C104" s="1">
        <v>41961.606157407405</v>
      </c>
      <c r="D104" t="s">
        <v>6</v>
      </c>
      <c r="E104" t="str">
        <f>HYPERLINK("https://imagineacademy.microsoft.com/?whr=uri:WindowsLiveId&amp;courseId=6049")</f>
        <v>https://imagineacademy.microsoft.com/?whr=uri:WindowsLiveId&amp;courseId=6049</v>
      </c>
    </row>
    <row r="105" spans="1:5" hidden="1">
      <c r="A105">
        <v>80672</v>
      </c>
      <c r="B105" t="s">
        <v>109</v>
      </c>
      <c r="C105" s="1">
        <v>41968.622106481482</v>
      </c>
      <c r="D105" t="s">
        <v>6</v>
      </c>
      <c r="E105" t="str">
        <f>HYPERLINK("https://imagineacademy.microsoft.com/?whr=uri:WindowsLiveId&amp;courseId=6072")</f>
        <v>https://imagineacademy.microsoft.com/?whr=uri:WindowsLiveId&amp;courseId=6072</v>
      </c>
    </row>
    <row r="106" spans="1:5" hidden="1">
      <c r="A106">
        <v>80659</v>
      </c>
      <c r="B106" t="s">
        <v>110</v>
      </c>
      <c r="C106" s="1">
        <v>41968.623796296299</v>
      </c>
      <c r="D106" t="s">
        <v>6</v>
      </c>
      <c r="E106" t="str">
        <f>HYPERLINK("https://imagineacademy.microsoft.com/?whr=uri:WindowsLiveId&amp;courseId=6074")</f>
        <v>https://imagineacademy.microsoft.com/?whr=uri:WindowsLiveId&amp;courseId=6074</v>
      </c>
    </row>
    <row r="107" spans="1:5" hidden="1">
      <c r="A107">
        <v>80654</v>
      </c>
      <c r="B107" t="s">
        <v>111</v>
      </c>
      <c r="C107" s="1">
        <v>41974.621412037035</v>
      </c>
      <c r="D107" t="s">
        <v>6</v>
      </c>
      <c r="E107" t="str">
        <f>HYPERLINK("https://imagineacademy.microsoft.com/?whr=uri:WindowsLiveId&amp;courseId=6075")</f>
        <v>https://imagineacademy.microsoft.com/?whr=uri:WindowsLiveId&amp;courseId=6075</v>
      </c>
    </row>
    <row r="108" spans="1:5" hidden="1">
      <c r="A108">
        <v>80661</v>
      </c>
      <c r="B108" t="s">
        <v>112</v>
      </c>
      <c r="C108" s="1">
        <v>42012.69259259259</v>
      </c>
      <c r="D108" t="s">
        <v>6</v>
      </c>
      <c r="E108" t="str">
        <f>HYPERLINK("https://imagineacademy.microsoft.com/?whr=uri:WindowsLiveId&amp;courseId=6076")</f>
        <v>https://imagineacademy.microsoft.com/?whr=uri:WindowsLiveId&amp;courseId=6076</v>
      </c>
    </row>
    <row r="109" spans="1:5" hidden="1">
      <c r="A109">
        <v>80674</v>
      </c>
      <c r="B109" t="s">
        <v>113</v>
      </c>
      <c r="C109" s="1">
        <v>41974.616446759261</v>
      </c>
      <c r="D109" t="s">
        <v>6</v>
      </c>
      <c r="E109" t="str">
        <f>HYPERLINK("https://imagineacademy.microsoft.com/?whr=uri:WindowsLiveId&amp;courseId=6077")</f>
        <v>https://imagineacademy.microsoft.com/?whr=uri:WindowsLiveId&amp;courseId=6077</v>
      </c>
    </row>
    <row r="110" spans="1:5" hidden="1">
      <c r="A110">
        <v>80660</v>
      </c>
      <c r="B110" t="s">
        <v>114</v>
      </c>
      <c r="C110" s="1">
        <v>41984.58079861111</v>
      </c>
      <c r="D110" t="s">
        <v>6</v>
      </c>
      <c r="E110" t="str">
        <f>HYPERLINK("https://imagineacademy.microsoft.com/?whr=uri:WindowsLiveId&amp;courseId=7112")</f>
        <v>https://imagineacademy.microsoft.com/?whr=uri:WindowsLiveId&amp;courseId=7112</v>
      </c>
    </row>
    <row r="111" spans="1:5" hidden="1">
      <c r="A111">
        <v>80656</v>
      </c>
      <c r="B111" t="s">
        <v>115</v>
      </c>
      <c r="C111" s="1">
        <v>42012.797893518517</v>
      </c>
      <c r="D111" t="s">
        <v>6</v>
      </c>
      <c r="E111" t="str">
        <f>HYPERLINK("https://imagineacademy.microsoft.com/?whr=uri:WindowsLiveId&amp;courseId=7113")</f>
        <v>https://imagineacademy.microsoft.com/?whr=uri:WindowsLiveId&amp;courseId=7113</v>
      </c>
    </row>
    <row r="112" spans="1:5" hidden="1">
      <c r="A112">
        <v>80673</v>
      </c>
      <c r="B112" t="s">
        <v>116</v>
      </c>
      <c r="C112" s="1">
        <v>41995.593136574076</v>
      </c>
      <c r="D112" t="s">
        <v>6</v>
      </c>
      <c r="E112" t="str">
        <f>HYPERLINK("https://imagineacademy.microsoft.com/?whr=uri:WindowsLiveId&amp;courseId=7138")</f>
        <v>https://imagineacademy.microsoft.com/?whr=uri:WindowsLiveId&amp;courseId=7138</v>
      </c>
    </row>
    <row r="113" spans="1:5" hidden="1">
      <c r="A113">
        <v>80675</v>
      </c>
      <c r="B113" t="s">
        <v>117</v>
      </c>
      <c r="C113" s="1">
        <v>42012.607627314814</v>
      </c>
      <c r="D113" t="s">
        <v>6</v>
      </c>
      <c r="E113" t="str">
        <f>HYPERLINK("https://imagineacademy.microsoft.com/?whr=uri:WindowsLiveId&amp;courseId=7156")</f>
        <v>https://imagineacademy.microsoft.com/?whr=uri:WindowsLiveId&amp;courseId=7156</v>
      </c>
    </row>
    <row r="114" spans="1:5" hidden="1">
      <c r="A114">
        <v>80692</v>
      </c>
      <c r="B114" t="s">
        <v>118</v>
      </c>
      <c r="C114" s="1">
        <v>42251.808159722219</v>
      </c>
      <c r="D114" t="s">
        <v>6</v>
      </c>
      <c r="E114" t="str">
        <f>HYPERLINK("https://imagineacademy.microsoft.com/?whr=uri:WindowsLiveId&amp;courseId=7248")</f>
        <v>https://imagineacademy.microsoft.com/?whr=uri:WindowsLiveId&amp;courseId=7248</v>
      </c>
    </row>
    <row r="115" spans="1:5" hidden="1">
      <c r="A115">
        <v>80695</v>
      </c>
      <c r="B115" t="s">
        <v>119</v>
      </c>
      <c r="C115" s="1">
        <v>42114.773726851854</v>
      </c>
      <c r="D115" t="s">
        <v>6</v>
      </c>
      <c r="E115" t="str">
        <f>HYPERLINK("https://imagineacademy.microsoft.com/?whr=uri:WindowsLiveId&amp;courseId=8195")</f>
        <v>https://imagineacademy.microsoft.com/?whr=uri:WindowsLiveId&amp;courseId=8195</v>
      </c>
    </row>
    <row r="116" spans="1:5" hidden="1">
      <c r="A116">
        <v>80694</v>
      </c>
      <c r="B116" t="s">
        <v>120</v>
      </c>
      <c r="C116" s="1">
        <v>42136.658564814818</v>
      </c>
      <c r="D116" t="s">
        <v>6</v>
      </c>
      <c r="E116" t="str">
        <f>HYPERLINK("https://imagineacademy.microsoft.com/?whr=uri:WindowsLiveId&amp;courseId=8540")</f>
        <v>https://imagineacademy.microsoft.com/?whr=uri:WindowsLiveId&amp;courseId=8540</v>
      </c>
    </row>
    <row r="117" spans="1:5" hidden="1">
      <c r="A117">
        <v>80697</v>
      </c>
      <c r="B117" t="s">
        <v>121</v>
      </c>
      <c r="C117" s="1">
        <v>42129.567210648151</v>
      </c>
      <c r="D117" t="s">
        <v>6</v>
      </c>
      <c r="E117" t="str">
        <f>HYPERLINK("https://imagineacademy.microsoft.com/?whr=uri:WindowsLiveId&amp;courseId=8592")</f>
        <v>https://imagineacademy.microsoft.com/?whr=uri:WindowsLiveId&amp;courseId=8592</v>
      </c>
    </row>
    <row r="118" spans="1:5" hidden="1">
      <c r="A118">
        <v>80693</v>
      </c>
      <c r="B118" t="s">
        <v>122</v>
      </c>
      <c r="C118" s="1">
        <v>42136.657962962963</v>
      </c>
      <c r="D118" t="s">
        <v>6</v>
      </c>
      <c r="E118" t="str">
        <f>HYPERLINK("https://imagineacademy.microsoft.com/?whr=uri:WindowsLiveId&amp;courseId=8767")</f>
        <v>https://imagineacademy.microsoft.com/?whr=uri:WindowsLiveId&amp;courseId=8767</v>
      </c>
    </row>
    <row r="119" spans="1:5" hidden="1">
      <c r="A119">
        <v>80696</v>
      </c>
      <c r="B119" t="s">
        <v>123</v>
      </c>
      <c r="C119" s="1">
        <v>42137.540648148148</v>
      </c>
      <c r="D119" t="s">
        <v>6</v>
      </c>
      <c r="E119" t="str">
        <f>HYPERLINK("https://imagineacademy.microsoft.com/?whr=uri:WindowsLiveId&amp;courseId=8884")</f>
        <v>https://imagineacademy.microsoft.com/?whr=uri:WindowsLiveId&amp;courseId=8884</v>
      </c>
    </row>
    <row r="120" spans="1:5" hidden="1">
      <c r="A120">
        <v>80666</v>
      </c>
      <c r="B120" t="s">
        <v>124</v>
      </c>
      <c r="C120" s="1">
        <v>42160.669120370374</v>
      </c>
      <c r="D120" t="s">
        <v>6</v>
      </c>
      <c r="E120" t="str">
        <f>HYPERLINK("https://imagineacademy.microsoft.com/?whr=uri:WindowsLiveId&amp;courseId=10631")</f>
        <v>https://imagineacademy.microsoft.com/?whr=uri:WindowsLiveId&amp;courseId=10631</v>
      </c>
    </row>
    <row r="121" spans="1:5" hidden="1">
      <c r="A121">
        <v>80705</v>
      </c>
      <c r="B121" t="s">
        <v>125</v>
      </c>
      <c r="C121" s="1">
        <v>42160.689849537041</v>
      </c>
      <c r="D121" t="s">
        <v>126</v>
      </c>
      <c r="E121" t="str">
        <f>HYPERLINK("https://imagineacademy.microsoft.com/?whr=uri:WindowsLiveId&amp;courseId=10632")</f>
        <v>https://imagineacademy.microsoft.com/?whr=uri:WindowsLiveId&amp;courseId=10632</v>
      </c>
    </row>
    <row r="122" spans="1:5" hidden="1">
      <c r="A122">
        <v>80706</v>
      </c>
      <c r="B122" t="s">
        <v>127</v>
      </c>
      <c r="C122" s="1">
        <v>42166.83902777778</v>
      </c>
      <c r="D122" t="s">
        <v>126</v>
      </c>
      <c r="E122" t="str">
        <f>HYPERLINK("https://imagineacademy.microsoft.com/?whr=uri:WindowsLiveId&amp;courseId=11162")</f>
        <v>https://imagineacademy.microsoft.com/?whr=uri:WindowsLiveId&amp;courseId=11162</v>
      </c>
    </row>
    <row r="123" spans="1:5" hidden="1">
      <c r="A123">
        <v>80707</v>
      </c>
      <c r="B123" t="s">
        <v>128</v>
      </c>
      <c r="C123" s="1">
        <v>42166.839548611111</v>
      </c>
      <c r="D123" t="s">
        <v>126</v>
      </c>
      <c r="E123" t="str">
        <f>HYPERLINK("https://imagineacademy.microsoft.com/?whr=uri:WindowsLiveId&amp;courseId=11163")</f>
        <v>https://imagineacademy.microsoft.com/?whr=uri:WindowsLiveId&amp;courseId=11163</v>
      </c>
    </row>
    <row r="124" spans="1:5" hidden="1">
      <c r="A124">
        <v>80712</v>
      </c>
      <c r="B124" t="s">
        <v>129</v>
      </c>
      <c r="C124" s="1">
        <v>42171.557662037034</v>
      </c>
      <c r="D124" t="s">
        <v>6</v>
      </c>
      <c r="E124" t="str">
        <f>HYPERLINK("https://imagineacademy.microsoft.com/?whr=uri:WindowsLiveId&amp;courseId=11168")</f>
        <v>https://imagineacademy.microsoft.com/?whr=uri:WindowsLiveId&amp;courseId=11168</v>
      </c>
    </row>
    <row r="125" spans="1:5" hidden="1">
      <c r="A125">
        <v>80701</v>
      </c>
      <c r="B125" t="s">
        <v>130</v>
      </c>
      <c r="C125" s="1">
        <v>42172.575706018521</v>
      </c>
      <c r="D125" t="s">
        <v>6</v>
      </c>
      <c r="E125" t="str">
        <f>HYPERLINK("https://imagineacademy.microsoft.com/?whr=uri:WindowsLiveId&amp;courseId=11319")</f>
        <v>https://imagineacademy.microsoft.com/?whr=uri:WindowsLiveId&amp;courseId=11319</v>
      </c>
    </row>
    <row r="126" spans="1:5" hidden="1">
      <c r="A126">
        <v>80714</v>
      </c>
      <c r="B126" t="s">
        <v>131</v>
      </c>
      <c r="C126" s="1">
        <v>42173.765729166669</v>
      </c>
      <c r="D126" t="s">
        <v>6</v>
      </c>
      <c r="E126" t="str">
        <f>HYPERLINK("https://imagineacademy.microsoft.com/?whr=uri:WindowsLiveId&amp;courseId=11326")</f>
        <v>https://imagineacademy.microsoft.com/?whr=uri:WindowsLiveId&amp;courseId=11326</v>
      </c>
    </row>
    <row r="127" spans="1:5" hidden="1">
      <c r="A127">
        <v>80708</v>
      </c>
      <c r="B127" t="s">
        <v>132</v>
      </c>
      <c r="C127" s="1">
        <v>42174.895798611113</v>
      </c>
      <c r="D127" t="s">
        <v>126</v>
      </c>
      <c r="E127" t="str">
        <f>HYPERLINK("https://imagineacademy.microsoft.com/?whr=uri:WindowsLiveId&amp;courseId=11340")</f>
        <v>https://imagineacademy.microsoft.com/?whr=uri:WindowsLiveId&amp;courseId=11340</v>
      </c>
    </row>
    <row r="128" spans="1:5" hidden="1">
      <c r="A128">
        <v>80702</v>
      </c>
      <c r="B128" t="s">
        <v>133</v>
      </c>
      <c r="C128" s="1">
        <v>42191.591319444444</v>
      </c>
      <c r="D128" t="s">
        <v>6</v>
      </c>
      <c r="E128" t="str">
        <f>HYPERLINK("https://imagineacademy.microsoft.com/?whr=uri:WindowsLiveId&amp;courseId=11957")</f>
        <v>https://imagineacademy.microsoft.com/?whr=uri:WindowsLiveId&amp;courseId=11957</v>
      </c>
    </row>
    <row r="129" spans="1:5" hidden="1">
      <c r="A129">
        <v>80704</v>
      </c>
      <c r="B129" t="s">
        <v>134</v>
      </c>
      <c r="C129" s="1">
        <v>42191.591840277775</v>
      </c>
      <c r="D129" t="s">
        <v>6</v>
      </c>
      <c r="E129" t="str">
        <f>HYPERLINK("https://imagineacademy.microsoft.com/?whr=uri:WindowsLiveId&amp;courseId=11958")</f>
        <v>https://imagineacademy.microsoft.com/?whr=uri:WindowsLiveId&amp;courseId=11958</v>
      </c>
    </row>
    <row r="130" spans="1:5" hidden="1">
      <c r="A130">
        <v>80703</v>
      </c>
      <c r="B130" t="s">
        <v>135</v>
      </c>
      <c r="C130" s="1">
        <v>42193.597395833334</v>
      </c>
      <c r="D130" t="s">
        <v>6</v>
      </c>
      <c r="E130" t="str">
        <f>HYPERLINK("https://imagineacademy.microsoft.com/?whr=uri:WindowsLiveId&amp;courseId=12086")</f>
        <v>https://imagineacademy.microsoft.com/?whr=uri:WindowsLiveId&amp;courseId=12086</v>
      </c>
    </row>
    <row r="131" spans="1:5" hidden="1">
      <c r="A131">
        <v>80716</v>
      </c>
      <c r="B131" t="s">
        <v>136</v>
      </c>
      <c r="C131" s="1">
        <v>42208.818599537037</v>
      </c>
      <c r="D131" t="s">
        <v>6</v>
      </c>
      <c r="E131" t="str">
        <f>HYPERLINK("https://imagineacademy.microsoft.com/?whr=uri:WindowsLiveId&amp;courseId=12303")</f>
        <v>https://imagineacademy.microsoft.com/?whr=uri:WindowsLiveId&amp;courseId=12303</v>
      </c>
    </row>
    <row r="132" spans="1:5" hidden="1">
      <c r="A132">
        <v>80717</v>
      </c>
      <c r="B132" t="s">
        <v>137</v>
      </c>
      <c r="C132" s="1">
        <v>42209.584814814814</v>
      </c>
      <c r="D132" t="s">
        <v>6</v>
      </c>
      <c r="E132" t="str">
        <f>HYPERLINK("https://imagineacademy.microsoft.com/?whr=uri:WindowsLiveId&amp;courseId=12310")</f>
        <v>https://imagineacademy.microsoft.com/?whr=uri:WindowsLiveId&amp;courseId=12310</v>
      </c>
    </row>
    <row r="133" spans="1:5" hidden="1">
      <c r="A133">
        <v>80718</v>
      </c>
      <c r="B133" t="s">
        <v>138</v>
      </c>
      <c r="C133" s="1">
        <v>42226.578449074077</v>
      </c>
      <c r="D133" t="s">
        <v>6</v>
      </c>
      <c r="E133" t="str">
        <f>HYPERLINK("https://imagineacademy.microsoft.com/?whr=uri:WindowsLiveId&amp;courseId=12495")</f>
        <v>https://imagineacademy.microsoft.com/?whr=uri:WindowsLiveId&amp;courseId=12495</v>
      </c>
    </row>
    <row r="134" spans="1:5" hidden="1">
      <c r="A134">
        <v>80719</v>
      </c>
      <c r="B134" t="s">
        <v>139</v>
      </c>
      <c r="C134" s="1">
        <v>42237.830092592594</v>
      </c>
      <c r="D134" t="s">
        <v>6</v>
      </c>
      <c r="E134" t="str">
        <f>HYPERLINK("https://imagineacademy.microsoft.com/?whr=uri:WindowsLiveId&amp;courseId=12595")</f>
        <v>https://imagineacademy.microsoft.com/?whr=uri:WindowsLiveId&amp;courseId=12595</v>
      </c>
    </row>
    <row r="135" spans="1:5">
      <c r="A135">
        <v>80723</v>
      </c>
      <c r="B135" t="s">
        <v>140</v>
      </c>
      <c r="C135" s="1">
        <v>42303.68372685185</v>
      </c>
      <c r="D135" t="s">
        <v>6</v>
      </c>
      <c r="E135" t="str">
        <f>HYPERLINK("https://imagineacademy.microsoft.com/?whr=uri:WindowsLiveId&amp;courseId=14244")</f>
        <v>https://imagineacademy.microsoft.com/?whr=uri:WindowsLiveId&amp;courseId=14244</v>
      </c>
    </row>
    <row r="136" spans="1:5">
      <c r="A136">
        <v>80724</v>
      </c>
      <c r="B136" t="s">
        <v>141</v>
      </c>
      <c r="C136" s="1">
        <v>42303.684548611112</v>
      </c>
      <c r="D136" t="s">
        <v>6</v>
      </c>
      <c r="E136" t="str">
        <f>HYPERLINK("https://imagineacademy.microsoft.com/?whr=uri:WindowsLiveId&amp;courseId=14323")</f>
        <v>https://imagineacademy.microsoft.com/?whr=uri:WindowsLiveId&amp;courseId=14323</v>
      </c>
    </row>
    <row r="137" spans="1:5">
      <c r="A137">
        <v>80720</v>
      </c>
      <c r="B137" t="s">
        <v>142</v>
      </c>
      <c r="C137" s="1">
        <v>42303.684108796297</v>
      </c>
      <c r="D137" t="s">
        <v>6</v>
      </c>
      <c r="E137" t="str">
        <f>HYPERLINK("https://imagineacademy.microsoft.com/?whr=uri:WindowsLiveId&amp;courseId=14351")</f>
        <v>https://imagineacademy.microsoft.com/?whr=uri:WindowsLiveId&amp;courseId=14351</v>
      </c>
    </row>
    <row r="138" spans="1:5">
      <c r="A138">
        <v>80722</v>
      </c>
      <c r="B138" t="s">
        <v>143</v>
      </c>
      <c r="C138" s="1">
        <v>42310.640868055554</v>
      </c>
      <c r="D138" t="s">
        <v>6</v>
      </c>
      <c r="E138" t="str">
        <f>HYPERLINK("https://imagineacademy.microsoft.com/?whr=uri:WindowsLiveId&amp;courseId=14412")</f>
        <v>https://imagineacademy.microsoft.com/?whr=uri:WindowsLiveId&amp;courseId=14412</v>
      </c>
    </row>
    <row r="139" spans="1:5">
      <c r="A139">
        <v>80725</v>
      </c>
      <c r="B139" t="s">
        <v>144</v>
      </c>
      <c r="C139" s="1">
        <v>42332.60900462963</v>
      </c>
      <c r="D139" t="s">
        <v>6</v>
      </c>
      <c r="E139" t="str">
        <f>HYPERLINK("https://imagineacademy.microsoft.com/?whr=uri:WindowsLiveId&amp;courseId=14510")</f>
        <v>https://imagineacademy.microsoft.com/?whr=uri:WindowsLiveId&amp;courseId=14510</v>
      </c>
    </row>
    <row r="140" spans="1:5">
      <c r="A140">
        <v>80721</v>
      </c>
      <c r="B140" t="s">
        <v>145</v>
      </c>
      <c r="C140" s="1">
        <v>42341.597997685189</v>
      </c>
      <c r="D140" t="s">
        <v>6</v>
      </c>
      <c r="E140" t="str">
        <f>HYPERLINK("https://imagineacademy.microsoft.com/?whr=uri:WindowsLiveId&amp;courseId=14570")</f>
        <v>https://imagineacademy.microsoft.com/?whr=uri:WindowsLiveId&amp;courseId=14570</v>
      </c>
    </row>
    <row r="141" spans="1:5">
      <c r="A141">
        <v>80736</v>
      </c>
      <c r="B141" t="s">
        <v>146</v>
      </c>
      <c r="C141" s="1">
        <v>42342.597824074073</v>
      </c>
      <c r="D141" t="s">
        <v>6</v>
      </c>
      <c r="E141" t="str">
        <f>HYPERLINK("https://imagineacademy.microsoft.com/?whr=uri:WindowsLiveId&amp;courseId=14598")</f>
        <v>https://imagineacademy.microsoft.com/?whr=uri:WindowsLiveId&amp;courseId=14598</v>
      </c>
    </row>
    <row r="142" spans="1:5">
      <c r="A142">
        <v>80729</v>
      </c>
      <c r="B142" t="s">
        <v>147</v>
      </c>
      <c r="C142" s="1">
        <v>42354.636134259257</v>
      </c>
      <c r="D142" t="s">
        <v>6</v>
      </c>
      <c r="E142" t="str">
        <f>HYPERLINK("https://imagineacademy.microsoft.com/?whr=uri:WindowsLiveId&amp;courseId=14603")</f>
        <v>https://imagineacademy.microsoft.com/?whr=uri:WindowsLiveId&amp;courseId=14603</v>
      </c>
    </row>
    <row r="143" spans="1:5">
      <c r="A143">
        <v>80737</v>
      </c>
      <c r="B143" t="s">
        <v>148</v>
      </c>
      <c r="C143" s="1">
        <v>42349.612037037034</v>
      </c>
      <c r="D143" t="s">
        <v>6</v>
      </c>
      <c r="E143" t="str">
        <f>HYPERLINK("https://imagineacademy.microsoft.com/?whr=uri:WindowsLiveId&amp;courseId=14636")</f>
        <v>https://imagineacademy.microsoft.com/?whr=uri:WindowsLiveId&amp;courseId=14636</v>
      </c>
    </row>
    <row r="144" spans="1:5">
      <c r="A144">
        <v>80738</v>
      </c>
      <c r="B144" t="s">
        <v>149</v>
      </c>
      <c r="C144" s="1">
        <v>42359.62395833333</v>
      </c>
      <c r="D144" t="s">
        <v>6</v>
      </c>
      <c r="E144" t="str">
        <f>HYPERLINK("https://imagineacademy.microsoft.com/?whr=uri:WindowsLiveId&amp;courseId=14709")</f>
        <v>https://imagineacademy.microsoft.com/?whr=uri:WindowsLiveId&amp;courseId=14709</v>
      </c>
    </row>
    <row r="145" spans="1:5">
      <c r="A145">
        <v>80735</v>
      </c>
      <c r="B145" t="s">
        <v>150</v>
      </c>
      <c r="C145" s="1">
        <v>42373.588888888888</v>
      </c>
      <c r="D145" t="s">
        <v>6</v>
      </c>
      <c r="E145" t="str">
        <f>HYPERLINK("https://imagineacademy.microsoft.com/?whr=uri:WindowsLiveId&amp;courseId=14739")</f>
        <v>https://imagineacademy.microsoft.com/?whr=uri:WindowsLiveId&amp;courseId=14739</v>
      </c>
    </row>
    <row r="146" spans="1:5" hidden="1">
      <c r="A146">
        <v>80747</v>
      </c>
      <c r="B146" t="s">
        <v>151</v>
      </c>
      <c r="C146" s="1">
        <v>42389.618645833332</v>
      </c>
      <c r="D146" t="s">
        <v>152</v>
      </c>
      <c r="E146" t="str">
        <f>HYPERLINK("https://imagineacademy.microsoft.com/?whr=uri:WindowsLiveId&amp;courseId=15726")</f>
        <v>https://imagineacademy.microsoft.com/?whr=uri:WindowsLiveId&amp;courseId=15726</v>
      </c>
    </row>
    <row r="147" spans="1:5" hidden="1">
      <c r="A147">
        <v>80748</v>
      </c>
      <c r="B147" t="s">
        <v>153</v>
      </c>
      <c r="C147" s="1">
        <v>42388.886053240742</v>
      </c>
      <c r="D147" t="s">
        <v>154</v>
      </c>
      <c r="E147" t="str">
        <f>HYPERLINK("https://imagineacademy.microsoft.com/?whr=uri:WindowsLiveId&amp;courseId=15727")</f>
        <v>https://imagineacademy.microsoft.com/?whr=uri:WindowsLiveId&amp;courseId=15727</v>
      </c>
    </row>
    <row r="148" spans="1:5" hidden="1">
      <c r="A148">
        <v>80767</v>
      </c>
      <c r="B148" t="s">
        <v>155</v>
      </c>
      <c r="C148" s="1">
        <v>42394.660856481481</v>
      </c>
      <c r="D148" t="s">
        <v>6</v>
      </c>
      <c r="E148" t="str">
        <f>HYPERLINK("https://imagineacademy.microsoft.com/?whr=uri:WindowsLiveId&amp;courseId=15747")</f>
        <v>https://imagineacademy.microsoft.com/?whr=uri:WindowsLiveId&amp;courseId=15747</v>
      </c>
    </row>
    <row r="149" spans="1:5" hidden="1">
      <c r="A149">
        <v>80768</v>
      </c>
      <c r="B149" t="s">
        <v>156</v>
      </c>
      <c r="C149" s="1">
        <v>42396.726203703707</v>
      </c>
      <c r="D149" t="s">
        <v>6</v>
      </c>
      <c r="E149" t="str">
        <f>HYPERLINK("https://imagineacademy.microsoft.com/?whr=uri:WindowsLiveId&amp;courseId=15750")</f>
        <v>https://imagineacademy.microsoft.com/?whr=uri:WindowsLiveId&amp;courseId=15750</v>
      </c>
    </row>
    <row r="150" spans="1:5" hidden="1">
      <c r="A150">
        <v>80771</v>
      </c>
      <c r="B150" t="s">
        <v>157</v>
      </c>
      <c r="C150" s="1">
        <v>42397.71020833333</v>
      </c>
      <c r="D150" t="s">
        <v>6</v>
      </c>
      <c r="E150" t="str">
        <f>HYPERLINK("https://imagineacademy.microsoft.com/?whr=uri:WindowsLiveId&amp;courseId=15779")</f>
        <v>https://imagineacademy.microsoft.com/?whr=uri:WindowsLiveId&amp;courseId=15779</v>
      </c>
    </row>
    <row r="151" spans="1:5" hidden="1">
      <c r="A151">
        <v>80772</v>
      </c>
      <c r="B151" t="s">
        <v>158</v>
      </c>
      <c r="C151" s="1">
        <v>42397.70857638889</v>
      </c>
      <c r="D151" t="s">
        <v>6</v>
      </c>
      <c r="E151" t="str">
        <f>HYPERLINK("https://imagineacademy.microsoft.com/?whr=uri:WindowsLiveId&amp;courseId=15780")</f>
        <v>https://imagineacademy.microsoft.com/?whr=uri:WindowsLiveId&amp;courseId=15780</v>
      </c>
    </row>
    <row r="152" spans="1:5" hidden="1">
      <c r="A152">
        <v>80751</v>
      </c>
      <c r="B152" t="s">
        <v>159</v>
      </c>
      <c r="C152" s="1">
        <v>42403.590462962966</v>
      </c>
      <c r="D152" t="s">
        <v>152</v>
      </c>
      <c r="E152" t="str">
        <f>HYPERLINK("https://imagineacademy.microsoft.com/?whr=uri:WindowsLiveId&amp;courseId=15834")</f>
        <v>https://imagineacademy.microsoft.com/?whr=uri:WindowsLiveId&amp;courseId=15834</v>
      </c>
    </row>
    <row r="153" spans="1:5" hidden="1">
      <c r="A153">
        <v>80752</v>
      </c>
      <c r="B153" t="s">
        <v>160</v>
      </c>
      <c r="C153" s="1">
        <v>42403.590682870374</v>
      </c>
      <c r="D153" t="s">
        <v>154</v>
      </c>
      <c r="E153" t="str">
        <f>HYPERLINK("https://imagineacademy.microsoft.com/?whr=uri:WindowsLiveId&amp;courseId=15835")</f>
        <v>https://imagineacademy.microsoft.com/?whr=uri:WindowsLiveId&amp;courseId=15835</v>
      </c>
    </row>
    <row r="154" spans="1:5" hidden="1">
      <c r="A154">
        <v>80749</v>
      </c>
      <c r="B154" t="s">
        <v>161</v>
      </c>
      <c r="C154" s="1">
        <v>42409.598576388889</v>
      </c>
      <c r="D154" t="s">
        <v>152</v>
      </c>
      <c r="E154" t="str">
        <f>HYPERLINK("https://imagineacademy.microsoft.com/?whr=uri:WindowsLiveId&amp;courseId=15841")</f>
        <v>https://imagineacademy.microsoft.com/?whr=uri:WindowsLiveId&amp;courseId=15841</v>
      </c>
    </row>
    <row r="155" spans="1:5" hidden="1">
      <c r="A155">
        <v>80750</v>
      </c>
      <c r="B155" t="s">
        <v>162</v>
      </c>
      <c r="C155" s="1">
        <v>42409.599189814813</v>
      </c>
      <c r="D155" t="s">
        <v>154</v>
      </c>
      <c r="E155" t="str">
        <f>HYPERLINK("https://imagineacademy.microsoft.com/?whr=uri:WindowsLiveId&amp;courseId=15843")</f>
        <v>https://imagineacademy.microsoft.com/?whr=uri:WindowsLiveId&amp;courseId=15843</v>
      </c>
    </row>
    <row r="156" spans="1:5" hidden="1">
      <c r="A156">
        <v>80779</v>
      </c>
      <c r="B156" t="s">
        <v>163</v>
      </c>
      <c r="C156" s="1">
        <v>42478.613321759258</v>
      </c>
      <c r="D156" t="s">
        <v>6</v>
      </c>
      <c r="E156" t="str">
        <f>HYPERLINK("https://imagineacademy.microsoft.com/?whr=uri:WindowsLiveId&amp;courseId=16302")</f>
        <v>https://imagineacademy.microsoft.com/?whr=uri:WindowsLiveId&amp;courseId=16302</v>
      </c>
    </row>
    <row r="157" spans="1:5" hidden="1">
      <c r="A157">
        <v>80778</v>
      </c>
      <c r="B157" t="s">
        <v>164</v>
      </c>
      <c r="C157" s="1">
        <v>42479.783414351848</v>
      </c>
      <c r="D157" t="s">
        <v>6</v>
      </c>
      <c r="E157" t="str">
        <f>HYPERLINK("https://imagineacademy.microsoft.com/?whr=uri:WindowsLiveId&amp;courseId=16310")</f>
        <v>https://imagineacademy.microsoft.com/?whr=uri:WindowsLiveId&amp;courseId=16310</v>
      </c>
    </row>
    <row r="158" spans="1:5" hidden="1">
      <c r="A158">
        <v>80781</v>
      </c>
      <c r="B158" t="s">
        <v>165</v>
      </c>
      <c r="C158" s="1">
        <v>42485.763969907406</v>
      </c>
      <c r="D158" t="s">
        <v>6</v>
      </c>
      <c r="E158" t="str">
        <f>HYPERLINK("https://imagineacademy.microsoft.com/?whr=uri:WindowsLiveId&amp;courseId=16323")</f>
        <v>https://imagineacademy.microsoft.com/?whr=uri:WindowsLiveId&amp;courseId=16323</v>
      </c>
    </row>
    <row r="159" spans="1:5" hidden="1">
      <c r="A159">
        <v>80784</v>
      </c>
      <c r="B159" t="s">
        <v>166</v>
      </c>
      <c r="C159" s="1">
        <v>42485.764282407406</v>
      </c>
      <c r="D159" t="s">
        <v>6</v>
      </c>
      <c r="E159" t="str">
        <f>HYPERLINK("https://imagineacademy.microsoft.com/?whr=uri:WindowsLiveId&amp;courseId=16325")</f>
        <v>https://imagineacademy.microsoft.com/?whr=uri:WindowsLiveId&amp;courseId=16325</v>
      </c>
    </row>
    <row r="160" spans="1:5" hidden="1">
      <c r="A160">
        <v>80790</v>
      </c>
      <c r="B160" t="s">
        <v>167</v>
      </c>
      <c r="C160" s="1">
        <v>42485.77171296296</v>
      </c>
      <c r="D160" t="s">
        <v>6</v>
      </c>
      <c r="E160" t="str">
        <f>HYPERLINK("https://imagineacademy.microsoft.com/?whr=uri:WindowsLiveId&amp;courseId=16326")</f>
        <v>https://imagineacademy.microsoft.com/?whr=uri:WindowsLiveId&amp;courseId=16326</v>
      </c>
    </row>
    <row r="161" spans="1:5" hidden="1">
      <c r="A161">
        <v>80787</v>
      </c>
      <c r="B161" t="s">
        <v>168</v>
      </c>
      <c r="C161" s="1">
        <v>42488.565335648149</v>
      </c>
      <c r="D161" t="s">
        <v>6</v>
      </c>
      <c r="E161" t="str">
        <f>HYPERLINK("https://imagineacademy.microsoft.com/?whr=uri:WindowsLiveId&amp;courseId=16350")</f>
        <v>https://imagineacademy.microsoft.com/?whr=uri:WindowsLiveId&amp;courseId=16350</v>
      </c>
    </row>
    <row r="162" spans="1:5" hidden="1">
      <c r="A162">
        <v>80780</v>
      </c>
      <c r="B162" t="s">
        <v>169</v>
      </c>
      <c r="C162" s="1">
        <v>42488.565625000003</v>
      </c>
      <c r="D162" t="s">
        <v>6</v>
      </c>
      <c r="E162" t="str">
        <f>HYPERLINK("https://imagineacademy.microsoft.com/?whr=uri:WindowsLiveId&amp;courseId=16351")</f>
        <v>https://imagineacademy.microsoft.com/?whr=uri:WindowsLiveId&amp;courseId=16351</v>
      </c>
    </row>
    <row r="163" spans="1:5" hidden="1">
      <c r="A163">
        <v>80786</v>
      </c>
      <c r="B163" t="s">
        <v>170</v>
      </c>
      <c r="C163" s="1">
        <v>42488.783229166664</v>
      </c>
      <c r="D163" t="s">
        <v>6</v>
      </c>
      <c r="E163" t="str">
        <f>HYPERLINK("https://imagineacademy.microsoft.com/?whr=uri:WindowsLiveId&amp;courseId=16363")</f>
        <v>https://imagineacademy.microsoft.com/?whr=uri:WindowsLiveId&amp;courseId=16363</v>
      </c>
    </row>
    <row r="164" spans="1:5" hidden="1">
      <c r="A164">
        <v>80803</v>
      </c>
      <c r="B164" t="s">
        <v>171</v>
      </c>
      <c r="C164" s="1">
        <v>42489.644675925927</v>
      </c>
      <c r="D164" t="s">
        <v>6</v>
      </c>
      <c r="E164" t="str">
        <f>HYPERLINK("https://imagineacademy.microsoft.com/?whr=uri:WindowsLiveId&amp;courseId=16369")</f>
        <v>https://imagineacademy.microsoft.com/?whr=uri:WindowsLiveId&amp;courseId=16369</v>
      </c>
    </row>
    <row r="165" spans="1:5" hidden="1">
      <c r="A165">
        <v>80792</v>
      </c>
      <c r="B165" t="s">
        <v>172</v>
      </c>
      <c r="C165" s="1">
        <v>42489.655023148145</v>
      </c>
      <c r="D165" t="s">
        <v>6</v>
      </c>
      <c r="E165" t="str">
        <f>HYPERLINK("https://imagineacademy.microsoft.com/?whr=uri:WindowsLiveId&amp;courseId=16370")</f>
        <v>https://imagineacademy.microsoft.com/?whr=uri:WindowsLiveId&amp;courseId=16370</v>
      </c>
    </row>
    <row r="166" spans="1:5" hidden="1">
      <c r="A166">
        <v>80783</v>
      </c>
      <c r="B166" t="s">
        <v>173</v>
      </c>
      <c r="C166" s="1">
        <v>42493.69321759259</v>
      </c>
      <c r="D166" t="s">
        <v>6</v>
      </c>
      <c r="E166" t="str">
        <f>HYPERLINK("https://imagineacademy.microsoft.com/?whr=uri:WindowsLiveId&amp;courseId=16372")</f>
        <v>https://imagineacademy.microsoft.com/?whr=uri:WindowsLiveId&amp;courseId=16372</v>
      </c>
    </row>
    <row r="167" spans="1:5" hidden="1">
      <c r="A167">
        <v>80789</v>
      </c>
      <c r="B167" t="s">
        <v>174</v>
      </c>
      <c r="C167" s="1">
        <v>42493.728368055556</v>
      </c>
      <c r="D167" t="s">
        <v>6</v>
      </c>
      <c r="E167" t="str">
        <f>HYPERLINK("https://imagineacademy.microsoft.com/?whr=uri:WindowsLiveId&amp;courseId=16379")</f>
        <v>https://imagineacademy.microsoft.com/?whr=uri:WindowsLiveId&amp;courseId=16379</v>
      </c>
    </row>
    <row r="168" spans="1:5" hidden="1">
      <c r="A168">
        <v>80782</v>
      </c>
      <c r="B168" t="s">
        <v>175</v>
      </c>
      <c r="C168" s="1">
        <v>42499.562349537038</v>
      </c>
      <c r="D168" t="s">
        <v>6</v>
      </c>
      <c r="E168" t="str">
        <f>HYPERLINK("https://imagineacademy.microsoft.com/?whr=uri:WindowsLiveId&amp;courseId=16388")</f>
        <v>https://imagineacademy.microsoft.com/?whr=uri:WindowsLiveId&amp;courseId=16388</v>
      </c>
    </row>
    <row r="169" spans="1:5" hidden="1">
      <c r="A169">
        <v>80785</v>
      </c>
      <c r="B169" t="s">
        <v>176</v>
      </c>
      <c r="C169" s="1">
        <v>42499.562627314815</v>
      </c>
      <c r="D169" t="s">
        <v>6</v>
      </c>
      <c r="E169" t="str">
        <f>HYPERLINK("https://imagineacademy.microsoft.com/?whr=uri:WindowsLiveId&amp;courseId=16389")</f>
        <v>https://imagineacademy.microsoft.com/?whr=uri:WindowsLiveId&amp;courseId=16389</v>
      </c>
    </row>
    <row r="170" spans="1:5" hidden="1">
      <c r="A170">
        <v>80788</v>
      </c>
      <c r="B170" t="s">
        <v>177</v>
      </c>
      <c r="C170" s="1">
        <v>42499.562893518516</v>
      </c>
      <c r="D170" t="s">
        <v>6</v>
      </c>
      <c r="E170" t="str">
        <f>HYPERLINK("https://imagineacademy.microsoft.com/?whr=uri:WindowsLiveId&amp;courseId=16390")</f>
        <v>https://imagineacademy.microsoft.com/?whr=uri:WindowsLiveId&amp;courseId=16390</v>
      </c>
    </row>
    <row r="171" spans="1:5" hidden="1">
      <c r="A171">
        <v>80797</v>
      </c>
      <c r="B171" t="s">
        <v>178</v>
      </c>
      <c r="C171" s="1">
        <v>42499.563414351855</v>
      </c>
      <c r="D171" t="s">
        <v>6</v>
      </c>
      <c r="E171" t="str">
        <f>HYPERLINK("https://imagineacademy.microsoft.com/?whr=uri:WindowsLiveId&amp;courseId=16391")</f>
        <v>https://imagineacademy.microsoft.com/?whr=uri:WindowsLiveId&amp;courseId=16391</v>
      </c>
    </row>
    <row r="172" spans="1:5" hidden="1">
      <c r="A172">
        <v>80890</v>
      </c>
      <c r="B172" t="s">
        <v>179</v>
      </c>
      <c r="C172" s="1">
        <v>42499.564456018517</v>
      </c>
      <c r="D172" t="s">
        <v>6</v>
      </c>
      <c r="E172" t="str">
        <f>HYPERLINK("https://imagineacademy.microsoft.com/?whr=uri:WindowsLiveId&amp;courseId=16395")</f>
        <v>https://imagineacademy.microsoft.com/?whr=uri:WindowsLiveId&amp;courseId=16395</v>
      </c>
    </row>
    <row r="173" spans="1:5" hidden="1">
      <c r="A173">
        <v>80895</v>
      </c>
      <c r="B173" t="s">
        <v>180</v>
      </c>
      <c r="C173" s="1">
        <v>42499.564733796295</v>
      </c>
      <c r="D173" t="s">
        <v>6</v>
      </c>
      <c r="E173" t="str">
        <f>HYPERLINK("https://imagineacademy.microsoft.com/?whr=uri:WindowsLiveId&amp;courseId=16396")</f>
        <v>https://imagineacademy.microsoft.com/?whr=uri:WindowsLiveId&amp;courseId=16396</v>
      </c>
    </row>
    <row r="174" spans="1:5" hidden="1">
      <c r="A174">
        <v>80894</v>
      </c>
      <c r="B174" t="s">
        <v>181</v>
      </c>
      <c r="C174" s="1">
        <v>42500.754745370374</v>
      </c>
      <c r="D174" t="s">
        <v>6</v>
      </c>
      <c r="E174" t="str">
        <f>HYPERLINK("https://imagineacademy.microsoft.com/?whr=uri:WindowsLiveId&amp;courseId=16401")</f>
        <v>https://imagineacademy.microsoft.com/?whr=uri:WindowsLiveId&amp;courseId=16401</v>
      </c>
    </row>
    <row r="175" spans="1:5" hidden="1">
      <c r="A175">
        <v>80892</v>
      </c>
      <c r="B175" t="s">
        <v>182</v>
      </c>
      <c r="C175" s="1">
        <v>42501.630520833336</v>
      </c>
      <c r="D175" t="s">
        <v>6</v>
      </c>
      <c r="E175" t="str">
        <f>HYPERLINK("https://imagineacademy.microsoft.com/?whr=uri:WindowsLiveId&amp;courseId=16403")</f>
        <v>https://imagineacademy.microsoft.com/?whr=uri:WindowsLiveId&amp;courseId=16403</v>
      </c>
    </row>
    <row r="176" spans="1:5" hidden="1">
      <c r="A176">
        <v>80893</v>
      </c>
      <c r="B176" t="s">
        <v>183</v>
      </c>
      <c r="C176" s="1">
        <v>42501.630208333336</v>
      </c>
      <c r="D176" t="s">
        <v>6</v>
      </c>
      <c r="E176" t="str">
        <f>HYPERLINK("https://imagineacademy.microsoft.com/?whr=uri:WindowsLiveId&amp;courseId=16404")</f>
        <v>https://imagineacademy.microsoft.com/?whr=uri:WindowsLiveId&amp;courseId=16404</v>
      </c>
    </row>
    <row r="177" spans="1:5" hidden="1">
      <c r="A177">
        <v>80891</v>
      </c>
      <c r="B177" t="s">
        <v>184</v>
      </c>
      <c r="C177" s="1">
        <v>42502.671400462961</v>
      </c>
      <c r="D177" t="s">
        <v>6</v>
      </c>
      <c r="E177" t="str">
        <f>HYPERLINK("https://imagineacademy.microsoft.com/?whr=uri:WindowsLiveId&amp;courseId=16406")</f>
        <v>https://imagineacademy.microsoft.com/?whr=uri:WindowsLiveId&amp;courseId=16406</v>
      </c>
    </row>
    <row r="178" spans="1:5" hidden="1">
      <c r="A178">
        <v>80850</v>
      </c>
      <c r="B178" t="s">
        <v>185</v>
      </c>
      <c r="C178" s="1">
        <v>42507.758842592593</v>
      </c>
      <c r="D178" t="s">
        <v>154</v>
      </c>
      <c r="E178" t="str">
        <f>HYPERLINK("https://imagineacademy.microsoft.com/?whr=uri:WindowsLiveId&amp;courseId=16429")</f>
        <v>https://imagineacademy.microsoft.com/?whr=uri:WindowsLiveId&amp;courseId=16429</v>
      </c>
    </row>
    <row r="179" spans="1:5" hidden="1">
      <c r="A179">
        <v>80851</v>
      </c>
      <c r="B179" t="s">
        <v>186</v>
      </c>
      <c r="C179" s="1">
        <v>42507.759293981479</v>
      </c>
      <c r="D179" t="s">
        <v>187</v>
      </c>
      <c r="E179" t="str">
        <f>HYPERLINK("https://imagineacademy.microsoft.com/?whr=uri:WindowsLiveId&amp;courseId=16430")</f>
        <v>https://imagineacademy.microsoft.com/?whr=uri:WindowsLiveId&amp;courseId=16430</v>
      </c>
    </row>
    <row r="180" spans="1:5" hidden="1">
      <c r="A180">
        <v>80852</v>
      </c>
      <c r="B180" t="s">
        <v>188</v>
      </c>
      <c r="C180" s="1">
        <v>42507.758229166669</v>
      </c>
      <c r="D180" t="s">
        <v>152</v>
      </c>
      <c r="E180" t="str">
        <f>HYPERLINK("https://imagineacademy.microsoft.com/?whr=uri:WindowsLiveId&amp;courseId=16431")</f>
        <v>https://imagineacademy.microsoft.com/?whr=uri:WindowsLiveId&amp;courseId=16431</v>
      </c>
    </row>
    <row r="181" spans="1:5" hidden="1">
      <c r="A181">
        <v>80853</v>
      </c>
      <c r="B181" t="s">
        <v>189</v>
      </c>
      <c r="C181" s="1">
        <v>42507.75849537037</v>
      </c>
      <c r="D181" t="s">
        <v>126</v>
      </c>
      <c r="E181" t="str">
        <f>HYPERLINK("https://imagineacademy.microsoft.com/?whr=uri:WindowsLiveId&amp;courseId=16432")</f>
        <v>https://imagineacademy.microsoft.com/?whr=uri:WindowsLiveId&amp;courseId=16432</v>
      </c>
    </row>
    <row r="182" spans="1:5" hidden="1">
      <c r="A182">
        <v>80854</v>
      </c>
      <c r="B182" t="s">
        <v>190</v>
      </c>
      <c r="C182" s="1">
        <v>42510.799895833334</v>
      </c>
      <c r="D182" t="s">
        <v>154</v>
      </c>
      <c r="E182" t="str">
        <f>HYPERLINK("https://imagineacademy.microsoft.com/?whr=uri:WindowsLiveId&amp;courseId=16442")</f>
        <v>https://imagineacademy.microsoft.com/?whr=uri:WindowsLiveId&amp;courseId=16442</v>
      </c>
    </row>
    <row r="183" spans="1:5" hidden="1">
      <c r="A183">
        <v>80856</v>
      </c>
      <c r="B183" t="s">
        <v>191</v>
      </c>
      <c r="C183" s="1">
        <v>42510.800104166665</v>
      </c>
      <c r="D183" t="s">
        <v>152</v>
      </c>
      <c r="E183" t="str">
        <f>HYPERLINK("https://imagineacademy.microsoft.com/?whr=uri:WindowsLiveId&amp;courseId=16443")</f>
        <v>https://imagineacademy.microsoft.com/?whr=uri:WindowsLiveId&amp;courseId=16443</v>
      </c>
    </row>
    <row r="184" spans="1:5" hidden="1">
      <c r="A184">
        <v>80857</v>
      </c>
      <c r="B184" t="s">
        <v>192</v>
      </c>
      <c r="C184" s="1">
        <v>42510.832951388889</v>
      </c>
      <c r="D184" t="s">
        <v>126</v>
      </c>
      <c r="E184" t="str">
        <f>HYPERLINK("https://imagineacademy.microsoft.com/?whr=uri:WindowsLiveId&amp;courseId=16444")</f>
        <v>https://imagineacademy.microsoft.com/?whr=uri:WindowsLiveId&amp;courseId=16444</v>
      </c>
    </row>
    <row r="185" spans="1:5" hidden="1">
      <c r="A185">
        <v>80855</v>
      </c>
      <c r="B185" t="s">
        <v>193</v>
      </c>
      <c r="C185" s="1">
        <v>42513.621030092596</v>
      </c>
      <c r="D185" t="s">
        <v>187</v>
      </c>
      <c r="E185" t="str">
        <f>HYPERLINK("https://imagineacademy.microsoft.com/?whr=uri:WindowsLiveId&amp;courseId=16452")</f>
        <v>https://imagineacademy.microsoft.com/?whr=uri:WindowsLiveId&amp;courseId=16452</v>
      </c>
    </row>
    <row r="186" spans="1:5">
      <c r="A186">
        <v>80804</v>
      </c>
      <c r="B186" t="s">
        <v>194</v>
      </c>
      <c r="C186" s="1">
        <v>42515.759918981479</v>
      </c>
      <c r="D186" t="s">
        <v>6</v>
      </c>
      <c r="E186" t="str">
        <f>HYPERLINK("https://imagineacademy.microsoft.com/?whr=uri:WindowsLiveId&amp;courseId=16460")</f>
        <v>https://imagineacademy.microsoft.com/?whr=uri:WindowsLiveId&amp;courseId=16460</v>
      </c>
    </row>
    <row r="187" spans="1:5" hidden="1">
      <c r="A187">
        <v>80791</v>
      </c>
      <c r="B187" t="s">
        <v>195</v>
      </c>
      <c r="C187" s="1">
        <v>42515.81695601852</v>
      </c>
      <c r="D187" t="s">
        <v>6</v>
      </c>
      <c r="E187" t="str">
        <f>HYPERLINK("https://imagineacademy.microsoft.com/?whr=uri:WindowsLiveId&amp;courseId=16462")</f>
        <v>https://imagineacademy.microsoft.com/?whr=uri:WindowsLiveId&amp;courseId=16462</v>
      </c>
    </row>
    <row r="188" spans="1:5" hidden="1">
      <c r="A188">
        <v>80858</v>
      </c>
      <c r="B188" t="s">
        <v>196</v>
      </c>
      <c r="C188" s="1">
        <v>42516.584444444445</v>
      </c>
      <c r="D188" t="s">
        <v>154</v>
      </c>
      <c r="E188" t="str">
        <f>HYPERLINK("https://imagineacademy.microsoft.com/?whr=uri:WindowsLiveId&amp;courseId=16464")</f>
        <v>https://imagineacademy.microsoft.com/?whr=uri:WindowsLiveId&amp;courseId=16464</v>
      </c>
    </row>
    <row r="189" spans="1:5" hidden="1">
      <c r="A189">
        <v>80862</v>
      </c>
      <c r="B189" t="s">
        <v>197</v>
      </c>
      <c r="C189" s="1">
        <v>42516.600555555553</v>
      </c>
      <c r="D189" t="s">
        <v>154</v>
      </c>
      <c r="E189" t="str">
        <f>HYPERLINK("https://imagineacademy.microsoft.com/?whr=uri:WindowsLiveId&amp;courseId=16465")</f>
        <v>https://imagineacademy.microsoft.com/?whr=uri:WindowsLiveId&amp;courseId=16465</v>
      </c>
    </row>
    <row r="190" spans="1:5" hidden="1">
      <c r="A190">
        <v>80859</v>
      </c>
      <c r="B190" t="s">
        <v>198</v>
      </c>
      <c r="C190" s="1">
        <v>42516.605578703704</v>
      </c>
      <c r="D190" t="s">
        <v>187</v>
      </c>
      <c r="E190" t="str">
        <f>HYPERLINK("https://imagineacademy.microsoft.com/?whr=uri:WindowsLiveId&amp;courseId=16466")</f>
        <v>https://imagineacademy.microsoft.com/?whr=uri:WindowsLiveId&amp;courseId=16466</v>
      </c>
    </row>
    <row r="191" spans="1:5" hidden="1">
      <c r="A191">
        <v>80863</v>
      </c>
      <c r="B191" t="s">
        <v>199</v>
      </c>
      <c r="C191" s="1">
        <v>42516.616828703707</v>
      </c>
      <c r="D191" t="s">
        <v>187</v>
      </c>
      <c r="E191" t="str">
        <f>HYPERLINK("https://imagineacademy.microsoft.com/?whr=uri:WindowsLiveId&amp;courseId=16467")</f>
        <v>https://imagineacademy.microsoft.com/?whr=uri:WindowsLiveId&amp;courseId=16467</v>
      </c>
    </row>
    <row r="192" spans="1:5" hidden="1">
      <c r="A192">
        <v>80860</v>
      </c>
      <c r="B192" t="s">
        <v>200</v>
      </c>
      <c r="C192" s="1">
        <v>42516.633298611108</v>
      </c>
      <c r="D192" t="s">
        <v>152</v>
      </c>
      <c r="E192" t="str">
        <f>HYPERLINK("https://imagineacademy.microsoft.com/?whr=uri:WindowsLiveId&amp;courseId=16468")</f>
        <v>https://imagineacademy.microsoft.com/?whr=uri:WindowsLiveId&amp;courseId=16468</v>
      </c>
    </row>
    <row r="193" spans="1:5" hidden="1">
      <c r="A193">
        <v>80864</v>
      </c>
      <c r="B193" t="s">
        <v>201</v>
      </c>
      <c r="C193" s="1">
        <v>42516.639097222222</v>
      </c>
      <c r="D193" t="s">
        <v>152</v>
      </c>
      <c r="E193" t="str">
        <f>HYPERLINK("https://imagineacademy.microsoft.com/?whr=uri:WindowsLiveId&amp;courseId=16469")</f>
        <v>https://imagineacademy.microsoft.com/?whr=uri:WindowsLiveId&amp;courseId=16469</v>
      </c>
    </row>
    <row r="194" spans="1:5" hidden="1">
      <c r="A194">
        <v>80861</v>
      </c>
      <c r="B194" t="s">
        <v>202</v>
      </c>
      <c r="C194" s="1">
        <v>42516.664178240739</v>
      </c>
      <c r="D194" t="s">
        <v>126</v>
      </c>
      <c r="E194" t="str">
        <f>HYPERLINK("https://imagineacademy.microsoft.com/?whr=uri:WindowsLiveId&amp;courseId=16470")</f>
        <v>https://imagineacademy.microsoft.com/?whr=uri:WindowsLiveId&amp;courseId=16470</v>
      </c>
    </row>
    <row r="195" spans="1:5" hidden="1">
      <c r="A195">
        <v>80865</v>
      </c>
      <c r="B195" t="s">
        <v>203</v>
      </c>
      <c r="C195" s="1">
        <v>42516.675127314818</v>
      </c>
      <c r="D195" t="s">
        <v>126</v>
      </c>
      <c r="E195" t="str">
        <f>HYPERLINK("https://imagineacademy.microsoft.com/?whr=uri:WindowsLiveId&amp;courseId=16471")</f>
        <v>https://imagineacademy.microsoft.com/?whr=uri:WindowsLiveId&amp;courseId=16471</v>
      </c>
    </row>
    <row r="196" spans="1:5" hidden="1">
      <c r="A196">
        <v>80796</v>
      </c>
      <c r="B196" t="s">
        <v>204</v>
      </c>
      <c r="C196" s="1">
        <v>42522.657233796293</v>
      </c>
      <c r="D196" t="s">
        <v>6</v>
      </c>
      <c r="E196" t="str">
        <f>HYPERLINK("https://imagineacademy.microsoft.com/?whr=uri:WindowsLiveId&amp;courseId=16482")</f>
        <v>https://imagineacademy.microsoft.com/?whr=uri:WindowsLiveId&amp;courseId=16482</v>
      </c>
    </row>
    <row r="197" spans="1:5" hidden="1">
      <c r="A197">
        <v>80801</v>
      </c>
      <c r="B197" t="s">
        <v>205</v>
      </c>
      <c r="C197" s="1">
        <v>42522.657453703701</v>
      </c>
      <c r="D197" t="s">
        <v>6</v>
      </c>
      <c r="E197" t="str">
        <f>HYPERLINK("https://imagineacademy.microsoft.com/?whr=uri:WindowsLiveId&amp;courseId=16484")</f>
        <v>https://imagineacademy.microsoft.com/?whr=uri:WindowsLiveId&amp;courseId=16484</v>
      </c>
    </row>
    <row r="198" spans="1:5" hidden="1">
      <c r="A198">
        <v>80793</v>
      </c>
      <c r="B198" t="s">
        <v>206</v>
      </c>
      <c r="C198" s="1">
        <v>42523.688425925924</v>
      </c>
      <c r="D198" t="s">
        <v>6</v>
      </c>
      <c r="E198" t="str">
        <f>HYPERLINK("https://imagineacademy.microsoft.com/?whr=uri:WindowsLiveId&amp;courseId=16491")</f>
        <v>https://imagineacademy.microsoft.com/?whr=uri:WindowsLiveId&amp;courseId=16491</v>
      </c>
    </row>
    <row r="199" spans="1:5">
      <c r="A199">
        <v>80834</v>
      </c>
      <c r="B199" t="s">
        <v>207</v>
      </c>
      <c r="C199" s="1">
        <v>42530.580335648148</v>
      </c>
      <c r="D199" t="s">
        <v>6</v>
      </c>
      <c r="E199" t="str">
        <f>HYPERLINK("https://imagineacademy.microsoft.com/?whr=uri:WindowsLiveId&amp;courseId=16509")</f>
        <v>https://imagineacademy.microsoft.com/?whr=uri:WindowsLiveId&amp;courseId=16509</v>
      </c>
    </row>
    <row r="200" spans="1:5">
      <c r="A200">
        <v>80869</v>
      </c>
      <c r="B200" t="s">
        <v>208</v>
      </c>
      <c r="C200" s="1">
        <v>42537.567199074074</v>
      </c>
      <c r="D200" t="s">
        <v>6</v>
      </c>
      <c r="E200" t="str">
        <f>HYPERLINK("https://imagineacademy.microsoft.com/?whr=uri:WindowsLiveId&amp;courseId=16522")</f>
        <v>https://imagineacademy.microsoft.com/?whr=uri:WindowsLiveId&amp;courseId=16522</v>
      </c>
    </row>
    <row r="201" spans="1:5">
      <c r="A201">
        <v>80866</v>
      </c>
      <c r="B201" t="s">
        <v>209</v>
      </c>
      <c r="C201" s="1">
        <v>42537.567569444444</v>
      </c>
      <c r="D201" t="s">
        <v>6</v>
      </c>
      <c r="E201" t="str">
        <f>HYPERLINK("https://imagineacademy.microsoft.com/?whr=uri:WindowsLiveId&amp;courseId=16523")</f>
        <v>https://imagineacademy.microsoft.com/?whr=uri:WindowsLiveId&amp;courseId=16523</v>
      </c>
    </row>
    <row r="202" spans="1:5">
      <c r="A202">
        <v>80849</v>
      </c>
      <c r="B202" t="s">
        <v>210</v>
      </c>
      <c r="C202" s="1">
        <v>42543.75708333333</v>
      </c>
      <c r="D202" t="s">
        <v>6</v>
      </c>
      <c r="E202" t="str">
        <f>HYPERLINK("https://imagineacademy.microsoft.com/?whr=uri:WindowsLiveId&amp;courseId=16537")</f>
        <v>https://imagineacademy.microsoft.com/?whr=uri:WindowsLiveId&amp;courseId=16537</v>
      </c>
    </row>
    <row r="203" spans="1:5">
      <c r="A203">
        <v>80848</v>
      </c>
      <c r="B203" t="s">
        <v>211</v>
      </c>
      <c r="C203" s="1">
        <v>42563.777638888889</v>
      </c>
      <c r="D203" t="s">
        <v>6</v>
      </c>
      <c r="E203" t="str">
        <f>HYPERLINK("https://imagineacademy.microsoft.com/?whr=uri:WindowsLiveId&amp;courseId=16546")</f>
        <v>https://imagineacademy.microsoft.com/?whr=uri:WindowsLiveId&amp;courseId=16546</v>
      </c>
    </row>
    <row r="204" spans="1:5" hidden="1">
      <c r="A204">
        <v>80867</v>
      </c>
      <c r="B204" t="s">
        <v>212</v>
      </c>
      <c r="C204" s="1">
        <v>42563.855173611111</v>
      </c>
      <c r="D204" t="s">
        <v>6</v>
      </c>
      <c r="E204" t="str">
        <f>HYPERLINK("https://imagineacademy.microsoft.com/?whr=uri:WindowsLiveId&amp;courseId=16549")</f>
        <v>https://imagineacademy.microsoft.com/?whr=uri:WindowsLiveId&amp;courseId=16549</v>
      </c>
    </row>
    <row r="205" spans="1:5">
      <c r="A205">
        <v>80868</v>
      </c>
      <c r="B205" t="s">
        <v>213</v>
      </c>
      <c r="C205" s="1">
        <v>42563.777453703704</v>
      </c>
      <c r="D205" t="s">
        <v>6</v>
      </c>
      <c r="E205" t="str">
        <f>HYPERLINK("https://imagineacademy.microsoft.com/?whr=uri:WindowsLiveId&amp;courseId=16551")</f>
        <v>https://imagineacademy.microsoft.com/?whr=uri:WindowsLiveId&amp;courseId=16551</v>
      </c>
    </row>
    <row r="206" spans="1:5">
      <c r="A206">
        <v>80870</v>
      </c>
      <c r="B206" t="s">
        <v>214</v>
      </c>
      <c r="C206" s="1">
        <v>42563.773587962962</v>
      </c>
      <c r="D206" t="s">
        <v>6</v>
      </c>
      <c r="E206" t="str">
        <f>HYPERLINK("https://imagineacademy.microsoft.com/?whr=uri:WindowsLiveId&amp;courseId=16577")</f>
        <v>https://imagineacademy.microsoft.com/?whr=uri:WindowsLiveId&amp;courseId=16577</v>
      </c>
    </row>
    <row r="207" spans="1:5" hidden="1">
      <c r="A207">
        <v>80897</v>
      </c>
      <c r="B207" t="s">
        <v>215</v>
      </c>
      <c r="C207" s="1">
        <v>42563.764687499999</v>
      </c>
      <c r="D207" t="s">
        <v>6</v>
      </c>
      <c r="E207" t="str">
        <f>HYPERLINK("https://imagineacademy.microsoft.com/?whr=uri:WindowsLiveId&amp;courseId=16590")</f>
        <v>https://imagineacademy.microsoft.com/?whr=uri:WindowsLiveId&amp;courseId=16590</v>
      </c>
    </row>
    <row r="208" spans="1:5" hidden="1">
      <c r="A208">
        <v>80898</v>
      </c>
      <c r="B208" t="s">
        <v>216</v>
      </c>
      <c r="C208" s="1">
        <v>42563.764907407407</v>
      </c>
      <c r="D208" t="s">
        <v>6</v>
      </c>
      <c r="E208" t="str">
        <f>HYPERLINK("https://imagineacademy.microsoft.com/?whr=uri:WindowsLiveId&amp;courseId=16591")</f>
        <v>https://imagineacademy.microsoft.com/?whr=uri:WindowsLiveId&amp;courseId=16591</v>
      </c>
    </row>
    <row r="209" spans="1:5" hidden="1">
      <c r="A209">
        <v>80899</v>
      </c>
      <c r="B209" t="s">
        <v>217</v>
      </c>
      <c r="C209" s="1">
        <v>42563.85497685185</v>
      </c>
      <c r="D209" t="s">
        <v>6</v>
      </c>
      <c r="E209" t="str">
        <f>HYPERLINK("https://imagineacademy.microsoft.com/?whr=uri:WindowsLiveId&amp;courseId=16592")</f>
        <v>https://imagineacademy.microsoft.com/?whr=uri:WindowsLiveId&amp;courseId=16592</v>
      </c>
    </row>
    <row r="210" spans="1:5">
      <c r="A210">
        <v>80802</v>
      </c>
      <c r="B210" t="s">
        <v>218</v>
      </c>
      <c r="C210" s="1">
        <v>42563.773761574077</v>
      </c>
      <c r="D210" t="s">
        <v>6</v>
      </c>
      <c r="E210" t="str">
        <f>HYPERLINK("https://imagineacademy.microsoft.com/?whr=uri:WindowsLiveId&amp;courseId=16593")</f>
        <v>https://imagineacademy.microsoft.com/?whr=uri:WindowsLiveId&amp;courseId=16593</v>
      </c>
    </row>
    <row r="211" spans="1:5" hidden="1">
      <c r="A211">
        <v>80896</v>
      </c>
      <c r="B211" t="s">
        <v>219</v>
      </c>
      <c r="C211" s="1">
        <v>42563.76425925926</v>
      </c>
      <c r="D211" t="s">
        <v>6</v>
      </c>
      <c r="E211" t="str">
        <f>HYPERLINK("https://imagineacademy.microsoft.com/?whr=uri:WindowsLiveId&amp;courseId=16597")</f>
        <v>https://imagineacademy.microsoft.com/?whr=uri:WindowsLiveId&amp;courseId=16597</v>
      </c>
    </row>
    <row r="212" spans="1:5" hidden="1">
      <c r="A212">
        <v>80900</v>
      </c>
      <c r="B212" t="s">
        <v>220</v>
      </c>
      <c r="C212" s="1">
        <v>42563.764456018522</v>
      </c>
      <c r="D212" t="s">
        <v>6</v>
      </c>
      <c r="E212" t="str">
        <f>HYPERLINK("https://imagineacademy.microsoft.com/?whr=uri:WindowsLiveId&amp;courseId=16598")</f>
        <v>https://imagineacademy.microsoft.com/?whr=uri:WindowsLiveId&amp;courseId=16598</v>
      </c>
    </row>
    <row r="213" spans="1:5">
      <c r="A213">
        <v>80887</v>
      </c>
      <c r="B213" t="s">
        <v>221</v>
      </c>
      <c r="C213" s="1">
        <v>42579.735243055555</v>
      </c>
      <c r="D213" t="s">
        <v>6</v>
      </c>
      <c r="E213" t="str">
        <f>HYPERLINK("https://imagineacademy.microsoft.com/?whr=uri:WindowsLiveId&amp;courseId=16612")</f>
        <v>https://imagineacademy.microsoft.com/?whr=uri:WindowsLiveId&amp;courseId=16612</v>
      </c>
    </row>
    <row r="214" spans="1:5" hidden="1">
      <c r="A214">
        <v>80901</v>
      </c>
      <c r="B214" t="s">
        <v>222</v>
      </c>
      <c r="C214" s="1">
        <v>42587.621423611112</v>
      </c>
      <c r="D214" t="s">
        <v>6</v>
      </c>
      <c r="E214" t="str">
        <f>HYPERLINK("https://imagineacademy.microsoft.com/?whr=uri:WindowsLiveId&amp;courseId=16630")</f>
        <v>https://imagineacademy.microsoft.com/?whr=uri:WindowsLiveId&amp;courseId=16630</v>
      </c>
    </row>
    <row r="215" spans="1:5" hidden="1">
      <c r="A215">
        <v>80928</v>
      </c>
      <c r="B215" t="s">
        <v>223</v>
      </c>
      <c r="C215" s="1">
        <v>42599.547500000001</v>
      </c>
      <c r="D215" t="s">
        <v>6</v>
      </c>
      <c r="E215" t="str">
        <f>HYPERLINK("https://imagineacademy.microsoft.com/?whr=uri:WindowsLiveId&amp;courseId=16645")</f>
        <v>https://imagineacademy.microsoft.com/?whr=uri:WindowsLiveId&amp;courseId=16645</v>
      </c>
    </row>
    <row r="216" spans="1:5" hidden="1">
      <c r="A216">
        <v>80938</v>
      </c>
      <c r="B216" t="s">
        <v>224</v>
      </c>
      <c r="C216" s="1">
        <v>42599.759814814817</v>
      </c>
      <c r="D216" t="s">
        <v>6</v>
      </c>
      <c r="E216" t="str">
        <f>HYPERLINK("https://imagineacademy.microsoft.com/?whr=uri:WindowsLiveId&amp;courseId=16649")</f>
        <v>https://imagineacademy.microsoft.com/?whr=uri:WindowsLiveId&amp;courseId=16649</v>
      </c>
    </row>
    <row r="217" spans="1:5" hidden="1">
      <c r="A217">
        <v>80939</v>
      </c>
      <c r="B217" t="s">
        <v>225</v>
      </c>
      <c r="C217" s="1">
        <v>42599.760069444441</v>
      </c>
      <c r="D217" t="s">
        <v>6</v>
      </c>
      <c r="E217" t="str">
        <f>HYPERLINK("https://imagineacademy.microsoft.com/?whr=uri:WindowsLiveId&amp;courseId=16650")</f>
        <v>https://imagineacademy.microsoft.com/?whr=uri:WindowsLiveId&amp;courseId=16650</v>
      </c>
    </row>
    <row r="218" spans="1:5" hidden="1">
      <c r="A218">
        <v>80925</v>
      </c>
      <c r="B218" t="s">
        <v>226</v>
      </c>
      <c r="C218" s="1">
        <v>42600.648865740739</v>
      </c>
      <c r="D218" t="s">
        <v>6</v>
      </c>
      <c r="E218" t="str">
        <f>HYPERLINK("https://imagineacademy.microsoft.com/?whr=uri:WindowsLiveId&amp;courseId=16652")</f>
        <v>https://imagineacademy.microsoft.com/?whr=uri:WindowsLiveId&amp;courseId=16652</v>
      </c>
    </row>
    <row r="219" spans="1:5">
      <c r="A219">
        <v>80847</v>
      </c>
      <c r="B219" t="s">
        <v>227</v>
      </c>
      <c r="C219" s="1">
        <v>42608.752025462964</v>
      </c>
      <c r="D219" t="s">
        <v>6</v>
      </c>
      <c r="E219" t="str">
        <f>HYPERLINK("https://imagineacademy.microsoft.com/?whr=uri:WindowsLiveId&amp;courseId=16729")</f>
        <v>https://imagineacademy.microsoft.com/?whr=uri:WindowsLiveId&amp;courseId=16729</v>
      </c>
    </row>
    <row r="220" spans="1:5">
      <c r="A220">
        <v>80746</v>
      </c>
      <c r="B220" t="s">
        <v>228</v>
      </c>
      <c r="C220" s="1">
        <v>42613.706608796296</v>
      </c>
      <c r="D220" t="s">
        <v>6</v>
      </c>
      <c r="E220" t="str">
        <f>HYPERLINK("https://imagineacademy.microsoft.com/?whr=uri:WindowsLiveId&amp;courseId=16743")</f>
        <v>https://imagineacademy.microsoft.com/?whr=uri:WindowsLiveId&amp;courseId=16743</v>
      </c>
    </row>
    <row r="221" spans="1:5" hidden="1">
      <c r="A221">
        <v>80926</v>
      </c>
      <c r="B221" t="s">
        <v>229</v>
      </c>
      <c r="C221" s="1">
        <v>42617.122893518521</v>
      </c>
      <c r="D221" t="s">
        <v>6</v>
      </c>
      <c r="E221" t="str">
        <f>HYPERLINK("https://imagineacademy.microsoft.com/?whr=uri:WindowsLiveId&amp;courseId=16748")</f>
        <v>https://imagineacademy.microsoft.com/?whr=uri:WindowsLiveId&amp;courseId=16748</v>
      </c>
    </row>
    <row r="222" spans="1:5" hidden="1">
      <c r="A222">
        <v>80930</v>
      </c>
      <c r="B222" t="s">
        <v>230</v>
      </c>
      <c r="C222" s="1">
        <v>42621.894143518519</v>
      </c>
      <c r="D222" t="s">
        <v>6</v>
      </c>
      <c r="E222" t="str">
        <f>HYPERLINK("https://imagineacademy.microsoft.com/?whr=uri:WindowsLiveId&amp;courseId=16756")</f>
        <v>https://imagineacademy.microsoft.com/?whr=uri:WindowsLiveId&amp;courseId=16756</v>
      </c>
    </row>
    <row r="223" spans="1:5" hidden="1">
      <c r="A223">
        <v>80935</v>
      </c>
      <c r="B223" t="s">
        <v>231</v>
      </c>
      <c r="C223" s="1">
        <v>42621.893518518518</v>
      </c>
      <c r="D223" t="s">
        <v>6</v>
      </c>
      <c r="E223" t="str">
        <f>HYPERLINK("https://imagineacademy.microsoft.com/?whr=uri:WindowsLiveId&amp;courseId=16757")</f>
        <v>https://imagineacademy.microsoft.com/?whr=uri:WindowsLiveId&amp;courseId=16757</v>
      </c>
    </row>
    <row r="224" spans="1:5" hidden="1">
      <c r="A224">
        <v>80902</v>
      </c>
      <c r="B224" t="s">
        <v>232</v>
      </c>
      <c r="C224" s="1">
        <v>42626.691238425927</v>
      </c>
      <c r="D224" t="s">
        <v>154</v>
      </c>
      <c r="E224" t="str">
        <f>HYPERLINK("https://imagineacademy.microsoft.com/?whr=uri:WindowsLiveId&amp;courseId=16766")</f>
        <v>https://imagineacademy.microsoft.com/?whr=uri:WindowsLiveId&amp;courseId=16766</v>
      </c>
    </row>
    <row r="225" spans="1:5" hidden="1">
      <c r="A225">
        <v>80903</v>
      </c>
      <c r="B225" t="s">
        <v>233</v>
      </c>
      <c r="C225" s="1">
        <v>42626.685162037036</v>
      </c>
      <c r="D225" t="s">
        <v>187</v>
      </c>
      <c r="E225" t="str">
        <f>HYPERLINK("https://imagineacademy.microsoft.com/?whr=uri:WindowsLiveId&amp;courseId=16767")</f>
        <v>https://imagineacademy.microsoft.com/?whr=uri:WindowsLiveId&amp;courseId=16767</v>
      </c>
    </row>
    <row r="226" spans="1:5" hidden="1">
      <c r="A226">
        <v>80904</v>
      </c>
      <c r="B226" t="s">
        <v>234</v>
      </c>
      <c r="C226" s="1">
        <v>42626.8205787037</v>
      </c>
      <c r="D226" t="s">
        <v>152</v>
      </c>
      <c r="E226" t="str">
        <f>HYPERLINK("https://imagineacademy.microsoft.com/?whr=uri:WindowsLiveId&amp;courseId=16769")</f>
        <v>https://imagineacademy.microsoft.com/?whr=uri:WindowsLiveId&amp;courseId=16769</v>
      </c>
    </row>
    <row r="227" spans="1:5" hidden="1">
      <c r="A227">
        <v>80905</v>
      </c>
      <c r="B227" t="s">
        <v>235</v>
      </c>
      <c r="C227" s="1">
        <v>42626.821412037039</v>
      </c>
      <c r="D227" t="s">
        <v>126</v>
      </c>
      <c r="E227" t="str">
        <f>HYPERLINK("https://imagineacademy.microsoft.com/?whr=uri:WindowsLiveId&amp;courseId=16770")</f>
        <v>https://imagineacademy.microsoft.com/?whr=uri:WindowsLiveId&amp;courseId=16770</v>
      </c>
    </row>
    <row r="228" spans="1:5" hidden="1">
      <c r="A228">
        <v>80906</v>
      </c>
      <c r="B228" t="s">
        <v>236</v>
      </c>
      <c r="C228" s="1">
        <v>42626.822129629632</v>
      </c>
      <c r="D228" t="s">
        <v>154</v>
      </c>
      <c r="E228" t="str">
        <f>HYPERLINK("https://imagineacademy.microsoft.com/?whr=uri:WindowsLiveId&amp;courseId=16771")</f>
        <v>https://imagineacademy.microsoft.com/?whr=uri:WindowsLiveId&amp;courseId=16771</v>
      </c>
    </row>
    <row r="229" spans="1:5" hidden="1">
      <c r="A229">
        <v>80907</v>
      </c>
      <c r="B229" t="s">
        <v>237</v>
      </c>
      <c r="C229" s="1">
        <v>42626.822615740741</v>
      </c>
      <c r="D229" t="s">
        <v>187</v>
      </c>
      <c r="E229" t="str">
        <f>HYPERLINK("https://imagineacademy.microsoft.com/?whr=uri:WindowsLiveId&amp;courseId=16772")</f>
        <v>https://imagineacademy.microsoft.com/?whr=uri:WindowsLiveId&amp;courseId=16772</v>
      </c>
    </row>
    <row r="230" spans="1:5" hidden="1">
      <c r="A230">
        <v>80908</v>
      </c>
      <c r="B230" t="s">
        <v>238</v>
      </c>
      <c r="C230" s="1">
        <v>42626.827025462961</v>
      </c>
      <c r="D230" t="s">
        <v>152</v>
      </c>
      <c r="E230" t="str">
        <f>HYPERLINK("https://imagineacademy.microsoft.com/?whr=uri:WindowsLiveId&amp;courseId=16773")</f>
        <v>https://imagineacademy.microsoft.com/?whr=uri:WindowsLiveId&amp;courseId=16773</v>
      </c>
    </row>
    <row r="231" spans="1:5" hidden="1">
      <c r="A231">
        <v>80909</v>
      </c>
      <c r="B231" t="s">
        <v>239</v>
      </c>
      <c r="C231" s="1">
        <v>42626.870613425926</v>
      </c>
      <c r="D231" t="s">
        <v>126</v>
      </c>
      <c r="E231" t="str">
        <f>HYPERLINK("https://imagineacademy.microsoft.com/?whr=uri:WindowsLiveId&amp;courseId=16774")</f>
        <v>https://imagineacademy.microsoft.com/?whr=uri:WindowsLiveId&amp;courseId=16774</v>
      </c>
    </row>
    <row r="232" spans="1:5" hidden="1">
      <c r="A232">
        <v>80910</v>
      </c>
      <c r="B232" t="s">
        <v>240</v>
      </c>
      <c r="C232" s="1">
        <v>42626.870879629627</v>
      </c>
      <c r="D232" t="s">
        <v>154</v>
      </c>
      <c r="E232" t="str">
        <f>HYPERLINK("https://imagineacademy.microsoft.com/?whr=uri:WindowsLiveId&amp;courseId=16775")</f>
        <v>https://imagineacademy.microsoft.com/?whr=uri:WindowsLiveId&amp;courseId=16775</v>
      </c>
    </row>
    <row r="233" spans="1:5" hidden="1">
      <c r="A233">
        <v>80911</v>
      </c>
      <c r="B233" t="s">
        <v>241</v>
      </c>
      <c r="C233" s="1">
        <v>42626.871203703704</v>
      </c>
      <c r="D233" t="s">
        <v>187</v>
      </c>
      <c r="E233" t="str">
        <f>HYPERLINK("https://imagineacademy.microsoft.com/?whr=uri:WindowsLiveId&amp;courseId=16776")</f>
        <v>https://imagineacademy.microsoft.com/?whr=uri:WindowsLiveId&amp;courseId=16776</v>
      </c>
    </row>
    <row r="234" spans="1:5" hidden="1">
      <c r="A234">
        <v>80912</v>
      </c>
      <c r="B234" t="s">
        <v>242</v>
      </c>
      <c r="C234" s="1">
        <v>42626.871446759258</v>
      </c>
      <c r="D234" t="s">
        <v>152</v>
      </c>
      <c r="E234" t="str">
        <f>HYPERLINK("https://imagineacademy.microsoft.com/?whr=uri:WindowsLiveId&amp;courseId=16777")</f>
        <v>https://imagineacademy.microsoft.com/?whr=uri:WindowsLiveId&amp;courseId=16777</v>
      </c>
    </row>
    <row r="235" spans="1:5" hidden="1">
      <c r="A235">
        <v>80913</v>
      </c>
      <c r="B235" t="s">
        <v>243</v>
      </c>
      <c r="C235" s="1">
        <v>42626.879548611112</v>
      </c>
      <c r="D235" t="s">
        <v>126</v>
      </c>
      <c r="E235" t="str">
        <f>HYPERLINK("https://imagineacademy.microsoft.com/?whr=uri:WindowsLiveId&amp;courseId=16778")</f>
        <v>https://imagineacademy.microsoft.com/?whr=uri:WindowsLiveId&amp;courseId=16778</v>
      </c>
    </row>
    <row r="236" spans="1:5" hidden="1">
      <c r="A236">
        <v>80914</v>
      </c>
      <c r="B236" t="s">
        <v>244</v>
      </c>
      <c r="C236" s="1">
        <v>42627.640787037039</v>
      </c>
      <c r="D236" t="s">
        <v>154</v>
      </c>
      <c r="E236" t="str">
        <f>HYPERLINK("https://imagineacademy.microsoft.com/?whr=uri:WindowsLiveId&amp;courseId=16781")</f>
        <v>https://imagineacademy.microsoft.com/?whr=uri:WindowsLiveId&amp;courseId=16781</v>
      </c>
    </row>
    <row r="237" spans="1:5" hidden="1">
      <c r="A237">
        <v>80915</v>
      </c>
      <c r="B237" t="s">
        <v>245</v>
      </c>
      <c r="C237" s="1">
        <v>42627.641122685185</v>
      </c>
      <c r="D237" t="s">
        <v>187</v>
      </c>
      <c r="E237" t="str">
        <f>HYPERLINK("https://imagineacademy.microsoft.com/?whr=uri:WindowsLiveId&amp;courseId=16782")</f>
        <v>https://imagineacademy.microsoft.com/?whr=uri:WindowsLiveId&amp;courseId=16782</v>
      </c>
    </row>
    <row r="238" spans="1:5" hidden="1">
      <c r="A238">
        <v>80916</v>
      </c>
      <c r="B238" t="s">
        <v>246</v>
      </c>
      <c r="C238" s="1">
        <v>42627.641493055555</v>
      </c>
      <c r="D238" t="s">
        <v>152</v>
      </c>
      <c r="E238" t="str">
        <f>HYPERLINK("https://imagineacademy.microsoft.com/?whr=uri:WindowsLiveId&amp;courseId=16783")</f>
        <v>https://imagineacademy.microsoft.com/?whr=uri:WindowsLiveId&amp;courseId=16783</v>
      </c>
    </row>
    <row r="239" spans="1:5" hidden="1">
      <c r="A239">
        <v>80917</v>
      </c>
      <c r="B239" t="s">
        <v>247</v>
      </c>
      <c r="C239" s="1">
        <v>42627.656770833331</v>
      </c>
      <c r="D239" t="s">
        <v>126</v>
      </c>
      <c r="E239" t="str">
        <f>HYPERLINK("https://imagineacademy.microsoft.com/?whr=uri:WindowsLiveId&amp;courseId=16784")</f>
        <v>https://imagineacademy.microsoft.com/?whr=uri:WindowsLiveId&amp;courseId=16784</v>
      </c>
    </row>
    <row r="240" spans="1:5" hidden="1">
      <c r="A240">
        <v>80918</v>
      </c>
      <c r="B240" t="s">
        <v>248</v>
      </c>
      <c r="C240" s="1">
        <v>42627.807037037041</v>
      </c>
      <c r="D240" t="s">
        <v>154</v>
      </c>
      <c r="E240" t="str">
        <f>HYPERLINK("https://imagineacademy.microsoft.com/?whr=uri:WindowsLiveId&amp;courseId=16785")</f>
        <v>https://imagineacademy.microsoft.com/?whr=uri:WindowsLiveId&amp;courseId=16785</v>
      </c>
    </row>
    <row r="241" spans="1:5" hidden="1">
      <c r="A241">
        <v>80919</v>
      </c>
      <c r="B241" t="s">
        <v>249</v>
      </c>
      <c r="C241" s="1">
        <v>42627.757905092592</v>
      </c>
      <c r="D241" t="s">
        <v>187</v>
      </c>
      <c r="E241" t="str">
        <f>HYPERLINK("https://imagineacademy.microsoft.com/?whr=uri:WindowsLiveId&amp;courseId=16786")</f>
        <v>https://imagineacademy.microsoft.com/?whr=uri:WindowsLiveId&amp;courseId=16786</v>
      </c>
    </row>
    <row r="242" spans="1:5" hidden="1">
      <c r="A242">
        <v>80920</v>
      </c>
      <c r="B242" t="s">
        <v>250</v>
      </c>
      <c r="C242" s="1">
        <v>42627.807488425926</v>
      </c>
      <c r="D242" t="s">
        <v>152</v>
      </c>
      <c r="E242" t="str">
        <f>HYPERLINK("https://imagineacademy.microsoft.com/?whr=uri:WindowsLiveId&amp;courseId=16787")</f>
        <v>https://imagineacademy.microsoft.com/?whr=uri:WindowsLiveId&amp;courseId=16787</v>
      </c>
    </row>
    <row r="243" spans="1:5" hidden="1">
      <c r="A243">
        <v>80921</v>
      </c>
      <c r="B243" t="s">
        <v>251</v>
      </c>
      <c r="C243" s="1">
        <v>42627.807858796295</v>
      </c>
      <c r="D243" t="s">
        <v>126</v>
      </c>
      <c r="E243" t="str">
        <f>HYPERLINK("https://imagineacademy.microsoft.com/?whr=uri:WindowsLiveId&amp;courseId=16788")</f>
        <v>https://imagineacademy.microsoft.com/?whr=uri:WindowsLiveId&amp;courseId=16788</v>
      </c>
    </row>
    <row r="244" spans="1:5" hidden="1">
      <c r="A244">
        <v>80942</v>
      </c>
      <c r="B244" t="s">
        <v>252</v>
      </c>
      <c r="C244" s="1">
        <v>42628.707800925928</v>
      </c>
      <c r="D244" t="s">
        <v>6</v>
      </c>
      <c r="E244" t="str">
        <f>HYPERLINK("https://imagineacademy.microsoft.com/?whr=uri:WindowsLiveId&amp;courseId=16790")</f>
        <v>https://imagineacademy.microsoft.com/?whr=uri:WindowsLiveId&amp;courseId=16790</v>
      </c>
    </row>
    <row r="245" spans="1:5" hidden="1">
      <c r="A245">
        <v>80931</v>
      </c>
      <c r="B245" t="s">
        <v>253</v>
      </c>
      <c r="C245" s="1">
        <v>42628.718009259261</v>
      </c>
      <c r="D245" t="s">
        <v>6</v>
      </c>
      <c r="E245" t="str">
        <f>HYPERLINK("https://imagineacademy.microsoft.com/?whr=uri:WindowsLiveId&amp;courseId=16791")</f>
        <v>https://imagineacademy.microsoft.com/?whr=uri:WindowsLiveId&amp;courseId=16791</v>
      </c>
    </row>
    <row r="246" spans="1:5" hidden="1">
      <c r="A246">
        <v>80936</v>
      </c>
      <c r="B246" t="s">
        <v>254</v>
      </c>
      <c r="C246" s="1">
        <v>42628.718368055554</v>
      </c>
      <c r="D246" t="s">
        <v>6</v>
      </c>
      <c r="E246" t="str">
        <f>HYPERLINK("https://imagineacademy.microsoft.com/?whr=uri:WindowsLiveId&amp;courseId=16792")</f>
        <v>https://imagineacademy.microsoft.com/?whr=uri:WindowsLiveId&amp;courseId=16792</v>
      </c>
    </row>
    <row r="247" spans="1:5" hidden="1">
      <c r="A247">
        <v>80944</v>
      </c>
      <c r="B247" t="s">
        <v>255</v>
      </c>
      <c r="C247" s="1">
        <v>42628.718692129631</v>
      </c>
      <c r="D247" t="s">
        <v>6</v>
      </c>
      <c r="E247" t="str">
        <f>HYPERLINK("https://imagineacademy.microsoft.com/?whr=uri:WindowsLiveId&amp;courseId=16793")</f>
        <v>https://imagineacademy.microsoft.com/?whr=uri:WindowsLiveId&amp;courseId=16793</v>
      </c>
    </row>
    <row r="248" spans="1:5" hidden="1">
      <c r="A248">
        <v>80937</v>
      </c>
      <c r="B248" t="s">
        <v>256</v>
      </c>
      <c r="C248" s="1">
        <v>42632.662719907406</v>
      </c>
      <c r="D248" t="s">
        <v>6</v>
      </c>
      <c r="E248" t="str">
        <f>HYPERLINK("https://imagineacademy.microsoft.com/?whr=uri:WindowsLiveId&amp;courseId=16799")</f>
        <v>https://imagineacademy.microsoft.com/?whr=uri:WindowsLiveId&amp;courseId=16799</v>
      </c>
    </row>
    <row r="249" spans="1:5" hidden="1">
      <c r="A249">
        <v>80932</v>
      </c>
      <c r="B249" t="s">
        <v>257</v>
      </c>
      <c r="C249" s="1">
        <v>42633.65351851852</v>
      </c>
      <c r="D249" t="s">
        <v>6</v>
      </c>
      <c r="E249" t="str">
        <f>HYPERLINK("https://imagineacademy.microsoft.com/?whr=uri:WindowsLiveId&amp;courseId=16800")</f>
        <v>https://imagineacademy.microsoft.com/?whr=uri:WindowsLiveId&amp;courseId=16800</v>
      </c>
    </row>
    <row r="250" spans="1:5" hidden="1">
      <c r="A250">
        <v>80941</v>
      </c>
      <c r="B250" t="s">
        <v>258</v>
      </c>
      <c r="C250" s="1">
        <v>42633.656597222223</v>
      </c>
      <c r="D250" t="s">
        <v>6</v>
      </c>
      <c r="E250" t="str">
        <f>HYPERLINK("https://imagineacademy.microsoft.com/?whr=uri:WindowsLiveId&amp;courseId=16801")</f>
        <v>https://imagineacademy.microsoft.com/?whr=uri:WindowsLiveId&amp;courseId=16801</v>
      </c>
    </row>
    <row r="251" spans="1:5" hidden="1">
      <c r="A251">
        <v>80940</v>
      </c>
      <c r="B251" t="s">
        <v>259</v>
      </c>
      <c r="C251" s="1">
        <v>42635.650914351849</v>
      </c>
      <c r="D251" t="s">
        <v>6</v>
      </c>
      <c r="E251" t="str">
        <f>HYPERLINK("https://imagineacademy.microsoft.com/?whr=uri:WindowsLiveId&amp;courseId=16807")</f>
        <v>https://imagineacademy.microsoft.com/?whr=uri:WindowsLiveId&amp;courseId=16807</v>
      </c>
    </row>
    <row r="252" spans="1:5" hidden="1">
      <c r="A252">
        <v>80948</v>
      </c>
      <c r="B252" t="s">
        <v>260</v>
      </c>
      <c r="C252" s="1">
        <v>42640.730439814812</v>
      </c>
      <c r="D252" t="s">
        <v>6</v>
      </c>
      <c r="E252" t="str">
        <f>HYPERLINK("https://imagineacademy.microsoft.com/?whr=uri:WindowsLiveId&amp;courseId=16810")</f>
        <v>https://imagineacademy.microsoft.com/?whr=uri:WindowsLiveId&amp;courseId=16810</v>
      </c>
    </row>
    <row r="253" spans="1:5" hidden="1">
      <c r="A253">
        <v>80947</v>
      </c>
      <c r="B253" t="s">
        <v>261</v>
      </c>
      <c r="C253" s="1">
        <v>42640.777256944442</v>
      </c>
      <c r="D253" t="s">
        <v>6</v>
      </c>
      <c r="E253" t="str">
        <f>HYPERLINK("https://imagineacademy.microsoft.com/?whr=uri:WindowsLiveId&amp;courseId=16811")</f>
        <v>https://imagineacademy.microsoft.com/?whr=uri:WindowsLiveId&amp;courseId=16811</v>
      </c>
    </row>
    <row r="254" spans="1:5" hidden="1">
      <c r="A254">
        <v>80943</v>
      </c>
      <c r="B254" t="s">
        <v>262</v>
      </c>
      <c r="C254" s="1">
        <v>42641.63658564815</v>
      </c>
      <c r="D254" t="s">
        <v>6</v>
      </c>
      <c r="E254" t="str">
        <f>HYPERLINK("https://imagineacademy.microsoft.com/?whr=uri:WindowsLiveId&amp;courseId=16814")</f>
        <v>https://imagineacademy.microsoft.com/?whr=uri:WindowsLiveId&amp;courseId=16814</v>
      </c>
    </row>
    <row r="255" spans="1:5" hidden="1">
      <c r="A255">
        <v>80946</v>
      </c>
      <c r="B255" t="s">
        <v>263</v>
      </c>
      <c r="C255" s="1">
        <v>42642.637731481482</v>
      </c>
      <c r="D255" t="s">
        <v>6</v>
      </c>
      <c r="E255" t="str">
        <f>HYPERLINK("https://imagineacademy.microsoft.com/?whr=uri:WindowsLiveId&amp;courseId=16820")</f>
        <v>https://imagineacademy.microsoft.com/?whr=uri:WindowsLiveId&amp;courseId=16820</v>
      </c>
    </row>
    <row r="256" spans="1:5">
      <c r="A256">
        <v>80950</v>
      </c>
      <c r="B256" t="s">
        <v>264</v>
      </c>
      <c r="C256" s="1">
        <v>42682.95380787037</v>
      </c>
      <c r="D256" t="s">
        <v>6</v>
      </c>
      <c r="E256" s="4" t="str">
        <f>HYPERLINK("https://imagineacademy.microsoft.com/?whr=uri:WindowsLiveId&amp;courseId=16906")</f>
        <v>https://imagineacademy.microsoft.com/?whr=uri:WindowsLiveId&amp;courseId=16906</v>
      </c>
    </row>
    <row r="257" spans="1:5">
      <c r="A257">
        <v>80955</v>
      </c>
      <c r="B257" t="s">
        <v>265</v>
      </c>
      <c r="C257" s="1">
        <v>42689.707905092589</v>
      </c>
      <c r="D257" t="s">
        <v>6</v>
      </c>
      <c r="E257" t="str">
        <f>HYPERLINK("https://imagineacademy.microsoft.com/?whr=uri:WindowsLiveId&amp;courseId=16916")</f>
        <v>https://imagineacademy.microsoft.com/?whr=uri:WindowsLiveId&amp;courseId=16916</v>
      </c>
    </row>
    <row r="258" spans="1:5" s="2" customFormat="1">
      <c r="A258" s="2">
        <v>80954</v>
      </c>
      <c r="B258" s="2" t="s">
        <v>266</v>
      </c>
      <c r="C258" s="3">
        <v>42696.063043981485</v>
      </c>
      <c r="D258" s="2" t="s">
        <v>6</v>
      </c>
      <c r="E258" s="2" t="str">
        <f>HYPERLINK("https://imagineacademy.microsoft.com/?whr=uri:WindowsLiveId&amp;courseId=16924")</f>
        <v>https://imagineacademy.microsoft.com/?whr=uri:WindowsLiveId&amp;courseId=16924</v>
      </c>
    </row>
    <row r="259" spans="1:5" hidden="1">
      <c r="A259">
        <v>81047</v>
      </c>
      <c r="B259" t="s">
        <v>267</v>
      </c>
      <c r="C259" s="1">
        <v>42697.799930555557</v>
      </c>
      <c r="D259" t="s">
        <v>6</v>
      </c>
      <c r="E259" t="str">
        <f>HYPERLINK("https://imagineacademy.microsoft.com/?whr=uri:WindowsLiveId&amp;courseId=16929")</f>
        <v>https://imagineacademy.microsoft.com/?whr=uri:WindowsLiveId&amp;courseId=16929</v>
      </c>
    </row>
    <row r="260" spans="1:5" hidden="1">
      <c r="A260">
        <v>81048</v>
      </c>
      <c r="B260" t="s">
        <v>268</v>
      </c>
      <c r="C260" s="1">
        <v>42702.823923611111</v>
      </c>
      <c r="D260" t="s">
        <v>6</v>
      </c>
      <c r="E260" t="str">
        <f>HYPERLINK("https://imagineacademy.microsoft.com/?whr=uri:WindowsLiveId&amp;courseId=16934")</f>
        <v>https://imagineacademy.microsoft.com/?whr=uri:WindowsLiveId&amp;courseId=16934</v>
      </c>
    </row>
    <row r="261" spans="1:5" hidden="1">
      <c r="A261">
        <v>81049</v>
      </c>
      <c r="B261" t="s">
        <v>269</v>
      </c>
      <c r="C261" s="1">
        <v>42702.824155092596</v>
      </c>
      <c r="D261" t="s">
        <v>6</v>
      </c>
      <c r="E261" t="str">
        <f>HYPERLINK("https://imagineacademy.microsoft.com/?whr=uri:WindowsLiveId&amp;courseId=16935")</f>
        <v>https://imagineacademy.microsoft.com/?whr=uri:WindowsLiveId&amp;courseId=16935</v>
      </c>
    </row>
    <row r="262" spans="1:5" hidden="1">
      <c r="A262">
        <v>81059</v>
      </c>
      <c r="B262" t="s">
        <v>270</v>
      </c>
      <c r="C262" s="1">
        <v>42702.975173611114</v>
      </c>
      <c r="D262" t="s">
        <v>6</v>
      </c>
      <c r="E262" t="str">
        <f>HYPERLINK("https://imagineacademy.microsoft.com/?whr=uri:WindowsLiveId&amp;courseId=16937")</f>
        <v>https://imagineacademy.microsoft.com/?whr=uri:WindowsLiveId&amp;courseId=16937</v>
      </c>
    </row>
    <row r="263" spans="1:5">
      <c r="A263">
        <v>80952</v>
      </c>
      <c r="B263" t="s">
        <v>271</v>
      </c>
      <c r="C263" s="1">
        <v>42703.926944444444</v>
      </c>
      <c r="D263" t="s">
        <v>6</v>
      </c>
      <c r="E263" t="str">
        <f>HYPERLINK("https://imagineacademy.microsoft.com/?whr=uri:WindowsLiveId&amp;courseId=16945")</f>
        <v>https://imagineacademy.microsoft.com/?whr=uri:WindowsLiveId&amp;courseId=16945</v>
      </c>
    </row>
    <row r="264" spans="1:5" hidden="1">
      <c r="A264">
        <v>81023</v>
      </c>
      <c r="B264" t="s">
        <v>272</v>
      </c>
      <c r="C264" s="1">
        <v>42704.844548611109</v>
      </c>
      <c r="D264" t="s">
        <v>6</v>
      </c>
      <c r="E264" t="str">
        <f>HYPERLINK("https://imagineacademy.microsoft.com/?whr=uri:WindowsLiveId&amp;courseId=16948")</f>
        <v>https://imagineacademy.microsoft.com/?whr=uri:WindowsLiveId&amp;courseId=16948</v>
      </c>
    </row>
    <row r="265" spans="1:5" hidden="1">
      <c r="A265">
        <v>81024</v>
      </c>
      <c r="B265" t="s">
        <v>273</v>
      </c>
      <c r="C265" s="1">
        <v>42704.832303240742</v>
      </c>
      <c r="D265" t="s">
        <v>6</v>
      </c>
      <c r="E265" t="str">
        <f>HYPERLINK("https://imagineacademy.microsoft.com/?whr=uri:WindowsLiveId&amp;courseId=16949")</f>
        <v>https://imagineacademy.microsoft.com/?whr=uri:WindowsLiveId&amp;courseId=16949</v>
      </c>
    </row>
    <row r="266" spans="1:5">
      <c r="A266">
        <v>80951</v>
      </c>
      <c r="B266" t="s">
        <v>274</v>
      </c>
      <c r="C266" s="1">
        <v>42705.799421296295</v>
      </c>
      <c r="D266" t="s">
        <v>6</v>
      </c>
      <c r="E266" t="str">
        <f>HYPERLINK("https://imagineacademy.microsoft.com/?whr=uri:WindowsLiveId&amp;courseId=16952")</f>
        <v>https://imagineacademy.microsoft.com/?whr=uri:WindowsLiveId&amp;courseId=16952</v>
      </c>
    </row>
    <row r="267" spans="1:5" hidden="1">
      <c r="A267">
        <v>80990</v>
      </c>
      <c r="B267" t="s">
        <v>275</v>
      </c>
      <c r="C267" s="1">
        <v>42709.659143518518</v>
      </c>
      <c r="D267" t="s">
        <v>6</v>
      </c>
      <c r="E267" t="str">
        <f>HYPERLINK("https://imagineacademy.microsoft.com/?whr=uri:WindowsLiveId&amp;courseId=16958")</f>
        <v>https://imagineacademy.microsoft.com/?whr=uri:WindowsLiveId&amp;courseId=16958</v>
      </c>
    </row>
    <row r="268" spans="1:5" hidden="1">
      <c r="A268">
        <v>81025</v>
      </c>
      <c r="B268" t="s">
        <v>276</v>
      </c>
      <c r="C268" s="1">
        <v>42709.658946759257</v>
      </c>
      <c r="D268" t="s">
        <v>6</v>
      </c>
      <c r="E268" t="str">
        <f>HYPERLINK("https://imagineacademy.microsoft.com/?whr=uri:WindowsLiveId&amp;courseId=16959")</f>
        <v>https://imagineacademy.microsoft.com/?whr=uri:WindowsLiveId&amp;courseId=16959</v>
      </c>
    </row>
    <row r="269" spans="1:5" hidden="1">
      <c r="A269">
        <v>81026</v>
      </c>
      <c r="B269" t="s">
        <v>277</v>
      </c>
      <c r="C269" s="1">
        <v>42710.803553240738</v>
      </c>
      <c r="D269" t="s">
        <v>6</v>
      </c>
      <c r="E269" t="str">
        <f>HYPERLINK("https://imagineacademy.microsoft.com/?whr=uri:WindowsLiveId&amp;courseId=16967")</f>
        <v>https://imagineacademy.microsoft.com/?whr=uri:WindowsLiveId&amp;courseId=16967</v>
      </c>
    </row>
    <row r="270" spans="1:5" hidden="1">
      <c r="A270">
        <v>81028</v>
      </c>
      <c r="B270" t="s">
        <v>278</v>
      </c>
      <c r="C270" s="1">
        <v>42710.803773148145</v>
      </c>
      <c r="D270" t="s">
        <v>6</v>
      </c>
      <c r="E270" t="str">
        <f>HYPERLINK("https://imagineacademy.microsoft.com/?whr=uri:WindowsLiveId&amp;courseId=16968")</f>
        <v>https://imagineacademy.microsoft.com/?whr=uri:WindowsLiveId&amp;courseId=16968</v>
      </c>
    </row>
    <row r="271" spans="1:5" hidden="1">
      <c r="A271">
        <v>81029</v>
      </c>
      <c r="B271" t="s">
        <v>279</v>
      </c>
      <c r="C271" s="1">
        <v>42710.803935185184</v>
      </c>
      <c r="D271" t="s">
        <v>6</v>
      </c>
      <c r="E271" t="str">
        <f>HYPERLINK("https://imagineacademy.microsoft.com/?whr=uri:WindowsLiveId&amp;courseId=16969")</f>
        <v>https://imagineacademy.microsoft.com/?whr=uri:WindowsLiveId&amp;courseId=16969</v>
      </c>
    </row>
    <row r="272" spans="1:5" hidden="1">
      <c r="A272">
        <v>81060</v>
      </c>
      <c r="B272" t="s">
        <v>280</v>
      </c>
      <c r="C272" s="1">
        <v>42712.734398148146</v>
      </c>
      <c r="D272" t="s">
        <v>6</v>
      </c>
      <c r="E272" t="str">
        <f>HYPERLINK("https://imagineacademy.microsoft.com/?whr=uri:WindowsLiveId&amp;courseId=16973")</f>
        <v>https://imagineacademy.microsoft.com/?whr=uri:WindowsLiveId&amp;courseId=16973</v>
      </c>
    </row>
    <row r="273" spans="1:5" hidden="1">
      <c r="A273">
        <v>81027</v>
      </c>
      <c r="B273" t="s">
        <v>281</v>
      </c>
      <c r="C273" s="1">
        <v>42712.795659722222</v>
      </c>
      <c r="D273" t="s">
        <v>6</v>
      </c>
      <c r="E273" t="str">
        <f>HYPERLINK("https://imagineacademy.microsoft.com/?whr=uri:WindowsLiveId&amp;courseId=16974")</f>
        <v>https://imagineacademy.microsoft.com/?whr=uri:WindowsLiveId&amp;courseId=16974</v>
      </c>
    </row>
    <row r="274" spans="1:5" hidden="1">
      <c r="A274">
        <v>81030</v>
      </c>
      <c r="B274" t="s">
        <v>282</v>
      </c>
      <c r="C274" s="1">
        <v>42716.66679398148</v>
      </c>
      <c r="D274" t="s">
        <v>6</v>
      </c>
      <c r="E274" t="str">
        <f>HYPERLINK("https://imagineacademy.microsoft.com/?whr=uri:WindowsLiveId&amp;courseId=16978")</f>
        <v>https://imagineacademy.microsoft.com/?whr=uri:WindowsLiveId&amp;courseId=16978</v>
      </c>
    </row>
    <row r="275" spans="1:5" hidden="1">
      <c r="A275">
        <v>80995</v>
      </c>
      <c r="B275" t="s">
        <v>283</v>
      </c>
      <c r="C275" s="1">
        <v>42733.014513888891</v>
      </c>
      <c r="D275" t="s">
        <v>6</v>
      </c>
      <c r="E275" t="str">
        <f>HYPERLINK("https://imagineacademy.microsoft.com/?whr=uri:WindowsLiveId&amp;courseId=17044")</f>
        <v>https://imagineacademy.microsoft.com/?whr=uri:WindowsLiveId&amp;courseId=17044</v>
      </c>
    </row>
    <row r="276" spans="1:5" hidden="1">
      <c r="A276">
        <v>81055</v>
      </c>
      <c r="B276" t="s">
        <v>284</v>
      </c>
      <c r="C276" s="1">
        <v>42733.715057870373</v>
      </c>
      <c r="D276" t="s">
        <v>6</v>
      </c>
      <c r="E276" t="str">
        <f>HYPERLINK("https://imagineacademy.microsoft.com/?whr=uri:WindowsLiveId&amp;courseId=17053")</f>
        <v>https://imagineacademy.microsoft.com/?whr=uri:WindowsLiveId&amp;courseId=17053</v>
      </c>
    </row>
    <row r="277" spans="1:5" hidden="1">
      <c r="A277">
        <v>81058</v>
      </c>
      <c r="B277" t="s">
        <v>285</v>
      </c>
      <c r="C277" s="1">
        <v>42733.015393518515</v>
      </c>
      <c r="D277" t="s">
        <v>6</v>
      </c>
      <c r="E277" t="str">
        <f>HYPERLINK("https://imagineacademy.microsoft.com/?whr=uri:WindowsLiveId&amp;courseId=17054")</f>
        <v>https://imagineacademy.microsoft.com/?whr=uri:WindowsLiveId&amp;courseId=17054</v>
      </c>
    </row>
    <row r="278" spans="1:5" hidden="1">
      <c r="A278">
        <v>81057</v>
      </c>
      <c r="B278" t="s">
        <v>286</v>
      </c>
      <c r="C278" s="1">
        <v>42733.013935185183</v>
      </c>
      <c r="D278" t="s">
        <v>6</v>
      </c>
      <c r="E278" t="str">
        <f>HYPERLINK("https://imagineacademy.microsoft.com/?whr=uri:WindowsLiveId&amp;courseId=17057")</f>
        <v>https://imagineacademy.microsoft.com/?whr=uri:WindowsLiveId&amp;courseId=17057</v>
      </c>
    </row>
    <row r="279" spans="1:5" hidden="1">
      <c r="A279">
        <v>81065</v>
      </c>
      <c r="B279" t="s">
        <v>287</v>
      </c>
      <c r="C279" s="1">
        <v>42738.801921296297</v>
      </c>
      <c r="D279" t="s">
        <v>6</v>
      </c>
      <c r="E279" t="str">
        <f>HYPERLINK("https://imagineacademy.microsoft.com/?whr=uri:WindowsLiveId&amp;courseId=17075")</f>
        <v>https://imagineacademy.microsoft.com/?whr=uri:WindowsLiveId&amp;courseId=17075</v>
      </c>
    </row>
    <row r="280" spans="1:5">
      <c r="A280">
        <v>80953</v>
      </c>
      <c r="B280" t="s">
        <v>288</v>
      </c>
      <c r="C280" s="1">
        <v>42739.776990740742</v>
      </c>
      <c r="D280" t="s">
        <v>6</v>
      </c>
      <c r="E280" t="str">
        <f>HYPERLINK("https://imagineacademy.microsoft.com/?whr=uri:WindowsLiveId&amp;courseId=17077")</f>
        <v>https://imagineacademy.microsoft.com/?whr=uri:WindowsLiveId&amp;courseId=17077</v>
      </c>
    </row>
    <row r="281" spans="1:5" hidden="1">
      <c r="A281">
        <v>81064</v>
      </c>
      <c r="B281" t="s">
        <v>289</v>
      </c>
      <c r="C281" s="1">
        <v>42740.890844907408</v>
      </c>
      <c r="D281" t="s">
        <v>6</v>
      </c>
      <c r="E281" t="str">
        <f>HYPERLINK("https://imagineacademy.microsoft.com/?whr=uri:WindowsLiveId&amp;courseId=17084")</f>
        <v>https://imagineacademy.microsoft.com/?whr=uri:WindowsLiveId&amp;courseId=17084</v>
      </c>
    </row>
    <row r="282" spans="1:5" hidden="1">
      <c r="A282">
        <v>81061</v>
      </c>
      <c r="B282" t="s">
        <v>290</v>
      </c>
      <c r="C282" s="1">
        <v>42741.802453703705</v>
      </c>
      <c r="D282" t="s">
        <v>6</v>
      </c>
      <c r="E282" t="str">
        <f>HYPERLINK("https://imagineacademy.microsoft.com/?whr=uri:WindowsLiveId&amp;courseId=17089")</f>
        <v>https://imagineacademy.microsoft.com/?whr=uri:WindowsLiveId&amp;courseId=17089</v>
      </c>
    </row>
    <row r="283" spans="1:5" hidden="1">
      <c r="A283">
        <v>81063</v>
      </c>
      <c r="B283" t="s">
        <v>291</v>
      </c>
      <c r="C283" s="1">
        <v>42741.803587962961</v>
      </c>
      <c r="D283" t="s">
        <v>6</v>
      </c>
      <c r="E283" t="str">
        <f>HYPERLINK("https://imagineacademy.microsoft.com/?whr=uri:WindowsLiveId&amp;courseId=17090")</f>
        <v>https://imagineacademy.microsoft.com/?whr=uri:WindowsLiveId&amp;courseId=17090</v>
      </c>
    </row>
    <row r="284" spans="1:5" hidden="1">
      <c r="A284">
        <v>81066</v>
      </c>
      <c r="B284" t="s">
        <v>292</v>
      </c>
      <c r="C284" s="1">
        <v>42744.902638888889</v>
      </c>
      <c r="D284" t="s">
        <v>6</v>
      </c>
      <c r="E284" t="str">
        <f>HYPERLINK("https://imagineacademy.microsoft.com/?whr=uri:WindowsLiveId&amp;courseId=17096")</f>
        <v>https://imagineacademy.microsoft.com/?whr=uri:WindowsLiveId&amp;courseId=17096</v>
      </c>
    </row>
    <row r="285" spans="1:5" hidden="1">
      <c r="A285">
        <v>81002</v>
      </c>
      <c r="B285" t="s">
        <v>293</v>
      </c>
      <c r="C285" s="1">
        <v>42745.717743055553</v>
      </c>
      <c r="D285" t="s">
        <v>6</v>
      </c>
      <c r="E285" t="str">
        <f>HYPERLINK("https://imagineacademy.microsoft.com/?whr=uri:WindowsLiveId&amp;courseId=17097")</f>
        <v>https://imagineacademy.microsoft.com/?whr=uri:WindowsLiveId&amp;courseId=17097</v>
      </c>
    </row>
    <row r="286" spans="1:5" hidden="1">
      <c r="A286">
        <v>81004</v>
      </c>
      <c r="B286" t="s">
        <v>294</v>
      </c>
      <c r="C286" s="1">
        <v>42745.717951388891</v>
      </c>
      <c r="D286" t="s">
        <v>6</v>
      </c>
      <c r="E286" t="str">
        <f>HYPERLINK("https://imagineacademy.microsoft.com/?whr=uri:WindowsLiveId&amp;courseId=17098")</f>
        <v>https://imagineacademy.microsoft.com/?whr=uri:WindowsLiveId&amp;courseId=17098</v>
      </c>
    </row>
    <row r="287" spans="1:5" hidden="1">
      <c r="A287">
        <v>81003</v>
      </c>
      <c r="B287" t="s">
        <v>295</v>
      </c>
      <c r="C287" s="1">
        <v>42747.826377314814</v>
      </c>
      <c r="D287" t="s">
        <v>6</v>
      </c>
      <c r="E287" t="str">
        <f>HYPERLINK("https://imagineacademy.microsoft.com/?whr=uri:WindowsLiveId&amp;courseId=17103")</f>
        <v>https://imagineacademy.microsoft.com/?whr=uri:WindowsLiveId&amp;courseId=17103</v>
      </c>
    </row>
    <row r="288" spans="1:5" hidden="1">
      <c r="A288">
        <v>81007</v>
      </c>
      <c r="B288" t="s">
        <v>296</v>
      </c>
      <c r="C288" s="1">
        <v>42752.879525462966</v>
      </c>
      <c r="D288" t="s">
        <v>6</v>
      </c>
      <c r="E288" t="str">
        <f>HYPERLINK("https://imagineacademy.microsoft.com/?whr=uri:WindowsLiveId&amp;courseId=17111")</f>
        <v>https://imagineacademy.microsoft.com/?whr=uri:WindowsLiveId&amp;courseId=17111</v>
      </c>
    </row>
    <row r="289" spans="1:5" hidden="1">
      <c r="A289">
        <v>81008</v>
      </c>
      <c r="B289" t="s">
        <v>297</v>
      </c>
      <c r="C289" s="1">
        <v>42752.879282407404</v>
      </c>
      <c r="D289" t="s">
        <v>6</v>
      </c>
      <c r="E289" t="str">
        <f>HYPERLINK("https://imagineacademy.microsoft.com/?whr=uri:WindowsLiveId&amp;courseId=17112")</f>
        <v>https://imagineacademy.microsoft.com/?whr=uri:WindowsLiveId&amp;courseId=17112</v>
      </c>
    </row>
    <row r="290" spans="1:5" hidden="1">
      <c r="A290">
        <v>81009</v>
      </c>
      <c r="B290" t="s">
        <v>298</v>
      </c>
      <c r="C290" s="1">
        <v>42752.889409722222</v>
      </c>
      <c r="D290" t="s">
        <v>6</v>
      </c>
      <c r="E290" t="str">
        <f>HYPERLINK("https://imagineacademy.microsoft.com/?whr=uri:WindowsLiveId&amp;courseId=17113")</f>
        <v>https://imagineacademy.microsoft.com/?whr=uri:WindowsLiveId&amp;courseId=17113</v>
      </c>
    </row>
    <row r="291" spans="1:5" hidden="1">
      <c r="A291">
        <v>81010</v>
      </c>
      <c r="B291" t="s">
        <v>299</v>
      </c>
      <c r="C291" s="1">
        <v>42752.898877314816</v>
      </c>
      <c r="D291" t="s">
        <v>6</v>
      </c>
      <c r="E291" t="str">
        <f>HYPERLINK("https://imagineacademy.microsoft.com/?whr=uri:WindowsLiveId&amp;courseId=17114")</f>
        <v>https://imagineacademy.microsoft.com/?whr=uri:WindowsLiveId&amp;courseId=17114</v>
      </c>
    </row>
    <row r="292" spans="1:5" hidden="1">
      <c r="A292">
        <v>81005</v>
      </c>
      <c r="B292" t="s">
        <v>300</v>
      </c>
      <c r="C292" s="1">
        <v>42753.750439814816</v>
      </c>
      <c r="D292" t="s">
        <v>6</v>
      </c>
      <c r="E292" t="str">
        <f>HYPERLINK("https://imagineacademy.microsoft.com/?whr=uri:WindowsLiveId&amp;courseId=17119")</f>
        <v>https://imagineacademy.microsoft.com/?whr=uri:WindowsLiveId&amp;courseId=17119</v>
      </c>
    </row>
    <row r="293" spans="1:5" hidden="1">
      <c r="A293">
        <v>81006</v>
      </c>
      <c r="B293" t="s">
        <v>301</v>
      </c>
      <c r="C293" s="1">
        <v>42754.637719907405</v>
      </c>
      <c r="D293" t="s">
        <v>6</v>
      </c>
      <c r="E293" t="str">
        <f>HYPERLINK("https://imagineacademy.microsoft.com/?whr=uri:WindowsLiveId&amp;courseId=17123")</f>
        <v>https://imagineacademy.microsoft.com/?whr=uri:WindowsLiveId&amp;courseId=17123</v>
      </c>
    </row>
    <row r="294" spans="1:5" hidden="1">
      <c r="A294">
        <v>81089</v>
      </c>
      <c r="B294" t="s">
        <v>302</v>
      </c>
      <c r="C294" s="1">
        <v>42758.821319444447</v>
      </c>
      <c r="D294" t="s">
        <v>6</v>
      </c>
      <c r="E294" t="str">
        <f>HYPERLINK("https://imagineacademy.microsoft.com/?whr=uri:WindowsLiveId&amp;courseId=17146")</f>
        <v>https://imagineacademy.microsoft.com/?whr=uri:WindowsLiveId&amp;courseId=17146</v>
      </c>
    </row>
    <row r="295" spans="1:5" hidden="1">
      <c r="A295">
        <v>81090</v>
      </c>
      <c r="B295" t="s">
        <v>303</v>
      </c>
      <c r="C295" s="1">
        <v>42759.838645833333</v>
      </c>
      <c r="D295" t="s">
        <v>6</v>
      </c>
      <c r="E295" t="str">
        <f>HYPERLINK("https://imagineacademy.microsoft.com/?whr=uri:WindowsLiveId&amp;courseId=17154")</f>
        <v>https://imagineacademy.microsoft.com/?whr=uri:WindowsLiveId&amp;courseId=17154</v>
      </c>
    </row>
    <row r="296" spans="1:5">
      <c r="A296">
        <v>80949</v>
      </c>
      <c r="B296" t="s">
        <v>304</v>
      </c>
      <c r="C296" s="1">
        <v>42759.852488425924</v>
      </c>
      <c r="D296" t="s">
        <v>6</v>
      </c>
      <c r="E296" t="str">
        <f>HYPERLINK("https://imagineacademy.microsoft.com/?whr=uri:WindowsLiveId&amp;courseId=17155")</f>
        <v>https://imagineacademy.microsoft.com/?whr=uri:WindowsLiveId&amp;courseId=17155</v>
      </c>
    </row>
    <row r="297" spans="1:5" hidden="1">
      <c r="A297">
        <v>81091</v>
      </c>
      <c r="B297" t="s">
        <v>305</v>
      </c>
      <c r="C297" s="1">
        <v>42760.695254629631</v>
      </c>
      <c r="D297" t="s">
        <v>6</v>
      </c>
      <c r="E297" t="str">
        <f>HYPERLINK("https://imagineacademy.microsoft.com/?whr=uri:WindowsLiveId&amp;courseId=17159")</f>
        <v>https://imagineacademy.microsoft.com/?whr=uri:WindowsLiveId&amp;courseId=17159</v>
      </c>
    </row>
    <row r="298" spans="1:5" hidden="1">
      <c r="A298">
        <v>81088</v>
      </c>
      <c r="B298" t="s">
        <v>306</v>
      </c>
      <c r="C298" s="1">
        <v>42762.67564814815</v>
      </c>
      <c r="D298" t="s">
        <v>6</v>
      </c>
      <c r="E298" t="str">
        <f>HYPERLINK("https://imagineacademy.microsoft.com/?whr=uri:WindowsLiveId&amp;courseId=17164")</f>
        <v>https://imagineacademy.microsoft.com/?whr=uri:WindowsLiveId&amp;courseId=17164</v>
      </c>
    </row>
    <row r="299" spans="1:5" hidden="1">
      <c r="A299">
        <v>81092</v>
      </c>
      <c r="B299" t="s">
        <v>307</v>
      </c>
      <c r="C299" s="1">
        <v>42766.848773148151</v>
      </c>
      <c r="D299" t="s">
        <v>6</v>
      </c>
      <c r="E299" t="str">
        <f>HYPERLINK("https://imagineacademy.microsoft.com/?whr=uri:WindowsLiveId&amp;courseId=17176")</f>
        <v>https://imagineacademy.microsoft.com/?whr=uri:WindowsLiveId&amp;courseId=17176</v>
      </c>
    </row>
    <row r="300" spans="1:5" hidden="1">
      <c r="A300">
        <v>81093</v>
      </c>
      <c r="B300" t="s">
        <v>308</v>
      </c>
      <c r="C300" s="1">
        <v>42768.79546296296</v>
      </c>
      <c r="D300" t="s">
        <v>6</v>
      </c>
      <c r="E300" t="str">
        <f>HYPERLINK("https://imagineacademy.microsoft.com/?whr=uri:WindowsLiveId&amp;courseId=17186")</f>
        <v>https://imagineacademy.microsoft.com/?whr=uri:WindowsLiveId&amp;courseId=17186</v>
      </c>
    </row>
    <row r="301" spans="1:5">
      <c r="A301">
        <v>81067</v>
      </c>
      <c r="B301" t="s">
        <v>309</v>
      </c>
      <c r="C301" s="1">
        <v>42772.619895833333</v>
      </c>
      <c r="D301" t="s">
        <v>6</v>
      </c>
      <c r="E301" t="str">
        <f>HYPERLINK("https://imagineacademy.microsoft.com/?whr=uri:WindowsLiveId&amp;courseId=17192")</f>
        <v>https://imagineacademy.microsoft.com/?whr=uri:WindowsLiveId&amp;courseId=17192</v>
      </c>
    </row>
    <row r="302" spans="1:5" hidden="1">
      <c r="A302">
        <v>81056</v>
      </c>
      <c r="B302" t="s">
        <v>310</v>
      </c>
      <c r="C302" s="1">
        <v>42769.877604166664</v>
      </c>
      <c r="D302" t="s">
        <v>6</v>
      </c>
      <c r="E302" t="str">
        <f>HYPERLINK("https://imagineacademy.microsoft.com/?whr=uri:WindowsLiveId&amp;courseId=17193")</f>
        <v>https://imagineacademy.microsoft.com/?whr=uri:WindowsLiveId&amp;courseId=17193</v>
      </c>
    </row>
    <row r="303" spans="1:5" hidden="1">
      <c r="A303">
        <v>81071</v>
      </c>
      <c r="B303" t="s">
        <v>311</v>
      </c>
      <c r="C303" s="1">
        <v>42769.85260416667</v>
      </c>
      <c r="D303" t="s">
        <v>6</v>
      </c>
      <c r="E303" t="str">
        <f>HYPERLINK("https://imagineacademy.microsoft.com/?whr=uri:WindowsLiveId&amp;courseId=17194")</f>
        <v>https://imagineacademy.microsoft.com/?whr=uri:WindowsLiveId&amp;courseId=17194</v>
      </c>
    </row>
    <row r="304" spans="1:5" hidden="1">
      <c r="A304">
        <v>81119</v>
      </c>
      <c r="B304" t="s">
        <v>312</v>
      </c>
      <c r="C304" s="1">
        <v>42769.857858796298</v>
      </c>
      <c r="D304" t="s">
        <v>6</v>
      </c>
      <c r="E304" t="str">
        <f>HYPERLINK("https://imagineacademy.microsoft.com/?whr=uri:WindowsLiveId&amp;courseId=17196")</f>
        <v>https://imagineacademy.microsoft.com/?whr=uri:WindowsLiveId&amp;courseId=17196</v>
      </c>
    </row>
    <row r="305" spans="1:5" hidden="1">
      <c r="A305">
        <v>81094</v>
      </c>
      <c r="B305" t="s">
        <v>313</v>
      </c>
      <c r="C305" s="1">
        <v>42772.732835648145</v>
      </c>
      <c r="D305" t="s">
        <v>6</v>
      </c>
      <c r="E305" t="str">
        <f>HYPERLINK("https://imagineacademy.microsoft.com/?whr=uri:WindowsLiveId&amp;courseId=17204")</f>
        <v>https://imagineacademy.microsoft.com/?whr=uri:WindowsLiveId&amp;courseId=17204</v>
      </c>
    </row>
    <row r="306" spans="1:5" hidden="1">
      <c r="A306">
        <v>81018</v>
      </c>
      <c r="B306" t="s">
        <v>314</v>
      </c>
      <c r="C306" s="1">
        <v>42774.73542824074</v>
      </c>
      <c r="D306" t="s">
        <v>6</v>
      </c>
      <c r="E306" t="str">
        <f>HYPERLINK("https://imagineacademy.microsoft.com/?whr=uri:WindowsLiveId&amp;courseId=17220")</f>
        <v>https://imagineacademy.microsoft.com/?whr=uri:WindowsLiveId&amp;courseId=17220</v>
      </c>
    </row>
    <row r="307" spans="1:5" hidden="1">
      <c r="A307">
        <v>81120</v>
      </c>
      <c r="B307" t="s">
        <v>315</v>
      </c>
      <c r="C307" s="1">
        <v>42774.734548611108</v>
      </c>
      <c r="D307" t="s">
        <v>6</v>
      </c>
      <c r="E307" t="str">
        <f>HYPERLINK("https://imagineacademy.microsoft.com/?whr=uri:WindowsLiveId&amp;courseId=17221")</f>
        <v>https://imagineacademy.microsoft.com/?whr=uri:WindowsLiveId&amp;courseId=17221</v>
      </c>
    </row>
    <row r="308" spans="1:5" hidden="1">
      <c r="A308">
        <v>81121</v>
      </c>
      <c r="B308" t="s">
        <v>316</v>
      </c>
      <c r="C308" s="1">
        <v>42774.735011574077</v>
      </c>
      <c r="D308" t="s">
        <v>6</v>
      </c>
      <c r="E308" t="str">
        <f>HYPERLINK("https://imagineacademy.microsoft.com/?whr=uri:WindowsLiveId&amp;courseId=17222")</f>
        <v>https://imagineacademy.microsoft.com/?whr=uri:WindowsLiveId&amp;courseId=17222</v>
      </c>
    </row>
    <row r="309" spans="1:5" hidden="1">
      <c r="A309">
        <v>81095</v>
      </c>
      <c r="B309" t="s">
        <v>317</v>
      </c>
      <c r="C309" s="1">
        <v>42775.643159722225</v>
      </c>
      <c r="D309" t="s">
        <v>6</v>
      </c>
      <c r="E309" t="str">
        <f>HYPERLINK("https://imagineacademy.microsoft.com/?whr=uri:WindowsLiveId&amp;courseId=17228")</f>
        <v>https://imagineacademy.microsoft.com/?whr=uri:WindowsLiveId&amp;courseId=17228</v>
      </c>
    </row>
    <row r="310" spans="1:5" hidden="1">
      <c r="A310">
        <v>81011</v>
      </c>
      <c r="B310" t="s">
        <v>318</v>
      </c>
      <c r="C310" s="1">
        <v>42776.776365740741</v>
      </c>
      <c r="D310" t="s">
        <v>6</v>
      </c>
      <c r="E310" t="str">
        <f>HYPERLINK("https://imagineacademy.microsoft.com/?whr=uri:WindowsLiveId&amp;courseId=17241")</f>
        <v>https://imagineacademy.microsoft.com/?whr=uri:WindowsLiveId&amp;courseId=17241</v>
      </c>
    </row>
    <row r="311" spans="1:5" hidden="1">
      <c r="A311">
        <v>81014</v>
      </c>
      <c r="B311" t="s">
        <v>319</v>
      </c>
      <c r="C311" s="1">
        <v>42776.800555555557</v>
      </c>
      <c r="D311" t="s">
        <v>6</v>
      </c>
      <c r="E311" t="str">
        <f>HYPERLINK("https://imagineacademy.microsoft.com/?whr=uri:WindowsLiveId&amp;courseId=17242")</f>
        <v>https://imagineacademy.microsoft.com/?whr=uri:WindowsLiveId&amp;courseId=17242</v>
      </c>
    </row>
    <row r="312" spans="1:5" hidden="1">
      <c r="A312">
        <v>81019</v>
      </c>
      <c r="B312" t="s">
        <v>320</v>
      </c>
      <c r="C312" s="1">
        <v>42776.889456018522</v>
      </c>
      <c r="D312" t="s">
        <v>6</v>
      </c>
      <c r="E312" t="str">
        <f>HYPERLINK("https://imagineacademy.microsoft.com/?whr=uri:WindowsLiveId&amp;courseId=17243")</f>
        <v>https://imagineacademy.microsoft.com/?whr=uri:WindowsLiveId&amp;courseId=17243</v>
      </c>
    </row>
    <row r="313" spans="1:5" hidden="1">
      <c r="A313">
        <v>81022</v>
      </c>
      <c r="B313" t="s">
        <v>321</v>
      </c>
      <c r="C313" s="1">
        <v>42776.911921296298</v>
      </c>
      <c r="D313" t="s">
        <v>6</v>
      </c>
      <c r="E313" t="str">
        <f>HYPERLINK("https://imagineacademy.microsoft.com/?whr=uri:WindowsLiveId&amp;courseId=17244")</f>
        <v>https://imagineacademy.microsoft.com/?whr=uri:WindowsLiveId&amp;courseId=17244</v>
      </c>
    </row>
    <row r="314" spans="1:5" hidden="1">
      <c r="A314">
        <v>81096</v>
      </c>
      <c r="B314" t="s">
        <v>322</v>
      </c>
      <c r="C314" s="1">
        <v>42776.912870370368</v>
      </c>
      <c r="D314" t="s">
        <v>6</v>
      </c>
      <c r="E314" t="str">
        <f>HYPERLINK("https://imagineacademy.microsoft.com/?whr=uri:WindowsLiveId&amp;courseId=17245")</f>
        <v>https://imagineacademy.microsoft.com/?whr=uri:WindowsLiveId&amp;courseId=17245</v>
      </c>
    </row>
    <row r="315" spans="1:5" hidden="1">
      <c r="A315">
        <v>81122</v>
      </c>
      <c r="B315" t="s">
        <v>323</v>
      </c>
      <c r="C315" s="1">
        <v>42779.690335648149</v>
      </c>
      <c r="D315" t="s">
        <v>6</v>
      </c>
      <c r="E315" t="str">
        <f>HYPERLINK("https://imagineacademy.microsoft.com/?whr=uri:WindowsLiveId&amp;courseId=17248")</f>
        <v>https://imagineacademy.microsoft.com/?whr=uri:WindowsLiveId&amp;courseId=17248</v>
      </c>
    </row>
    <row r="316" spans="1:5" hidden="1">
      <c r="A316">
        <v>81097</v>
      </c>
      <c r="B316" t="s">
        <v>324</v>
      </c>
      <c r="C316" s="1">
        <v>42780.7968287037</v>
      </c>
      <c r="D316" t="s">
        <v>6</v>
      </c>
      <c r="E316" t="str">
        <f>HYPERLINK("https://imagineacademy.microsoft.com/?whr=uri:WindowsLiveId&amp;courseId=17250")</f>
        <v>https://imagineacademy.microsoft.com/?whr=uri:WindowsLiveId&amp;courseId=17250</v>
      </c>
    </row>
    <row r="317" spans="1:5" hidden="1">
      <c r="A317">
        <v>81123</v>
      </c>
      <c r="B317" t="s">
        <v>325</v>
      </c>
      <c r="C317" s="1">
        <v>42780.79650462963</v>
      </c>
      <c r="D317" t="s">
        <v>6</v>
      </c>
      <c r="E317" t="str">
        <f>HYPERLINK("https://imagineacademy.microsoft.com/?whr=uri:WindowsLiveId&amp;courseId=17252")</f>
        <v>https://imagineacademy.microsoft.com/?whr=uri:WindowsLiveId&amp;courseId=17252</v>
      </c>
    </row>
    <row r="318" spans="1:5" hidden="1">
      <c r="A318">
        <v>81124</v>
      </c>
      <c r="B318" t="s">
        <v>326</v>
      </c>
      <c r="C318" s="1">
        <v>42780.796365740738</v>
      </c>
      <c r="D318" t="s">
        <v>6</v>
      </c>
      <c r="E318" t="str">
        <f>HYPERLINK("https://imagineacademy.microsoft.com/?whr=uri:WindowsLiveId&amp;courseId=17253")</f>
        <v>https://imagineacademy.microsoft.com/?whr=uri:WindowsLiveId&amp;courseId=17253</v>
      </c>
    </row>
    <row r="319" spans="1:5" hidden="1">
      <c r="A319">
        <v>81016</v>
      </c>
      <c r="B319" t="s">
        <v>327</v>
      </c>
      <c r="C319" s="1">
        <v>42781.806539351855</v>
      </c>
      <c r="D319" t="s">
        <v>6</v>
      </c>
      <c r="E319" t="str">
        <f>HYPERLINK("https://imagineacademy.microsoft.com/?whr=uri:WindowsLiveId&amp;courseId=17255")</f>
        <v>https://imagineacademy.microsoft.com/?whr=uri:WindowsLiveId&amp;courseId=17255</v>
      </c>
    </row>
    <row r="320" spans="1:5" hidden="1">
      <c r="A320">
        <v>81017</v>
      </c>
      <c r="B320" t="s">
        <v>328</v>
      </c>
      <c r="C320" s="1">
        <v>42781.807083333333</v>
      </c>
      <c r="D320" t="s">
        <v>6</v>
      </c>
      <c r="E320" t="str">
        <f>HYPERLINK("https://imagineacademy.microsoft.com/?whr=uri:WindowsLiveId&amp;courseId=17256")</f>
        <v>https://imagineacademy.microsoft.com/?whr=uri:WindowsLiveId&amp;courseId=17256</v>
      </c>
    </row>
    <row r="321" spans="1:5" hidden="1">
      <c r="A321">
        <v>81098</v>
      </c>
      <c r="B321" t="s">
        <v>329</v>
      </c>
      <c r="C321" s="1">
        <v>42781.80773148148</v>
      </c>
      <c r="D321" t="s">
        <v>6</v>
      </c>
      <c r="E321" t="str">
        <f>HYPERLINK("https://imagineacademy.microsoft.com/?whr=uri:WindowsLiveId&amp;courseId=17257")</f>
        <v>https://imagineacademy.microsoft.com/?whr=uri:WindowsLiveId&amp;courseId=17257</v>
      </c>
    </row>
    <row r="322" spans="1:5" hidden="1">
      <c r="A322">
        <v>81099</v>
      </c>
      <c r="B322" t="s">
        <v>330</v>
      </c>
      <c r="C322" s="1">
        <v>42787.684259259258</v>
      </c>
      <c r="D322" t="s">
        <v>6</v>
      </c>
      <c r="E322" t="str">
        <f>HYPERLINK("https://imagineacademy.microsoft.com/?whr=uri:WindowsLiveId&amp;courseId=17266")</f>
        <v>https://imagineacademy.microsoft.com/?whr=uri:WindowsLiveId&amp;courseId=17266</v>
      </c>
    </row>
    <row r="323" spans="1:5" hidden="1">
      <c r="A323">
        <v>81100</v>
      </c>
      <c r="B323" t="s">
        <v>331</v>
      </c>
      <c r="C323" s="1">
        <v>42787.685601851852</v>
      </c>
      <c r="D323" t="s">
        <v>6</v>
      </c>
      <c r="E323" t="str">
        <f>HYPERLINK("https://imagineacademy.microsoft.com/?whr=uri:WindowsLiveId&amp;courseId=17267")</f>
        <v>https://imagineacademy.microsoft.com/?whr=uri:WindowsLiveId&amp;courseId=17267</v>
      </c>
    </row>
    <row r="324" spans="1:5" hidden="1">
      <c r="A324">
        <v>81125</v>
      </c>
      <c r="B324" t="s">
        <v>332</v>
      </c>
      <c r="C324" s="1">
        <v>42787.688356481478</v>
      </c>
      <c r="D324" t="s">
        <v>6</v>
      </c>
      <c r="E324" t="str">
        <f>HYPERLINK("https://imagineacademy.microsoft.com/?whr=uri:WindowsLiveId&amp;courseId=17268")</f>
        <v>https://imagineacademy.microsoft.com/?whr=uri:WindowsLiveId&amp;courseId=17268</v>
      </c>
    </row>
    <row r="325" spans="1:5" hidden="1">
      <c r="A325">
        <v>81101</v>
      </c>
      <c r="B325" t="s">
        <v>333</v>
      </c>
      <c r="C325" s="1">
        <v>42788.764270833337</v>
      </c>
      <c r="D325" t="s">
        <v>6</v>
      </c>
      <c r="E325" t="str">
        <f>HYPERLINK("https://imagineacademy.microsoft.com/?whr=uri:WindowsLiveId&amp;courseId=17270")</f>
        <v>https://imagineacademy.microsoft.com/?whr=uri:WindowsLiveId&amp;courseId=17270</v>
      </c>
    </row>
    <row r="326" spans="1:5" hidden="1">
      <c r="A326">
        <v>81118</v>
      </c>
      <c r="B326" t="s">
        <v>334</v>
      </c>
      <c r="C326" s="1">
        <v>42788.764131944445</v>
      </c>
      <c r="D326" t="s">
        <v>6</v>
      </c>
      <c r="E326" t="str">
        <f>HYPERLINK("https://imagineacademy.microsoft.com/?whr=uri:WindowsLiveId&amp;courseId=17271")</f>
        <v>https://imagineacademy.microsoft.com/?whr=uri:WindowsLiveId&amp;courseId=17271</v>
      </c>
    </row>
    <row r="327" spans="1:5" hidden="1">
      <c r="A327">
        <v>81013</v>
      </c>
      <c r="B327" t="s">
        <v>335</v>
      </c>
      <c r="C327" s="1">
        <v>42790.695011574076</v>
      </c>
      <c r="D327" t="s">
        <v>6</v>
      </c>
      <c r="E327" t="str">
        <f>HYPERLINK("https://imagineacademy.microsoft.com/?whr=uri:WindowsLiveId&amp;courseId=17274")</f>
        <v>https://imagineacademy.microsoft.com/?whr=uri:WindowsLiveId&amp;courseId=17274</v>
      </c>
    </row>
    <row r="328" spans="1:5" hidden="1">
      <c r="A328">
        <v>81126</v>
      </c>
      <c r="B328" t="s">
        <v>336</v>
      </c>
      <c r="C328" s="1">
        <v>42793.694085648145</v>
      </c>
      <c r="D328" t="s">
        <v>6</v>
      </c>
      <c r="E328" t="str">
        <f>HYPERLINK("https://imagineacademy.microsoft.com/?whr=uri:WindowsLiveId&amp;courseId=17283")</f>
        <v>https://imagineacademy.microsoft.com/?whr=uri:WindowsLiveId&amp;courseId=17283</v>
      </c>
    </row>
    <row r="329" spans="1:5" hidden="1">
      <c r="A329">
        <v>81012</v>
      </c>
      <c r="B329" t="s">
        <v>337</v>
      </c>
      <c r="C329" s="1">
        <v>42795.687303240738</v>
      </c>
      <c r="D329" t="s">
        <v>6</v>
      </c>
      <c r="E329" t="str">
        <f>HYPERLINK("https://imagineacademy.microsoft.com/?whr=uri:WindowsLiveId&amp;courseId=17287")</f>
        <v>https://imagineacademy.microsoft.com/?whr=uri:WindowsLiveId&amp;courseId=17287</v>
      </c>
    </row>
    <row r="330" spans="1:5">
      <c r="A330">
        <v>81068</v>
      </c>
      <c r="B330" t="s">
        <v>338</v>
      </c>
      <c r="C330" s="1">
        <v>42800.768553240741</v>
      </c>
      <c r="D330" t="s">
        <v>6</v>
      </c>
      <c r="E330" t="str">
        <f>HYPERLINK("https://imagineacademy.microsoft.com/?whr=uri:WindowsLiveId&amp;courseId=17337")</f>
        <v>https://imagineacademy.microsoft.com/?whr=uri:WindowsLiveId&amp;courseId=17337</v>
      </c>
    </row>
    <row r="331" spans="1:5" hidden="1">
      <c r="A331">
        <v>81102</v>
      </c>
      <c r="B331" t="s">
        <v>339</v>
      </c>
      <c r="C331" s="1">
        <v>42801.714675925927</v>
      </c>
      <c r="D331" t="s">
        <v>6</v>
      </c>
      <c r="E331" t="str">
        <f>HYPERLINK("https://imagineacademy.microsoft.com/?whr=uri:WindowsLiveId&amp;courseId=17354")</f>
        <v>https://imagineacademy.microsoft.com/?whr=uri:WindowsLiveId&amp;courseId=17354</v>
      </c>
    </row>
    <row r="332" spans="1:5" hidden="1">
      <c r="A332">
        <v>81103</v>
      </c>
      <c r="B332" t="s">
        <v>340</v>
      </c>
      <c r="C332" s="1">
        <v>42801.718657407408</v>
      </c>
      <c r="D332" t="s">
        <v>6</v>
      </c>
      <c r="E332" t="str">
        <f>HYPERLINK("https://imagineacademy.microsoft.com/?whr=uri:WindowsLiveId&amp;courseId=17355")</f>
        <v>https://imagineacademy.microsoft.com/?whr=uri:WindowsLiveId&amp;courseId=17355</v>
      </c>
    </row>
    <row r="333" spans="1:5" hidden="1">
      <c r="A333">
        <v>81127</v>
      </c>
      <c r="B333" t="s">
        <v>341</v>
      </c>
      <c r="C333" s="1">
        <v>42802.677951388891</v>
      </c>
      <c r="D333" t="s">
        <v>6</v>
      </c>
      <c r="E333" t="str">
        <f>HYPERLINK("https://imagineacademy.microsoft.com/?whr=uri:WindowsLiveId&amp;courseId=17359")</f>
        <v>https://imagineacademy.microsoft.com/?whr=uri:WindowsLiveId&amp;courseId=17359</v>
      </c>
    </row>
    <row r="334" spans="1:5" hidden="1">
      <c r="A334">
        <v>81130</v>
      </c>
      <c r="B334" t="s">
        <v>342</v>
      </c>
      <c r="C334" s="1">
        <v>42814.810173611113</v>
      </c>
      <c r="D334" t="s">
        <v>6</v>
      </c>
      <c r="E334" t="str">
        <f>HYPERLINK("https://imagineacademy.microsoft.com/?whr=uri:WindowsLiveId&amp;courseId=17378")</f>
        <v>https://imagineacademy.microsoft.com/?whr=uri:WindowsLiveId&amp;courseId=17378</v>
      </c>
    </row>
    <row r="335" spans="1:5" hidden="1">
      <c r="A335">
        <v>81021</v>
      </c>
      <c r="B335" t="s">
        <v>343</v>
      </c>
      <c r="C335" s="1">
        <v>42814.809745370374</v>
      </c>
      <c r="D335" t="s">
        <v>6</v>
      </c>
      <c r="E335" t="str">
        <f>HYPERLINK("https://imagineacademy.microsoft.com/?whr=uri:WindowsLiveId&amp;courseId=17386")</f>
        <v>https://imagineacademy.microsoft.com/?whr=uri:WindowsLiveId&amp;courseId=17386</v>
      </c>
    </row>
    <row r="336" spans="1:5" hidden="1">
      <c r="A336">
        <v>81128</v>
      </c>
      <c r="B336" t="s">
        <v>344</v>
      </c>
      <c r="C336" s="1">
        <v>42814.809270833335</v>
      </c>
      <c r="D336" t="s">
        <v>6</v>
      </c>
      <c r="E336" t="str">
        <f>HYPERLINK("https://imagineacademy.microsoft.com/?whr=uri:WindowsLiveId&amp;courseId=17393")</f>
        <v>https://imagineacademy.microsoft.com/?whr=uri:WindowsLiveId&amp;courseId=17393</v>
      </c>
    </row>
    <row r="337" spans="1:5" hidden="1">
      <c r="A337">
        <v>81117</v>
      </c>
      <c r="B337" t="s">
        <v>345</v>
      </c>
      <c r="C337" s="1">
        <v>42817.835462962961</v>
      </c>
      <c r="D337" t="s">
        <v>6</v>
      </c>
      <c r="E337" t="str">
        <f>HYPERLINK("https://imagineacademy.microsoft.com/?whr=uri:WindowsLiveId&amp;courseId=17411")</f>
        <v>https://imagineacademy.microsoft.com/?whr=uri:WindowsLiveId&amp;courseId=17411</v>
      </c>
    </row>
    <row r="338" spans="1:5" hidden="1">
      <c r="A338">
        <v>81129</v>
      </c>
      <c r="B338" t="s">
        <v>346</v>
      </c>
      <c r="C338" s="1">
        <v>42822.629745370374</v>
      </c>
      <c r="D338" t="s">
        <v>6</v>
      </c>
      <c r="E338" t="str">
        <f>HYPERLINK("https://imagineacademy.microsoft.com/?whr=uri:WindowsLiveId&amp;courseId=17450")</f>
        <v>https://imagineacademy.microsoft.com/?whr=uri:WindowsLiveId&amp;courseId=17450</v>
      </c>
    </row>
    <row r="339" spans="1:5" hidden="1">
      <c r="A339">
        <v>81131</v>
      </c>
      <c r="B339" t="s">
        <v>347</v>
      </c>
      <c r="C339" s="1">
        <v>42824.596307870372</v>
      </c>
      <c r="D339" t="s">
        <v>6</v>
      </c>
      <c r="E339" t="str">
        <f>HYPERLINK("https://imagineacademy.microsoft.com/?whr=uri:WindowsLiveId&amp;courseId=17463")</f>
        <v>https://imagineacademy.microsoft.com/?whr=uri:WindowsLiveId&amp;courseId=17463</v>
      </c>
    </row>
    <row r="340" spans="1:5" hidden="1">
      <c r="A340" t="s">
        <v>348</v>
      </c>
      <c r="B340" t="s">
        <v>349</v>
      </c>
      <c r="C340" s="1">
        <v>42843.683483796296</v>
      </c>
      <c r="D340" t="s">
        <v>6</v>
      </c>
      <c r="E340" t="str">
        <f>HYPERLINK("https://imagineacademy.microsoft.com/?whr=uri:WindowsLiveId&amp;courseId=17572")</f>
        <v>https://imagineacademy.microsoft.com/?whr=uri:WindowsLiveId&amp;courseId=17572</v>
      </c>
    </row>
    <row r="341" spans="1:5" hidden="1">
      <c r="A341">
        <v>81020</v>
      </c>
      <c r="B341" t="s">
        <v>350</v>
      </c>
      <c r="C341" s="1">
        <v>42845.640127314815</v>
      </c>
      <c r="D341" t="s">
        <v>6</v>
      </c>
      <c r="E341" t="str">
        <f>HYPERLINK("https://imagineacademy.microsoft.com/?whr=uri:WindowsLiveId&amp;courseId=17608")</f>
        <v>https://imagineacademy.microsoft.com/?whr=uri:WindowsLiveId&amp;courseId=17608</v>
      </c>
    </row>
    <row r="342" spans="1:5" hidden="1">
      <c r="A342" t="s">
        <v>351</v>
      </c>
      <c r="B342" t="s">
        <v>352</v>
      </c>
      <c r="C342" s="1">
        <v>42851.660682870373</v>
      </c>
      <c r="D342" t="s">
        <v>6</v>
      </c>
      <c r="E342" t="str">
        <f>HYPERLINK("https://imagineacademy.microsoft.com/?whr=uri:WindowsLiveId&amp;courseId=17615")</f>
        <v>https://imagineacademy.microsoft.com/?whr=uri:WindowsLiveId&amp;courseId=17615</v>
      </c>
    </row>
    <row r="343" spans="1:5" hidden="1">
      <c r="A343" t="s">
        <v>353</v>
      </c>
      <c r="B343" t="s">
        <v>354</v>
      </c>
      <c r="C343" s="1">
        <v>42858.614027777781</v>
      </c>
      <c r="D343" t="s">
        <v>6</v>
      </c>
      <c r="E343" t="str">
        <f>HYPERLINK("https://imagineacademy.microsoft.com/?whr=uri:WindowsLiveId&amp;courseId=17633")</f>
        <v>https://imagineacademy.microsoft.com/?whr=uri:WindowsLiveId&amp;courseId=17633</v>
      </c>
    </row>
    <row r="344" spans="1:5" hidden="1">
      <c r="A344">
        <v>81133</v>
      </c>
      <c r="B344" t="s">
        <v>355</v>
      </c>
      <c r="C344" s="1">
        <v>42859.621041666665</v>
      </c>
      <c r="D344" t="s">
        <v>6</v>
      </c>
      <c r="E344" t="str">
        <f>HYPERLINK("https://imagineacademy.microsoft.com/?whr=uri:WindowsLiveId&amp;courseId=17638")</f>
        <v>https://imagineacademy.microsoft.com/?whr=uri:WindowsLiveId&amp;courseId=17638</v>
      </c>
    </row>
    <row r="345" spans="1:5" hidden="1">
      <c r="A345">
        <v>81134</v>
      </c>
      <c r="B345" t="s">
        <v>356</v>
      </c>
      <c r="C345" s="1">
        <v>42860.62804398148</v>
      </c>
      <c r="D345" t="s">
        <v>6</v>
      </c>
      <c r="E345" t="str">
        <f>HYPERLINK("https://imagineacademy.microsoft.com/?whr=uri:WindowsLiveId&amp;courseId=17641")</f>
        <v>https://imagineacademy.microsoft.com/?whr=uri:WindowsLiveId&amp;courseId=17641</v>
      </c>
    </row>
    <row r="346" spans="1:5">
      <c r="A346">
        <v>81031</v>
      </c>
      <c r="B346" t="s">
        <v>357</v>
      </c>
      <c r="C346" s="1">
        <v>42865.844039351854</v>
      </c>
      <c r="D346" t="s">
        <v>6</v>
      </c>
      <c r="E346" t="str">
        <f>HYPERLINK("https://imagineacademy.microsoft.com/?whr=uri:WindowsLiveId&amp;courseId=17649")</f>
        <v>https://imagineacademy.microsoft.com/?whr=uri:WindowsLiveId&amp;courseId=17649</v>
      </c>
    </row>
    <row r="347" spans="1:5" hidden="1">
      <c r="A347">
        <v>81135</v>
      </c>
      <c r="B347" t="s">
        <v>358</v>
      </c>
      <c r="C347" s="1">
        <v>42872.687175925923</v>
      </c>
      <c r="D347" t="s">
        <v>6</v>
      </c>
      <c r="E347" t="str">
        <f>HYPERLINK("https://imagineacademy.microsoft.com/?whr=uri:WindowsLiveId&amp;courseId=17667")</f>
        <v>https://imagineacademy.microsoft.com/?whr=uri:WindowsLiveId&amp;courseId=17667</v>
      </c>
    </row>
    <row r="348" spans="1:5" hidden="1">
      <c r="A348">
        <v>81136</v>
      </c>
      <c r="B348" t="s">
        <v>359</v>
      </c>
      <c r="C348" s="1">
        <v>42872.695347222223</v>
      </c>
      <c r="D348" t="s">
        <v>6</v>
      </c>
      <c r="E348" t="str">
        <f>HYPERLINK("https://imagineacademy.microsoft.com/?whr=uri:WindowsLiveId&amp;courseId=17668")</f>
        <v>https://imagineacademy.microsoft.com/?whr=uri:WindowsLiveId&amp;courseId=17668</v>
      </c>
    </row>
    <row r="349" spans="1:5">
      <c r="A349">
        <v>81132</v>
      </c>
      <c r="B349" t="s">
        <v>360</v>
      </c>
      <c r="C349" s="1">
        <v>42877.750324074077</v>
      </c>
      <c r="D349" t="s">
        <v>6</v>
      </c>
      <c r="E349" t="str">
        <f>HYPERLINK("https://imagineacademy.microsoft.com/?whr=uri:WindowsLiveId&amp;courseId=17684")</f>
        <v>https://imagineacademy.microsoft.com/?whr=uri:WindowsLiveId&amp;courseId=17684</v>
      </c>
    </row>
    <row r="350" spans="1:5" hidden="1">
      <c r="A350">
        <v>81137</v>
      </c>
      <c r="B350" t="s">
        <v>361</v>
      </c>
      <c r="C350" s="1">
        <v>42879.62972222222</v>
      </c>
      <c r="D350" t="s">
        <v>6</v>
      </c>
      <c r="E350" t="str">
        <f>HYPERLINK("https://imagineacademy.microsoft.com/?whr=uri:WindowsLiveId&amp;courseId=17691")</f>
        <v>https://imagineacademy.microsoft.com/?whr=uri:WindowsLiveId&amp;courseId=17691</v>
      </c>
    </row>
    <row r="351" spans="1:5" hidden="1">
      <c r="A351">
        <v>81062</v>
      </c>
      <c r="B351" t="s">
        <v>362</v>
      </c>
      <c r="C351" s="1">
        <v>42906.669259259259</v>
      </c>
      <c r="D351" t="s">
        <v>6</v>
      </c>
      <c r="E351" t="str">
        <f>HYPERLINK("https://imagineacademy.microsoft.com/?whr=uri:WindowsLiveId&amp;courseId=17796")</f>
        <v>https://imagineacademy.microsoft.com/?whr=uri:WindowsLiveId&amp;courseId=17796</v>
      </c>
    </row>
    <row r="352" spans="1:5" hidden="1">
      <c r="A352">
        <v>81138</v>
      </c>
      <c r="B352" t="s">
        <v>363</v>
      </c>
      <c r="C352" s="1">
        <v>42909.659444444442</v>
      </c>
      <c r="D352" t="s">
        <v>6</v>
      </c>
      <c r="E352" t="str">
        <f>HYPERLINK("https://imagineacademy.microsoft.com/?whr=uri:WindowsLiveId&amp;courseId=17801")</f>
        <v>https://imagineacademy.microsoft.com/?whr=uri:WindowsLiveId&amp;courseId=17801</v>
      </c>
    </row>
    <row r="353" spans="1:5" hidden="1">
      <c r="A353">
        <v>81139</v>
      </c>
      <c r="B353" t="s">
        <v>364</v>
      </c>
      <c r="C353" s="1">
        <v>42914.65184027778</v>
      </c>
      <c r="D353" t="s">
        <v>6</v>
      </c>
      <c r="E353" t="str">
        <f>HYPERLINK("https://imagineacademy.microsoft.com/?whr=uri:WindowsLiveId&amp;courseId=17807")</f>
        <v>https://imagineacademy.microsoft.com/?whr=uri:WindowsLiveId&amp;courseId=17807</v>
      </c>
    </row>
    <row r="354" spans="1:5" hidden="1">
      <c r="A354">
        <v>81140</v>
      </c>
      <c r="B354" t="s">
        <v>365</v>
      </c>
      <c r="C354" s="1">
        <v>42922.690706018519</v>
      </c>
      <c r="D354" t="s">
        <v>6</v>
      </c>
      <c r="E354" t="str">
        <f>HYPERLINK("https://imagineacademy.microsoft.com/?whr=uri:WindowsLiveId&amp;courseId=17819")</f>
        <v>https://imagineacademy.microsoft.com/?whr=uri:WindowsLiveId&amp;courseId=17819</v>
      </c>
    </row>
    <row r="355" spans="1:5" hidden="1">
      <c r="A355">
        <v>81155</v>
      </c>
      <c r="B355" t="s">
        <v>366</v>
      </c>
      <c r="C355" s="1">
        <v>42934.702499999999</v>
      </c>
      <c r="D355" t="s">
        <v>6</v>
      </c>
      <c r="E355" t="str">
        <f>HYPERLINK("https://imagineacademy.microsoft.com/?whr=uri:WindowsLiveId&amp;courseId=17845")</f>
        <v>https://imagineacademy.microsoft.com/?whr=uri:WindowsLiveId&amp;courseId=17845</v>
      </c>
    </row>
    <row r="356" spans="1:5" hidden="1">
      <c r="A356">
        <v>81157</v>
      </c>
      <c r="B356" t="s">
        <v>367</v>
      </c>
      <c r="C356" s="1">
        <v>42940.684108796297</v>
      </c>
      <c r="D356" t="s">
        <v>6</v>
      </c>
      <c r="E356" t="str">
        <f>HYPERLINK("https://imagineacademy.microsoft.com/?whr=uri:WindowsLiveId&amp;courseId=17859")</f>
        <v>https://imagineacademy.microsoft.com/?whr=uri:WindowsLiveId&amp;courseId=17859</v>
      </c>
    </row>
    <row r="357" spans="1:5" hidden="1">
      <c r="A357">
        <v>81170</v>
      </c>
      <c r="B357" t="s">
        <v>368</v>
      </c>
      <c r="C357" s="1">
        <v>42943.732199074075</v>
      </c>
      <c r="D357" t="s">
        <v>6</v>
      </c>
      <c r="E357" t="str">
        <f>HYPERLINK("https://imagineacademy.microsoft.com/?whr=uri:WindowsLiveId&amp;courseId=17868")</f>
        <v>https://imagineacademy.microsoft.com/?whr=uri:WindowsLiveId&amp;courseId=17868</v>
      </c>
    </row>
    <row r="358" spans="1:5" hidden="1">
      <c r="A358">
        <v>81162</v>
      </c>
      <c r="B358" t="s">
        <v>369</v>
      </c>
      <c r="C358" s="1">
        <v>42944.676851851851</v>
      </c>
      <c r="D358" t="s">
        <v>6</v>
      </c>
      <c r="E358" t="str">
        <f>HYPERLINK("https://imagineacademy.microsoft.com/?whr=uri:WindowsLiveId&amp;courseId=17870")</f>
        <v>https://imagineacademy.microsoft.com/?whr=uri:WindowsLiveId&amp;courseId=17870</v>
      </c>
    </row>
    <row r="359" spans="1:5" hidden="1">
      <c r="A359">
        <v>81168</v>
      </c>
      <c r="B359" t="s">
        <v>370</v>
      </c>
      <c r="C359" s="1">
        <v>42944.677152777775</v>
      </c>
      <c r="D359" t="s">
        <v>6</v>
      </c>
      <c r="E359" t="str">
        <f>HYPERLINK("https://imagineacademy.microsoft.com/?whr=uri:WindowsLiveId&amp;courseId=17872")</f>
        <v>https://imagineacademy.microsoft.com/?whr=uri:WindowsLiveId&amp;courseId=17872</v>
      </c>
    </row>
    <row r="360" spans="1:5" hidden="1">
      <c r="A360">
        <v>81169</v>
      </c>
      <c r="B360" t="s">
        <v>371</v>
      </c>
      <c r="C360" s="1">
        <v>42950.663784722223</v>
      </c>
      <c r="D360" t="s">
        <v>6</v>
      </c>
      <c r="E360" t="str">
        <f>HYPERLINK("https://imagineacademy.microsoft.com/?whr=uri:WindowsLiveId&amp;courseId=17883")</f>
        <v>https://imagineacademy.microsoft.com/?whr=uri:WindowsLiveId&amp;courseId=17883</v>
      </c>
    </row>
    <row r="361" spans="1:5" hidden="1">
      <c r="A361">
        <v>81161</v>
      </c>
      <c r="B361" t="s">
        <v>372</v>
      </c>
      <c r="C361" s="1">
        <v>42951.599166666667</v>
      </c>
      <c r="D361" t="s">
        <v>6</v>
      </c>
      <c r="E361" t="str">
        <f>HYPERLINK("https://imagineacademy.microsoft.com/?whr=uri:WindowsLiveId&amp;courseId=17886")</f>
        <v>https://imagineacademy.microsoft.com/?whr=uri:WindowsLiveId&amp;courseId=17886</v>
      </c>
    </row>
    <row r="362" spans="1:5" hidden="1">
      <c r="A362">
        <v>81239</v>
      </c>
      <c r="B362" t="s">
        <v>373</v>
      </c>
      <c r="C362" s="1">
        <v>42990.801006944443</v>
      </c>
      <c r="D362" t="s">
        <v>6</v>
      </c>
      <c r="E362" t="str">
        <f>HYPERLINK("https://imagineacademy.microsoft.com/?whr=uri:WindowsLiveId&amp;courseId=18007")</f>
        <v>https://imagineacademy.microsoft.com/?whr=uri:WindowsLiveId&amp;courseId=18007</v>
      </c>
    </row>
    <row r="363" spans="1:5" hidden="1">
      <c r="A363">
        <v>81213</v>
      </c>
      <c r="B363" t="s">
        <v>374</v>
      </c>
      <c r="C363" s="1">
        <v>42996.610798611109</v>
      </c>
      <c r="D363" t="s">
        <v>6</v>
      </c>
      <c r="E363" t="str">
        <f>HYPERLINK("https://imagineacademy.microsoft.com/?whr=uri:WindowsLiveId&amp;courseId=18021")</f>
        <v>https://imagineacademy.microsoft.com/?whr=uri:WindowsLiveId&amp;courseId=18021</v>
      </c>
    </row>
    <row r="364" spans="1:5" hidden="1">
      <c r="A364">
        <v>81214</v>
      </c>
      <c r="B364" t="s">
        <v>375</v>
      </c>
      <c r="C364" s="1">
        <v>42996.611018518517</v>
      </c>
      <c r="D364" t="s">
        <v>6</v>
      </c>
      <c r="E364" t="str">
        <f>HYPERLINK("https://imagineacademy.microsoft.com/?whr=uri:WindowsLiveId&amp;courseId=18022")</f>
        <v>https://imagineacademy.microsoft.com/?whr=uri:WindowsLiveId&amp;courseId=18022</v>
      </c>
    </row>
    <row r="365" spans="1:5" hidden="1">
      <c r="A365">
        <v>81215</v>
      </c>
      <c r="B365" t="s">
        <v>376</v>
      </c>
      <c r="C365" s="1">
        <v>42996.62159722222</v>
      </c>
      <c r="D365" t="s">
        <v>6</v>
      </c>
      <c r="E365" t="str">
        <f>HYPERLINK("https://imagineacademy.microsoft.com/?whr=uri:WindowsLiveId&amp;courseId=18023")</f>
        <v>https://imagineacademy.microsoft.com/?whr=uri:WindowsLiveId&amp;courseId=18023</v>
      </c>
    </row>
    <row r="366" spans="1:5" hidden="1">
      <c r="A366">
        <v>81209</v>
      </c>
      <c r="B366" t="s">
        <v>377</v>
      </c>
      <c r="C366" s="1">
        <v>42997.672708333332</v>
      </c>
      <c r="D366" t="s">
        <v>6</v>
      </c>
      <c r="E366" t="str">
        <f>HYPERLINK("https://imagineacademy.microsoft.com/?whr=uri:WindowsLiveId&amp;courseId=18031")</f>
        <v>https://imagineacademy.microsoft.com/?whr=uri:WindowsLiveId&amp;courseId=18031</v>
      </c>
    </row>
    <row r="367" spans="1:5" hidden="1">
      <c r="A367">
        <v>81208</v>
      </c>
      <c r="B367" t="s">
        <v>378</v>
      </c>
      <c r="C367" s="1">
        <v>43012.652777777781</v>
      </c>
      <c r="D367" t="s">
        <v>6</v>
      </c>
      <c r="E367" t="str">
        <f>HYPERLINK("https://imagineacademy.microsoft.com/?whr=uri:WindowsLiveId&amp;courseId=18119")</f>
        <v>https://imagineacademy.microsoft.com/?whr=uri:WindowsLiveId&amp;courseId=18119</v>
      </c>
    </row>
    <row r="368" spans="1:5" hidden="1">
      <c r="A368">
        <v>81210</v>
      </c>
      <c r="B368" t="s">
        <v>379</v>
      </c>
      <c r="C368" s="1">
        <v>43013.653055555558</v>
      </c>
      <c r="D368" t="s">
        <v>6</v>
      </c>
      <c r="E368" t="str">
        <f>HYPERLINK("https://imagineacademy.microsoft.com/?whr=uri:WindowsLiveId&amp;courseId=18120")</f>
        <v>https://imagineacademy.microsoft.com/?whr=uri:WindowsLiveId&amp;courseId=18120</v>
      </c>
    </row>
    <row r="369" spans="1:5" hidden="1">
      <c r="A369">
        <v>81142</v>
      </c>
      <c r="B369" t="s">
        <v>380</v>
      </c>
      <c r="C369" s="1">
        <v>43014.727083333331</v>
      </c>
      <c r="D369" t="s">
        <v>6</v>
      </c>
      <c r="E369" t="str">
        <f>HYPERLINK("https://imagineacademy.microsoft.com/?whr=uri:WindowsLiveId&amp;courseId=18122")</f>
        <v>https://imagineacademy.microsoft.com/?whr=uri:WindowsLiveId&amp;courseId=18122</v>
      </c>
    </row>
    <row r="370" spans="1:5" hidden="1">
      <c r="A370">
        <v>81198</v>
      </c>
      <c r="B370" t="s">
        <v>381</v>
      </c>
      <c r="C370" s="1">
        <v>43018.779166666667</v>
      </c>
      <c r="D370" t="s">
        <v>6</v>
      </c>
      <c r="E370" t="str">
        <f>HYPERLINK("https://imagineacademy.microsoft.com/?whr=uri:WindowsLiveId&amp;courseId=18125")</f>
        <v>https://imagineacademy.microsoft.com/?whr=uri:WindowsLiveId&amp;courseId=18125</v>
      </c>
    </row>
    <row r="371" spans="1:5" hidden="1">
      <c r="A371">
        <v>81216</v>
      </c>
      <c r="B371" t="s">
        <v>382</v>
      </c>
      <c r="C371" s="1">
        <v>43020.811689814815</v>
      </c>
      <c r="D371" t="s">
        <v>6</v>
      </c>
      <c r="E371" t="str">
        <f>HYPERLINK("https://imagineacademy.microsoft.com/?whr=uri:WindowsLiveId&amp;courseId=18138")</f>
        <v>https://imagineacademy.microsoft.com/?whr=uri:WindowsLiveId&amp;courseId=18138</v>
      </c>
    </row>
    <row r="372" spans="1:5" hidden="1">
      <c r="A372">
        <v>81205</v>
      </c>
      <c r="B372" t="s">
        <v>383</v>
      </c>
      <c r="C372" s="1">
        <v>43024.648506944446</v>
      </c>
      <c r="D372" t="s">
        <v>6</v>
      </c>
      <c r="E372" t="str">
        <f>HYPERLINK("https://imagineacademy.microsoft.com/?whr=uri:WindowsLiveId&amp;courseId=18142")</f>
        <v>https://imagineacademy.microsoft.com/?whr=uri:WindowsLiveId&amp;courseId=18142</v>
      </c>
    </row>
    <row r="373" spans="1:5" hidden="1">
      <c r="A373">
        <v>81204</v>
      </c>
      <c r="B373" t="s">
        <v>384</v>
      </c>
      <c r="C373" s="1">
        <v>43032.668923611112</v>
      </c>
      <c r="D373" t="s">
        <v>6</v>
      </c>
      <c r="E373" t="str">
        <f>HYPERLINK("https://imagineacademy.microsoft.com/?whr=uri:WindowsLiveId&amp;courseId=18145")</f>
        <v>https://imagineacademy.microsoft.com/?whr=uri:WindowsLiveId&amp;courseId=18145</v>
      </c>
    </row>
    <row r="374" spans="1:5" hidden="1">
      <c r="A374">
        <v>81206</v>
      </c>
      <c r="B374" t="s">
        <v>385</v>
      </c>
      <c r="C374" s="1">
        <v>43033.66128472222</v>
      </c>
      <c r="D374" t="s">
        <v>6</v>
      </c>
      <c r="E374" t="str">
        <f>HYPERLINK("https://imagineacademy.microsoft.com/?whr=uri:WindowsLiveId&amp;courseId=18149")</f>
        <v>https://imagineacademy.microsoft.com/?whr=uri:WindowsLiveId&amp;courseId=18149</v>
      </c>
    </row>
    <row r="375" spans="1:5" hidden="1">
      <c r="A375">
        <v>81211</v>
      </c>
      <c r="B375" t="s">
        <v>386</v>
      </c>
      <c r="C375" s="1">
        <v>43033.679409722223</v>
      </c>
      <c r="D375" t="s">
        <v>6</v>
      </c>
      <c r="E375" t="str">
        <f>HYPERLINK("https://imagineacademy.microsoft.com/?whr=uri:WindowsLiveId&amp;courseId=18150")</f>
        <v>https://imagineacademy.microsoft.com/?whr=uri:WindowsLiveId&amp;courseId=18150</v>
      </c>
    </row>
    <row r="376" spans="1:5" hidden="1">
      <c r="A376">
        <v>81199</v>
      </c>
      <c r="B376" t="s">
        <v>387</v>
      </c>
      <c r="C376" s="1">
        <v>43034.66170138889</v>
      </c>
      <c r="D376" t="s">
        <v>6</v>
      </c>
      <c r="E376" t="str">
        <f>HYPERLINK("https://imagineacademy.microsoft.com/?whr=uri:WindowsLiveId&amp;courseId=18151")</f>
        <v>https://imagineacademy.microsoft.com/?whr=uri:WindowsLiveId&amp;courseId=18151</v>
      </c>
    </row>
    <row r="377" spans="1:5" hidden="1">
      <c r="A377">
        <v>81200</v>
      </c>
      <c r="B377" t="s">
        <v>388</v>
      </c>
      <c r="C377" s="1">
        <v>43038.666597222225</v>
      </c>
      <c r="D377" t="s">
        <v>6</v>
      </c>
      <c r="E377" t="str">
        <f>HYPERLINK("https://imagineacademy.microsoft.com/?whr=uri:WindowsLiveId&amp;courseId=18156")</f>
        <v>https://imagineacademy.microsoft.com/?whr=uri:WindowsLiveId&amp;courseId=18156</v>
      </c>
    </row>
    <row r="378" spans="1:5" hidden="1">
      <c r="A378">
        <v>81207</v>
      </c>
      <c r="B378" t="s">
        <v>389</v>
      </c>
      <c r="C378" s="1">
        <v>43038.667071759257</v>
      </c>
      <c r="D378" t="s">
        <v>6</v>
      </c>
      <c r="E378" t="str">
        <f>HYPERLINK("https://imagineacademy.microsoft.com/?whr=uri:WindowsLiveId&amp;courseId=18157")</f>
        <v>https://imagineacademy.microsoft.com/?whr=uri:WindowsLiveId&amp;courseId=18157</v>
      </c>
    </row>
    <row r="379" spans="1:5" hidden="1">
      <c r="A379">
        <v>81201</v>
      </c>
      <c r="B379" t="s">
        <v>390</v>
      </c>
      <c r="C379" s="1">
        <v>43039.641747685186</v>
      </c>
      <c r="D379" t="s">
        <v>6</v>
      </c>
      <c r="E379" t="str">
        <f>HYPERLINK("https://imagineacademy.microsoft.com/?whr=uri:WindowsLiveId&amp;courseId=18159")</f>
        <v>https://imagineacademy.microsoft.com/?whr=uri:WindowsLiveId&amp;courseId=18159</v>
      </c>
    </row>
    <row r="380" spans="1:5" hidden="1">
      <c r="A380">
        <v>81144</v>
      </c>
      <c r="B380" t="s">
        <v>391</v>
      </c>
      <c r="C380" s="1">
        <v>43041.61954861111</v>
      </c>
      <c r="D380" t="s">
        <v>6</v>
      </c>
      <c r="E380" t="str">
        <f>HYPERLINK("https://imagineacademy.microsoft.com/?whr=uri:WindowsLiveId&amp;courseId=18163")</f>
        <v>https://imagineacademy.microsoft.com/?whr=uri:WindowsLiveId&amp;courseId=18163</v>
      </c>
    </row>
    <row r="381" spans="1:5" hidden="1">
      <c r="A381">
        <v>81143</v>
      </c>
      <c r="B381" t="s">
        <v>392</v>
      </c>
      <c r="C381" s="1">
        <v>43042.617997685185</v>
      </c>
      <c r="D381" t="s">
        <v>6</v>
      </c>
      <c r="E381" t="str">
        <f>HYPERLINK("https://imagineacademy.microsoft.com/?whr=uri:WindowsLiveId&amp;courseId=18172")</f>
        <v>https://imagineacademy.microsoft.com/?whr=uri:WindowsLiveId&amp;courseId=18172</v>
      </c>
    </row>
    <row r="382" spans="1:5" hidden="1">
      <c r="A382">
        <v>81202</v>
      </c>
      <c r="B382" t="s">
        <v>393</v>
      </c>
      <c r="C382" s="1">
        <v>43047.659479166665</v>
      </c>
      <c r="D382" t="s">
        <v>6</v>
      </c>
      <c r="E382" t="str">
        <f>HYPERLINK("https://imagineacademy.microsoft.com/?whr=uri:WindowsLiveId&amp;courseId=18180")</f>
        <v>https://imagineacademy.microsoft.com/?whr=uri:WindowsLiveId&amp;courseId=18180</v>
      </c>
    </row>
    <row r="383" spans="1:5" hidden="1">
      <c r="A383">
        <v>81203</v>
      </c>
      <c r="B383" t="s">
        <v>394</v>
      </c>
      <c r="C383" s="1">
        <v>43048.654432870368</v>
      </c>
      <c r="D383" t="s">
        <v>6</v>
      </c>
      <c r="E383" t="str">
        <f>HYPERLINK("https://imagineacademy.microsoft.com/?whr=uri:WindowsLiveId&amp;courseId=18184")</f>
        <v>https://imagineacademy.microsoft.com/?whr=uri:WindowsLiveId&amp;courseId=18184</v>
      </c>
    </row>
    <row r="384" spans="1:5" hidden="1">
      <c r="A384">
        <v>81147</v>
      </c>
      <c r="B384" t="s">
        <v>395</v>
      </c>
      <c r="C384" s="1">
        <v>43054.694502314815</v>
      </c>
      <c r="D384" t="s">
        <v>6</v>
      </c>
      <c r="E384" t="str">
        <f>HYPERLINK("https://imagineacademy.microsoft.com/?whr=uri:WindowsLiveId&amp;courseId=18189")</f>
        <v>https://imagineacademy.microsoft.com/?whr=uri:WindowsLiveId&amp;courseId=18189</v>
      </c>
    </row>
    <row r="385" spans="1:5" hidden="1">
      <c r="A385">
        <v>81217</v>
      </c>
      <c r="B385" t="s">
        <v>396</v>
      </c>
      <c r="C385" s="1">
        <v>43066.791643518518</v>
      </c>
      <c r="D385" t="s">
        <v>6</v>
      </c>
      <c r="E385" t="str">
        <f>HYPERLINK("https://imagineacademy.microsoft.com/?whr=uri:WindowsLiveId&amp;courseId=18197")</f>
        <v>https://imagineacademy.microsoft.com/?whr=uri:WindowsLiveId&amp;courseId=18197</v>
      </c>
    </row>
    <row r="386" spans="1:5" hidden="1">
      <c r="A386">
        <v>81219</v>
      </c>
      <c r="B386" t="s">
        <v>397</v>
      </c>
      <c r="C386" s="1">
        <v>43059.679305555554</v>
      </c>
      <c r="D386" t="s">
        <v>6</v>
      </c>
      <c r="E386" t="str">
        <f>HYPERLINK("https://imagineacademy.microsoft.com/?whr=uri:WindowsLiveId&amp;courseId=18198")</f>
        <v>https://imagineacademy.microsoft.com/?whr=uri:WindowsLiveId&amp;courseId=18198</v>
      </c>
    </row>
    <row r="387" spans="1:5" hidden="1">
      <c r="A387">
        <v>81195</v>
      </c>
      <c r="B387" t="s">
        <v>398</v>
      </c>
      <c r="C387" s="1">
        <v>43060.679548611108</v>
      </c>
      <c r="D387" t="s">
        <v>6</v>
      </c>
      <c r="E387" t="str">
        <f>HYPERLINK("https://imagineacademy.microsoft.com/?whr=uri:WindowsLiveId&amp;courseId=18200")</f>
        <v>https://imagineacademy.microsoft.com/?whr=uri:WindowsLiveId&amp;courseId=18200</v>
      </c>
    </row>
    <row r="388" spans="1:5" hidden="1">
      <c r="A388">
        <v>81218</v>
      </c>
      <c r="B388" t="s">
        <v>399</v>
      </c>
      <c r="C388" s="1">
        <v>43060.679907407408</v>
      </c>
      <c r="D388" t="s">
        <v>6</v>
      </c>
      <c r="E388" t="str">
        <f>HYPERLINK("https://imagineacademy.microsoft.com/?whr=uri:WindowsLiveId&amp;courseId=18201")</f>
        <v>https://imagineacademy.microsoft.com/?whr=uri:WindowsLiveId&amp;courseId=18201</v>
      </c>
    </row>
    <row r="389" spans="1:5" hidden="1">
      <c r="A389" t="s">
        <v>400</v>
      </c>
      <c r="B389" t="s">
        <v>401</v>
      </c>
      <c r="C389" s="1">
        <v>43066.894687499997</v>
      </c>
      <c r="D389" t="s">
        <v>6</v>
      </c>
      <c r="E389" t="str">
        <f>HYPERLINK("https://imagineacademy.microsoft.com/?whr=uri:WindowsLiveId&amp;courseId=18204")</f>
        <v>https://imagineacademy.microsoft.com/?whr=uri:WindowsLiveId&amp;courseId=18204</v>
      </c>
    </row>
    <row r="390" spans="1:5" hidden="1">
      <c r="A390">
        <v>81197</v>
      </c>
      <c r="B390" t="s">
        <v>402</v>
      </c>
      <c r="C390" s="1">
        <v>43066.67046296296</v>
      </c>
      <c r="D390" t="s">
        <v>6</v>
      </c>
      <c r="E390" t="str">
        <f>HYPERLINK("https://imagineacademy.microsoft.com/?whr=uri:WindowsLiveId&amp;courseId=18214")</f>
        <v>https://imagineacademy.microsoft.com/?whr=uri:WindowsLiveId&amp;courseId=18214</v>
      </c>
    </row>
    <row r="391" spans="1:5" hidden="1">
      <c r="A391" t="s">
        <v>403</v>
      </c>
      <c r="B391" t="s">
        <v>404</v>
      </c>
      <c r="C391" s="1">
        <v>43152.676782407405</v>
      </c>
      <c r="D391" t="s">
        <v>6</v>
      </c>
      <c r="E391" t="str">
        <f>HYPERLINK("https://imagineacademy.microsoft.com/?whr=uri:WindowsLiveId&amp;courseId=18309")</f>
        <v>https://imagineacademy.microsoft.com/?whr=uri:WindowsLiveId&amp;courseId=18309</v>
      </c>
    </row>
    <row r="392" spans="1:5" hidden="1">
      <c r="A392" t="s">
        <v>405</v>
      </c>
      <c r="B392" t="s">
        <v>406</v>
      </c>
      <c r="C392" s="1">
        <v>43153.716006944444</v>
      </c>
      <c r="D392" t="s">
        <v>6</v>
      </c>
      <c r="E392" t="str">
        <f>HYPERLINK("https://imagineacademy.microsoft.com/?whr=uri:WindowsLiveId&amp;courseId=18312")</f>
        <v>https://imagineacademy.microsoft.com/?whr=uri:WindowsLiveId&amp;courseId=18312</v>
      </c>
    </row>
    <row r="393" spans="1:5" hidden="1">
      <c r="A393">
        <v>81253</v>
      </c>
      <c r="B393" t="s">
        <v>407</v>
      </c>
      <c r="C393" s="1">
        <v>43185.795185185183</v>
      </c>
      <c r="D393" t="s">
        <v>6</v>
      </c>
      <c r="E393" t="str">
        <f>HYPERLINK("https://imagineacademy.microsoft.com/?whr=uri:WindowsLiveId&amp;courseId=18353")</f>
        <v>https://imagineacademy.microsoft.com/?whr=uri:WindowsLiveId&amp;courseId=18353</v>
      </c>
    </row>
    <row r="394" spans="1:5" hidden="1">
      <c r="A394">
        <v>81252</v>
      </c>
      <c r="B394" t="s">
        <v>408</v>
      </c>
      <c r="C394" s="1">
        <v>43185.842372685183</v>
      </c>
      <c r="D394" t="s">
        <v>6</v>
      </c>
      <c r="E394" t="str">
        <f>HYPERLINK("https://imagineacademy.microsoft.com/?whr=uri:WindowsLiveId&amp;courseId=18354")</f>
        <v>https://imagineacademy.microsoft.com/?whr=uri:WindowsLiveId&amp;courseId=18354</v>
      </c>
    </row>
    <row r="395" spans="1:5" hidden="1">
      <c r="A395">
        <v>81254</v>
      </c>
      <c r="B395" t="s">
        <v>409</v>
      </c>
      <c r="C395" s="1">
        <v>43187.772604166668</v>
      </c>
      <c r="D395" t="s">
        <v>6</v>
      </c>
      <c r="E395" t="str">
        <f>HYPERLINK("https://imagineacademy.microsoft.com/?whr=uri:WindowsLiveId&amp;courseId=18363")</f>
        <v>https://imagineacademy.microsoft.com/?whr=uri:WindowsLiveId&amp;courseId=18363</v>
      </c>
    </row>
    <row r="396" spans="1:5" hidden="1">
      <c r="A396">
        <v>81255</v>
      </c>
      <c r="B396" t="s">
        <v>410</v>
      </c>
      <c r="C396" s="1">
        <v>43187.779074074075</v>
      </c>
      <c r="D396" t="s">
        <v>6</v>
      </c>
      <c r="E396" t="str">
        <f>HYPERLINK("https://imagineacademy.microsoft.com/?whr=uri:WindowsLiveId&amp;courseId=18364")</f>
        <v>https://imagineacademy.microsoft.com/?whr=uri:WindowsLiveId&amp;courseId=18364</v>
      </c>
    </row>
    <row r="397" spans="1:5" hidden="1">
      <c r="A397">
        <v>81256</v>
      </c>
      <c r="B397" t="s">
        <v>411</v>
      </c>
      <c r="C397" s="1">
        <v>43193.707407407404</v>
      </c>
      <c r="D397" t="s">
        <v>6</v>
      </c>
      <c r="E397" t="str">
        <f>HYPERLINK("https://imagineacademy.microsoft.com/?whr=uri:WindowsLiveId&amp;courseId=18371")</f>
        <v>https://imagineacademy.microsoft.com/?whr=uri:WindowsLiveId&amp;courseId=18371</v>
      </c>
    </row>
    <row r="398" spans="1:5" hidden="1">
      <c r="A398">
        <v>81190</v>
      </c>
      <c r="B398" t="s">
        <v>412</v>
      </c>
      <c r="C398" s="1">
        <v>43197.742731481485</v>
      </c>
      <c r="D398" t="s">
        <v>6</v>
      </c>
      <c r="E398" t="str">
        <f>HYPERLINK("https://imagineacademy.microsoft.com/?whr=uri:WindowsLiveId&amp;courseId=18376")</f>
        <v>https://imagineacademy.microsoft.com/?whr=uri:WindowsLiveId&amp;courseId=18376</v>
      </c>
    </row>
    <row r="399" spans="1:5" hidden="1">
      <c r="A399">
        <v>81257</v>
      </c>
      <c r="B399" t="s">
        <v>413</v>
      </c>
      <c r="C399" s="1">
        <v>43200.656608796293</v>
      </c>
      <c r="D399" t="s">
        <v>6</v>
      </c>
      <c r="E399" t="str">
        <f>HYPERLINK("https://imagineacademy.microsoft.com/?whr=uri:WindowsLiveId&amp;courseId=18379")</f>
        <v>https://imagineacademy.microsoft.com/?whr=uri:WindowsLiveId&amp;courseId=18379</v>
      </c>
    </row>
    <row r="400" spans="1:5" hidden="1">
      <c r="A400">
        <v>81258</v>
      </c>
      <c r="B400" t="s">
        <v>414</v>
      </c>
      <c r="C400" s="1">
        <v>43202.687928240739</v>
      </c>
      <c r="D400" t="s">
        <v>6</v>
      </c>
      <c r="E400" t="str">
        <f>HYPERLINK("https://imagineacademy.microsoft.com/?whr=uri:WindowsLiveId&amp;courseId=18380")</f>
        <v>https://imagineacademy.microsoft.com/?whr=uri:WindowsLiveId&amp;courseId=18380</v>
      </c>
    </row>
    <row r="401" spans="1:5" hidden="1">
      <c r="A401">
        <v>81259</v>
      </c>
      <c r="B401" t="s">
        <v>415</v>
      </c>
      <c r="C401" s="1">
        <v>43202.767268518517</v>
      </c>
      <c r="D401" t="s">
        <v>6</v>
      </c>
      <c r="E401" t="str">
        <f>HYPERLINK("https://imagineacademy.microsoft.com/?whr=uri:WindowsLiveId&amp;courseId=18381")</f>
        <v>https://imagineacademy.microsoft.com/?whr=uri:WindowsLiveId&amp;courseId=18381</v>
      </c>
    </row>
    <row r="402" spans="1:5" hidden="1">
      <c r="A402">
        <v>81260</v>
      </c>
      <c r="B402" t="s">
        <v>416</v>
      </c>
      <c r="C402" s="1">
        <v>43202.845023148147</v>
      </c>
      <c r="D402" t="s">
        <v>6</v>
      </c>
      <c r="E402" t="str">
        <f>HYPERLINK("https://imagineacademy.microsoft.com/?whr=uri:WindowsLiveId&amp;courseId=18382")</f>
        <v>https://imagineacademy.microsoft.com/?whr=uri:WindowsLiveId&amp;courseId=18382</v>
      </c>
    </row>
    <row r="403" spans="1:5" hidden="1">
      <c r="A403">
        <v>81261</v>
      </c>
      <c r="B403" t="s">
        <v>417</v>
      </c>
      <c r="C403" s="1">
        <v>43203.617928240739</v>
      </c>
      <c r="D403" t="s">
        <v>6</v>
      </c>
      <c r="E403" t="str">
        <f>HYPERLINK("https://imagineacademy.microsoft.com/?whr=uri:WindowsLiveId&amp;courseId=18385")</f>
        <v>https://imagineacademy.microsoft.com/?whr=uri:WindowsLiveId&amp;courseId=18385</v>
      </c>
    </row>
    <row r="404" spans="1:5" hidden="1">
      <c r="A404">
        <v>81237</v>
      </c>
      <c r="B404" t="s">
        <v>418</v>
      </c>
      <c r="C404" s="1">
        <v>43206.59648148148</v>
      </c>
      <c r="D404" t="s">
        <v>6</v>
      </c>
      <c r="E404" t="str">
        <f>HYPERLINK("https://imagineacademy.microsoft.com/?whr=uri:WindowsLiveId&amp;courseId=18386")</f>
        <v>https://imagineacademy.microsoft.com/?whr=uri:WindowsLiveId&amp;courseId=18386</v>
      </c>
    </row>
    <row r="405" spans="1:5" hidden="1">
      <c r="A405">
        <v>81262</v>
      </c>
      <c r="B405" t="s">
        <v>419</v>
      </c>
      <c r="C405" s="1">
        <v>43206.655763888892</v>
      </c>
      <c r="D405" t="s">
        <v>6</v>
      </c>
      <c r="E405" t="str">
        <f>HYPERLINK("https://imagineacademy.microsoft.com/?whr=uri:WindowsLiveId&amp;courseId=18387")</f>
        <v>https://imagineacademy.microsoft.com/?whr=uri:WindowsLiveId&amp;courseId=18387</v>
      </c>
    </row>
    <row r="406" spans="1:5" hidden="1">
      <c r="A406">
        <v>81263</v>
      </c>
      <c r="B406" t="s">
        <v>420</v>
      </c>
      <c r="C406" s="1">
        <v>43206.702546296299</v>
      </c>
      <c r="D406" t="s">
        <v>6</v>
      </c>
      <c r="E406" t="str">
        <f>HYPERLINK("https://imagineacademy.microsoft.com/?whr=uri:WindowsLiveId&amp;courseId=18388")</f>
        <v>https://imagineacademy.microsoft.com/?whr=uri:WindowsLiveId&amp;courseId=18388</v>
      </c>
    </row>
    <row r="407" spans="1:5" hidden="1">
      <c r="A407">
        <v>81240</v>
      </c>
      <c r="B407" t="s">
        <v>421</v>
      </c>
      <c r="C407" s="1">
        <v>43207.733032407406</v>
      </c>
      <c r="D407" t="s">
        <v>6</v>
      </c>
      <c r="E407" t="str">
        <f>HYPERLINK("https://imagineacademy.microsoft.com/?whr=uri:WindowsLiveId&amp;courseId=18389")</f>
        <v>https://imagineacademy.microsoft.com/?whr=uri:WindowsLiveId&amp;courseId=18389</v>
      </c>
    </row>
    <row r="408" spans="1:5" hidden="1">
      <c r="A408">
        <v>81264</v>
      </c>
      <c r="B408" t="s">
        <v>422</v>
      </c>
      <c r="C408" s="1">
        <v>43207.820543981485</v>
      </c>
      <c r="D408" t="s">
        <v>6</v>
      </c>
      <c r="E408" t="str">
        <f>HYPERLINK("https://imagineacademy.microsoft.com/?whr=uri:WindowsLiveId&amp;courseId=18392")</f>
        <v>https://imagineacademy.microsoft.com/?whr=uri:WindowsLiveId&amp;courseId=18392</v>
      </c>
    </row>
    <row r="409" spans="1:5" hidden="1">
      <c r="A409">
        <v>81265</v>
      </c>
      <c r="B409" t="s">
        <v>423</v>
      </c>
      <c r="C409" s="1">
        <v>43207.850046296298</v>
      </c>
      <c r="D409" t="s">
        <v>6</v>
      </c>
      <c r="E409" t="str">
        <f>HYPERLINK("https://imagineacademy.microsoft.com/?whr=uri:WindowsLiveId&amp;courseId=18393")</f>
        <v>https://imagineacademy.microsoft.com/?whr=uri:WindowsLiveId&amp;courseId=18393</v>
      </c>
    </row>
    <row r="410" spans="1:5" hidden="1">
      <c r="A410">
        <v>81266</v>
      </c>
      <c r="B410" t="s">
        <v>424</v>
      </c>
      <c r="C410" s="1">
        <v>43208.574606481481</v>
      </c>
      <c r="D410" t="s">
        <v>6</v>
      </c>
      <c r="E410" t="str">
        <f>HYPERLINK("https://imagineacademy.microsoft.com/?whr=uri:WindowsLiveId&amp;courseId=18400")</f>
        <v>https://imagineacademy.microsoft.com/?whr=uri:WindowsLiveId&amp;courseId=18400</v>
      </c>
    </row>
    <row r="411" spans="1:5" hidden="1">
      <c r="A411">
        <v>81141</v>
      </c>
      <c r="B411" t="s">
        <v>425</v>
      </c>
      <c r="C411" s="1">
        <v>43209.782418981478</v>
      </c>
      <c r="D411" t="s">
        <v>6</v>
      </c>
      <c r="E411" t="str">
        <f>HYPERLINK("https://imagineacademy.microsoft.com/?whr=uri:WindowsLiveId&amp;courseId=18404")</f>
        <v>https://imagineacademy.microsoft.com/?whr=uri:WindowsLiveId&amp;courseId=18404</v>
      </c>
    </row>
    <row r="412" spans="1:5" hidden="1">
      <c r="A412" t="s">
        <v>426</v>
      </c>
      <c r="B412" t="s">
        <v>427</v>
      </c>
      <c r="C412" s="1">
        <v>43210.697314814817</v>
      </c>
      <c r="D412" t="s">
        <v>6</v>
      </c>
      <c r="E412" t="str">
        <f>HYPERLINK("https://imagineacademy.microsoft.com/?whr=uri:WindowsLiveId&amp;courseId=18409")</f>
        <v>https://imagineacademy.microsoft.com/?whr=uri:WindowsLiveId&amp;courseId=18409</v>
      </c>
    </row>
    <row r="413" spans="1:5" hidden="1">
      <c r="A413" t="s">
        <v>428</v>
      </c>
      <c r="B413" t="s">
        <v>429</v>
      </c>
      <c r="C413" s="1">
        <v>43221.792361111111</v>
      </c>
      <c r="D413" t="s">
        <v>6</v>
      </c>
      <c r="E413" t="str">
        <f>HYPERLINK("https://imagineacademy.microsoft.com/?whr=uri:WindowsLiveId&amp;courseId=18427")</f>
        <v>https://imagineacademy.microsoft.com/?whr=uri:WindowsLiveId&amp;courseId=18427</v>
      </c>
    </row>
    <row r="414" spans="1:5" hidden="1">
      <c r="A414" t="s">
        <v>430</v>
      </c>
      <c r="B414" t="s">
        <v>431</v>
      </c>
      <c r="C414" s="1">
        <v>43222.801701388889</v>
      </c>
      <c r="D414" t="s">
        <v>6</v>
      </c>
      <c r="E414" t="str">
        <f>HYPERLINK("https://imagineacademy.microsoft.com/?whr=uri:WindowsLiveId&amp;courseId=18428")</f>
        <v>https://imagineacademy.microsoft.com/?whr=uri:WindowsLiveId&amp;courseId=18428</v>
      </c>
    </row>
    <row r="415" spans="1:5" hidden="1">
      <c r="A415" t="s">
        <v>432</v>
      </c>
      <c r="B415" t="s">
        <v>433</v>
      </c>
      <c r="C415" s="1">
        <v>43222.846238425926</v>
      </c>
      <c r="D415" t="s">
        <v>6</v>
      </c>
      <c r="E415" t="str">
        <f>HYPERLINK("https://imagineacademy.microsoft.com/?whr=uri:WindowsLiveId&amp;courseId=18429")</f>
        <v>https://imagineacademy.microsoft.com/?whr=uri:WindowsLiveId&amp;courseId=18429</v>
      </c>
    </row>
    <row r="416" spans="1:5" hidden="1">
      <c r="A416" t="s">
        <v>434</v>
      </c>
      <c r="B416" t="s">
        <v>435</v>
      </c>
      <c r="C416" s="1">
        <v>43227.681585648148</v>
      </c>
      <c r="D416" t="s">
        <v>6</v>
      </c>
      <c r="E416" t="str">
        <f>HYPERLINK("https://imagineacademy.microsoft.com/?whr=uri:WindowsLiveId&amp;courseId=18435")</f>
        <v>https://imagineacademy.microsoft.com/?whr=uri:WindowsLiveId&amp;courseId=18435</v>
      </c>
    </row>
    <row r="417" spans="1:5" hidden="1">
      <c r="A417">
        <v>81231</v>
      </c>
      <c r="B417" t="s">
        <v>436</v>
      </c>
      <c r="C417" s="1">
        <v>43227.866331018522</v>
      </c>
      <c r="D417" t="s">
        <v>6</v>
      </c>
      <c r="E417" t="str">
        <f>HYPERLINK("https://imagineacademy.microsoft.com/?whr=uri:WindowsLiveId&amp;courseId=18436")</f>
        <v>https://imagineacademy.microsoft.com/?whr=uri:WindowsLiveId&amp;courseId=18436</v>
      </c>
    </row>
    <row r="418" spans="1:5" hidden="1">
      <c r="A418">
        <v>81232</v>
      </c>
      <c r="B418" t="s">
        <v>437</v>
      </c>
      <c r="C418" s="1">
        <v>43228.671226851853</v>
      </c>
      <c r="D418" t="s">
        <v>6</v>
      </c>
      <c r="E418" t="str">
        <f>HYPERLINK("https://imagineacademy.microsoft.com/?whr=uri:WindowsLiveId&amp;courseId=18437")</f>
        <v>https://imagineacademy.microsoft.com/?whr=uri:WindowsLiveId&amp;courseId=18437</v>
      </c>
    </row>
    <row r="419" spans="1:5" hidden="1">
      <c r="A419">
        <v>81224</v>
      </c>
      <c r="B419" t="s">
        <v>438</v>
      </c>
      <c r="C419" s="1">
        <v>43234.847210648149</v>
      </c>
      <c r="D419" t="s">
        <v>6</v>
      </c>
      <c r="E419" t="str">
        <f>HYPERLINK("https://imagineacademy.microsoft.com/?whr=uri:WindowsLiveId&amp;courseId=18444")</f>
        <v>https://imagineacademy.microsoft.com/?whr=uri:WindowsLiveId&amp;courseId=18444</v>
      </c>
    </row>
    <row r="420" spans="1:5" hidden="1">
      <c r="A420">
        <v>81242</v>
      </c>
      <c r="B420" t="s">
        <v>439</v>
      </c>
      <c r="C420" s="1">
        <v>43237.824224537035</v>
      </c>
      <c r="D420" t="s">
        <v>6</v>
      </c>
      <c r="E420" t="str">
        <f>HYPERLINK("https://imagineacademy.microsoft.com/?whr=uri:WindowsLiveId&amp;courseId=18445")</f>
        <v>https://imagineacademy.microsoft.com/?whr=uri:WindowsLiveId&amp;courseId=18445</v>
      </c>
    </row>
    <row r="421" spans="1:5" hidden="1">
      <c r="A421">
        <v>81241</v>
      </c>
      <c r="B421" t="s">
        <v>440</v>
      </c>
      <c r="C421" s="1">
        <v>43242.649189814816</v>
      </c>
      <c r="D421" t="s">
        <v>6</v>
      </c>
      <c r="E421" t="str">
        <f>HYPERLINK("https://imagineacademy.microsoft.com/?whr=uri:WindowsLiveId&amp;courseId=18447")</f>
        <v>https://imagineacademy.microsoft.com/?whr=uri:WindowsLiveId&amp;courseId=18447</v>
      </c>
    </row>
    <row r="422" spans="1:5" hidden="1">
      <c r="A422">
        <v>81245</v>
      </c>
      <c r="B422" t="s">
        <v>441</v>
      </c>
      <c r="C422" s="1">
        <v>43242.842222222222</v>
      </c>
      <c r="D422" t="s">
        <v>6</v>
      </c>
      <c r="E422" t="str">
        <f>HYPERLINK("https://imagineacademy.microsoft.com/?whr=uri:WindowsLiveId&amp;courseId=18448")</f>
        <v>https://imagineacademy.microsoft.com/?whr=uri:WindowsLiveId&amp;courseId=18448</v>
      </c>
    </row>
    <row r="423" spans="1:5" hidden="1">
      <c r="A423" t="s">
        <v>442</v>
      </c>
      <c r="B423" t="s">
        <v>443</v>
      </c>
      <c r="C423" s="1">
        <v>43243.762766203705</v>
      </c>
      <c r="D423" t="s">
        <v>6</v>
      </c>
      <c r="E423" t="str">
        <f>HYPERLINK("https://imagineacademy.microsoft.com/?whr=uri:WindowsLiveId&amp;courseId=18451")</f>
        <v>https://imagineacademy.microsoft.com/?whr=uri:WindowsLiveId&amp;courseId=18451</v>
      </c>
    </row>
    <row r="424" spans="1:5" hidden="1">
      <c r="A424" t="s">
        <v>444</v>
      </c>
      <c r="B424" t="s">
        <v>445</v>
      </c>
      <c r="C424" s="1">
        <v>43245.777002314811</v>
      </c>
      <c r="D424" t="s">
        <v>6</v>
      </c>
      <c r="E424" t="str">
        <f>HYPERLINK("https://imagineacademy.microsoft.com/?whr=uri:WindowsLiveId&amp;courseId=18457")</f>
        <v>https://imagineacademy.microsoft.com/?whr=uri:WindowsLiveId&amp;courseId=18457</v>
      </c>
    </row>
    <row r="425" spans="1:5" hidden="1">
      <c r="A425" t="s">
        <v>446</v>
      </c>
      <c r="B425" t="s">
        <v>447</v>
      </c>
      <c r="C425" s="1">
        <v>43249.617280092592</v>
      </c>
      <c r="D425" t="s">
        <v>6</v>
      </c>
      <c r="E425" t="str">
        <f>HYPERLINK("https://imagineacademy.microsoft.com/?whr=uri:WindowsLiveId&amp;courseId=18458")</f>
        <v>https://imagineacademy.microsoft.com/?whr=uri:WindowsLiveId&amp;courseId=18458</v>
      </c>
    </row>
    <row r="426" spans="1:5" hidden="1">
      <c r="A426" t="s">
        <v>448</v>
      </c>
      <c r="B426" t="s">
        <v>449</v>
      </c>
      <c r="C426" s="1">
        <v>43250.612453703703</v>
      </c>
      <c r="D426" t="s">
        <v>6</v>
      </c>
      <c r="E426" t="str">
        <f>HYPERLINK("https://imagineacademy.microsoft.com/?whr=uri:WindowsLiveId&amp;courseId=18459")</f>
        <v>https://imagineacademy.microsoft.com/?whr=uri:WindowsLiveId&amp;courseId=18459</v>
      </c>
    </row>
    <row r="427" spans="1:5" hidden="1">
      <c r="A427">
        <v>81221</v>
      </c>
      <c r="B427" t="s">
        <v>450</v>
      </c>
      <c r="C427" s="1">
        <v>43252.747465277775</v>
      </c>
      <c r="D427" t="s">
        <v>6</v>
      </c>
      <c r="E427" t="str">
        <f>HYPERLINK("https://imagineacademy.microsoft.com/?whr=uri:WindowsLiveId&amp;courseId=18462")</f>
        <v>https://imagineacademy.microsoft.com/?whr=uri:WindowsLiveId&amp;courseId=18462</v>
      </c>
    </row>
    <row r="428" spans="1:5" hidden="1">
      <c r="A428" t="s">
        <v>451</v>
      </c>
      <c r="B428" t="s">
        <v>452</v>
      </c>
      <c r="C428" s="1">
        <v>43252.766550925924</v>
      </c>
      <c r="D428" t="s">
        <v>6</v>
      </c>
      <c r="E428" t="str">
        <f>HYPERLINK("https://imagineacademy.microsoft.com/?whr=uri:WindowsLiveId&amp;courseId=18463")</f>
        <v>https://imagineacademy.microsoft.com/?whr=uri:WindowsLiveId&amp;courseId=18463</v>
      </c>
    </row>
    <row r="429" spans="1:5" hidden="1">
      <c r="A429">
        <v>81246</v>
      </c>
      <c r="B429" t="s">
        <v>453</v>
      </c>
      <c r="C429" s="1">
        <v>43255.737974537034</v>
      </c>
      <c r="D429" t="s">
        <v>6</v>
      </c>
      <c r="E429" t="str">
        <f>HYPERLINK("https://imagineacademy.microsoft.com/?whr=uri:WindowsLiveId&amp;courseId=18464")</f>
        <v>https://imagineacademy.microsoft.com/?whr=uri:WindowsLiveId&amp;courseId=18464</v>
      </c>
    </row>
    <row r="430" spans="1:5" hidden="1">
      <c r="A430" t="s">
        <v>454</v>
      </c>
      <c r="B430" t="s">
        <v>455</v>
      </c>
      <c r="C430" s="1">
        <v>43257.654988425929</v>
      </c>
      <c r="D430" t="s">
        <v>6</v>
      </c>
      <c r="E430" t="str">
        <f>HYPERLINK("https://imagineacademy.microsoft.com/?whr=uri:WindowsLiveId&amp;courseId=18466")</f>
        <v>https://imagineacademy.microsoft.com/?whr=uri:WindowsLiveId&amp;courseId=18466</v>
      </c>
    </row>
    <row r="431" spans="1:5" hidden="1">
      <c r="A431">
        <v>81251</v>
      </c>
      <c r="B431" t="s">
        <v>456</v>
      </c>
      <c r="C431" s="1">
        <v>43257.835555555554</v>
      </c>
      <c r="D431" t="s">
        <v>6</v>
      </c>
      <c r="E431" t="str">
        <f>HYPERLINK("https://imagineacademy.microsoft.com/?whr=uri:WindowsLiveId&amp;courseId=18467")</f>
        <v>https://imagineacademy.microsoft.com/?whr=uri:WindowsLiveId&amp;courseId=18467</v>
      </c>
    </row>
    <row r="432" spans="1:5" hidden="1">
      <c r="A432" t="s">
        <v>457</v>
      </c>
      <c r="B432" t="s">
        <v>458</v>
      </c>
      <c r="C432" s="1">
        <v>43258.66065972222</v>
      </c>
      <c r="D432" t="s">
        <v>6</v>
      </c>
      <c r="E432" t="str">
        <f>HYPERLINK("https://imagineacademy.microsoft.com/?whr=uri:WindowsLiveId&amp;courseId=18468")</f>
        <v>https://imagineacademy.microsoft.com/?whr=uri:WindowsLiveId&amp;courseId=18468</v>
      </c>
    </row>
    <row r="433" spans="1:5" hidden="1">
      <c r="A433" t="s">
        <v>459</v>
      </c>
      <c r="B433" t="s">
        <v>460</v>
      </c>
      <c r="C433" s="1">
        <v>43258.754479166666</v>
      </c>
      <c r="D433" t="s">
        <v>6</v>
      </c>
      <c r="E433" t="str">
        <f>HYPERLINK("https://imagineacademy.microsoft.com/?whr=uri:WindowsLiveId&amp;courseId=18470")</f>
        <v>https://imagineacademy.microsoft.com/?whr=uri:WindowsLiveId&amp;courseId=18470</v>
      </c>
    </row>
    <row r="434" spans="1:5" hidden="1">
      <c r="A434">
        <v>81234</v>
      </c>
      <c r="B434" t="s">
        <v>461</v>
      </c>
      <c r="C434" s="1">
        <v>43259.60732638889</v>
      </c>
      <c r="D434" t="s">
        <v>6</v>
      </c>
      <c r="E434" t="str">
        <f>HYPERLINK("https://imagineacademy.microsoft.com/?whr=uri:WindowsLiveId&amp;courseId=18472")</f>
        <v>https://imagineacademy.microsoft.com/?whr=uri:WindowsLiveId&amp;courseId=18472</v>
      </c>
    </row>
    <row r="435" spans="1:5" hidden="1">
      <c r="A435">
        <v>81248</v>
      </c>
      <c r="B435" t="s">
        <v>462</v>
      </c>
      <c r="C435" s="1">
        <v>43263.639340277776</v>
      </c>
      <c r="D435" t="s">
        <v>6</v>
      </c>
      <c r="E435" t="str">
        <f>HYPERLINK("https://imagineacademy.microsoft.com/?whr=uri:WindowsLiveId&amp;courseId=18475")</f>
        <v>https://imagineacademy.microsoft.com/?whr=uri:WindowsLiveId&amp;courseId=18475</v>
      </c>
    </row>
    <row r="436" spans="1:5" hidden="1">
      <c r="A436" t="s">
        <v>463</v>
      </c>
      <c r="B436" t="s">
        <v>464</v>
      </c>
      <c r="C436" s="1">
        <v>43264.570185185185</v>
      </c>
      <c r="D436" t="s">
        <v>6</v>
      </c>
      <c r="E436" t="str">
        <f>HYPERLINK("https://imagineacademy.microsoft.com/?whr=uri:WindowsLiveId&amp;courseId=18476")</f>
        <v>https://imagineacademy.microsoft.com/?whr=uri:WindowsLiveId&amp;courseId=18476</v>
      </c>
    </row>
    <row r="437" spans="1:5" hidden="1">
      <c r="A437">
        <v>81247</v>
      </c>
      <c r="B437" t="s">
        <v>465</v>
      </c>
      <c r="C437" s="1">
        <v>43264.684236111112</v>
      </c>
      <c r="D437" t="s">
        <v>6</v>
      </c>
      <c r="E437" t="str">
        <f>HYPERLINK("https://imagineacademy.microsoft.com/?whr=uri:WindowsLiveId&amp;courseId=18478")</f>
        <v>https://imagineacademy.microsoft.com/?whr=uri:WindowsLiveId&amp;courseId=18478</v>
      </c>
    </row>
    <row r="438" spans="1:5" hidden="1">
      <c r="A438" t="s">
        <v>466</v>
      </c>
      <c r="B438" t="s">
        <v>467</v>
      </c>
      <c r="C438" s="1">
        <v>43264.844155092593</v>
      </c>
      <c r="D438" t="s">
        <v>6</v>
      </c>
      <c r="E438" t="str">
        <f>HYPERLINK("https://imagineacademy.microsoft.com/?whr=uri:WindowsLiveId&amp;courseId=18479")</f>
        <v>https://imagineacademy.microsoft.com/?whr=uri:WindowsLiveId&amp;courseId=18479</v>
      </c>
    </row>
    <row r="439" spans="1:5" hidden="1">
      <c r="A439">
        <v>81230</v>
      </c>
      <c r="B439" t="s">
        <v>468</v>
      </c>
      <c r="C439" s="1">
        <v>43264.844583333332</v>
      </c>
      <c r="D439" t="s">
        <v>6</v>
      </c>
      <c r="E439" t="str">
        <f>HYPERLINK("https://imagineacademy.microsoft.com/?whr=uri:WindowsLiveId&amp;courseId=18480")</f>
        <v>https://imagineacademy.microsoft.com/?whr=uri:WindowsLiveId&amp;courseId=18480</v>
      </c>
    </row>
    <row r="440" spans="1:5" hidden="1">
      <c r="A440">
        <v>81243</v>
      </c>
      <c r="B440" t="s">
        <v>469</v>
      </c>
      <c r="C440" s="1">
        <v>43265.668020833335</v>
      </c>
      <c r="D440" t="s">
        <v>6</v>
      </c>
      <c r="E440" t="str">
        <f>HYPERLINK("https://imagineacademy.microsoft.com/?whr=uri:WindowsLiveId&amp;courseId=18481")</f>
        <v>https://imagineacademy.microsoft.com/?whr=uri:WindowsLiveId&amp;courseId=18481</v>
      </c>
    </row>
    <row r="441" spans="1:5" hidden="1">
      <c r="A441" t="s">
        <v>470</v>
      </c>
      <c r="B441" t="s">
        <v>471</v>
      </c>
      <c r="C441" s="1">
        <v>43269.659247685187</v>
      </c>
      <c r="D441" t="s">
        <v>6</v>
      </c>
      <c r="E441" t="str">
        <f>HYPERLINK("https://imagineacademy.microsoft.com/?whr=uri:WindowsLiveId&amp;courseId=18482")</f>
        <v>https://imagineacademy.microsoft.com/?whr=uri:WindowsLiveId&amp;courseId=18482</v>
      </c>
    </row>
    <row r="442" spans="1:5" hidden="1">
      <c r="A442" t="s">
        <v>472</v>
      </c>
      <c r="B442" t="s">
        <v>473</v>
      </c>
      <c r="C442" s="1">
        <v>43271.721365740741</v>
      </c>
      <c r="D442" t="s">
        <v>6</v>
      </c>
      <c r="E442" t="str">
        <f>HYPERLINK("https://imagineacademy.microsoft.com/?whr=uri:WindowsLiveId&amp;courseId=18483")</f>
        <v>https://imagineacademy.microsoft.com/?whr=uri:WindowsLiveId&amp;courseId=18483</v>
      </c>
    </row>
    <row r="443" spans="1:5" hidden="1">
      <c r="A443" t="s">
        <v>474</v>
      </c>
      <c r="B443" t="s">
        <v>475</v>
      </c>
      <c r="C443" s="1">
        <v>43271.766203703701</v>
      </c>
      <c r="D443" t="s">
        <v>6</v>
      </c>
      <c r="E443" t="str">
        <f>HYPERLINK("https://imagineacademy.microsoft.com/?whr=uri:WindowsLiveId&amp;courseId=18484")</f>
        <v>https://imagineacademy.microsoft.com/?whr=uri:WindowsLiveId&amp;courseId=18484</v>
      </c>
    </row>
    <row r="444" spans="1:5" hidden="1">
      <c r="A444">
        <v>81250</v>
      </c>
      <c r="B444" t="s">
        <v>476</v>
      </c>
      <c r="C444" s="1">
        <v>43272.792442129627</v>
      </c>
      <c r="D444" t="s">
        <v>6</v>
      </c>
      <c r="E444" t="str">
        <f>HYPERLINK("https://imagineacademy.microsoft.com/?whr=uri:WindowsLiveId&amp;courseId=18487")</f>
        <v>https://imagineacademy.microsoft.com/?whr=uri:WindowsLiveId&amp;courseId=18487</v>
      </c>
    </row>
    <row r="445" spans="1:5" hidden="1">
      <c r="A445" t="s">
        <v>477</v>
      </c>
      <c r="B445" t="s">
        <v>478</v>
      </c>
      <c r="C445" s="1">
        <v>43276.606388888889</v>
      </c>
      <c r="D445" t="s">
        <v>6</v>
      </c>
      <c r="E445" t="str">
        <f>HYPERLINK("https://imagineacademy.microsoft.com/?whr=uri:WindowsLiveId&amp;courseId=18490")</f>
        <v>https://imagineacademy.microsoft.com/?whr=uri:WindowsLiveId&amp;courseId=18490</v>
      </c>
    </row>
    <row r="446" spans="1:5" hidden="1">
      <c r="A446">
        <v>81249</v>
      </c>
      <c r="B446" t="s">
        <v>479</v>
      </c>
      <c r="C446" s="1">
        <v>43276.663483796299</v>
      </c>
      <c r="D446" t="s">
        <v>6</v>
      </c>
      <c r="E446" t="str">
        <f>HYPERLINK("https://imagineacademy.microsoft.com/?whr=uri:WindowsLiveId&amp;courseId=18491")</f>
        <v>https://imagineacademy.microsoft.com/?whr=uri:WindowsLiveId&amp;courseId=18491</v>
      </c>
    </row>
    <row r="447" spans="1:5" hidden="1">
      <c r="A447" t="s">
        <v>480</v>
      </c>
      <c r="B447" t="s">
        <v>481</v>
      </c>
      <c r="C447" s="1">
        <v>43276.93922453704</v>
      </c>
      <c r="D447" t="s">
        <v>6</v>
      </c>
      <c r="E447" t="str">
        <f>HYPERLINK("https://imagineacademy.microsoft.com/?whr=uri:WindowsLiveId&amp;courseId=18498")</f>
        <v>https://imagineacademy.microsoft.com/?whr=uri:WindowsLiveId&amp;courseId=18498</v>
      </c>
    </row>
    <row r="448" spans="1:5" hidden="1">
      <c r="A448" t="s">
        <v>482</v>
      </c>
      <c r="B448" t="s">
        <v>483</v>
      </c>
      <c r="C448" s="1">
        <v>43277.817731481482</v>
      </c>
      <c r="D448" t="s">
        <v>6</v>
      </c>
      <c r="E448" t="str">
        <f>HYPERLINK("https://imagineacademy.microsoft.com/?whr=uri:WindowsLiveId&amp;courseId=18502")</f>
        <v>https://imagineacademy.microsoft.com/?whr=uri:WindowsLiveId&amp;courseId=18502</v>
      </c>
    </row>
    <row r="449" spans="1:5" hidden="1">
      <c r="A449" t="s">
        <v>484</v>
      </c>
      <c r="B449" t="s">
        <v>485</v>
      </c>
      <c r="C449" s="1">
        <v>43277.823541666665</v>
      </c>
      <c r="D449" t="s">
        <v>6</v>
      </c>
      <c r="E449" t="str">
        <f>HYPERLINK("https://imagineacademy.microsoft.com/?whr=uri:WindowsLiveId&amp;courseId=18503")</f>
        <v>https://imagineacademy.microsoft.com/?whr=uri:WindowsLiveId&amp;courseId=18503</v>
      </c>
    </row>
    <row r="450" spans="1:5" hidden="1">
      <c r="A450" t="s">
        <v>486</v>
      </c>
      <c r="B450" t="s">
        <v>487</v>
      </c>
      <c r="C450" s="1">
        <v>43277.892071759263</v>
      </c>
      <c r="D450" t="s">
        <v>6</v>
      </c>
      <c r="E450" t="str">
        <f>HYPERLINK("https://imagineacademy.microsoft.com/?whr=uri:WindowsLiveId&amp;courseId=18504")</f>
        <v>https://imagineacademy.microsoft.com/?whr=uri:WindowsLiveId&amp;courseId=18504</v>
      </c>
    </row>
    <row r="451" spans="1:5" hidden="1">
      <c r="A451" t="s">
        <v>488</v>
      </c>
      <c r="B451" t="s">
        <v>489</v>
      </c>
      <c r="C451" s="1">
        <v>43278.664282407408</v>
      </c>
      <c r="D451" t="s">
        <v>6</v>
      </c>
      <c r="E451" t="str">
        <f>HYPERLINK("https://imagineacademy.microsoft.com/?whr=uri:WindowsLiveId&amp;courseId=18505")</f>
        <v>https://imagineacademy.microsoft.com/?whr=uri:WindowsLiveId&amp;courseId=18505</v>
      </c>
    </row>
    <row r="452" spans="1:5" hidden="1">
      <c r="A452">
        <v>81244</v>
      </c>
      <c r="B452" t="s">
        <v>490</v>
      </c>
      <c r="C452" s="1">
        <v>43279.776493055557</v>
      </c>
      <c r="D452" t="s">
        <v>6</v>
      </c>
      <c r="E452" t="str">
        <f>HYPERLINK("https://imagineacademy.microsoft.com/?whr=uri:WindowsLiveId&amp;courseId=18507")</f>
        <v>https://imagineacademy.microsoft.com/?whr=uri:WindowsLiveId&amp;courseId=18507</v>
      </c>
    </row>
    <row r="453" spans="1:5" hidden="1">
      <c r="A453" t="s">
        <v>491</v>
      </c>
      <c r="B453" t="s">
        <v>492</v>
      </c>
      <c r="C453" s="1">
        <v>43280.603437500002</v>
      </c>
      <c r="D453" t="s">
        <v>6</v>
      </c>
      <c r="E453" t="str">
        <f>HYPERLINK("https://imagineacademy.microsoft.com/?whr=uri:WindowsLiveId&amp;courseId=18508")</f>
        <v>https://imagineacademy.microsoft.com/?whr=uri:WindowsLiveId&amp;courseId=18508</v>
      </c>
    </row>
    <row r="454" spans="1:5" hidden="1">
      <c r="A454" t="s">
        <v>493</v>
      </c>
      <c r="B454" t="s">
        <v>494</v>
      </c>
      <c r="C454" s="1">
        <v>43280.644328703704</v>
      </c>
      <c r="D454" t="s">
        <v>6</v>
      </c>
      <c r="E454" t="str">
        <f>HYPERLINK("https://imagineacademy.microsoft.com/?whr=uri:WindowsLiveId&amp;courseId=18509")</f>
        <v>https://imagineacademy.microsoft.com/?whr=uri:WindowsLiveId&amp;courseId=18509</v>
      </c>
    </row>
    <row r="455" spans="1:5" hidden="1">
      <c r="A455" t="s">
        <v>495</v>
      </c>
      <c r="B455" t="s">
        <v>496</v>
      </c>
      <c r="C455" s="1">
        <v>43286.717824074076</v>
      </c>
      <c r="D455" t="s">
        <v>6</v>
      </c>
      <c r="E455" t="str">
        <f>HYPERLINK("https://imagineacademy.microsoft.com/?whr=uri:WindowsLiveId&amp;courseId=18511")</f>
        <v>https://imagineacademy.microsoft.com/?whr=uri:WindowsLiveId&amp;courseId=18511</v>
      </c>
    </row>
    <row r="456" spans="1:5" hidden="1">
      <c r="A456" t="s">
        <v>497</v>
      </c>
      <c r="B456" t="s">
        <v>498</v>
      </c>
      <c r="C456" s="1">
        <v>43286.780312499999</v>
      </c>
      <c r="D456" t="s">
        <v>6</v>
      </c>
      <c r="E456" t="str">
        <f>HYPERLINK("https://imagineacademy.microsoft.com/?whr=uri:WindowsLiveId&amp;courseId=18512")</f>
        <v>https://imagineacademy.microsoft.com/?whr=uri:WindowsLiveId&amp;courseId=18512</v>
      </c>
    </row>
    <row r="457" spans="1:5" hidden="1">
      <c r="A457" t="s">
        <v>499</v>
      </c>
      <c r="B457" t="s">
        <v>500</v>
      </c>
      <c r="C457" s="1">
        <v>43286.781030092592</v>
      </c>
      <c r="D457" t="s">
        <v>6</v>
      </c>
      <c r="E457" t="str">
        <f>HYPERLINK("https://imagineacademy.microsoft.com/?whr=uri:WindowsLiveId&amp;courseId=18513")</f>
        <v>https://imagineacademy.microsoft.com/?whr=uri:WindowsLiveId&amp;courseId=18513</v>
      </c>
    </row>
    <row r="458" spans="1:5" hidden="1">
      <c r="A458" t="s">
        <v>501</v>
      </c>
      <c r="B458" t="s">
        <v>502</v>
      </c>
      <c r="C458" s="1">
        <v>43286.781759259262</v>
      </c>
      <c r="D458" t="s">
        <v>6</v>
      </c>
      <c r="E458" t="str">
        <f>HYPERLINK("https://imagineacademy.microsoft.com/?whr=uri:WindowsLiveId&amp;courseId=18514")</f>
        <v>https://imagineacademy.microsoft.com/?whr=uri:WindowsLiveId&amp;courseId=18514</v>
      </c>
    </row>
    <row r="459" spans="1:5" hidden="1">
      <c r="A459">
        <v>80871</v>
      </c>
      <c r="B459" t="s">
        <v>503</v>
      </c>
      <c r="C459" s="1">
        <v>43287.654131944444</v>
      </c>
      <c r="D459" t="s">
        <v>6</v>
      </c>
      <c r="E459" t="str">
        <f>HYPERLINK("https://imagineacademy.microsoft.com/?whr=uri:WindowsLiveId&amp;courseId=18515")</f>
        <v>https://imagineacademy.microsoft.com/?whr=uri:WindowsLiveId&amp;courseId=18515</v>
      </c>
    </row>
    <row r="460" spans="1:5" hidden="1">
      <c r="A460" t="s">
        <v>504</v>
      </c>
      <c r="B460" t="s">
        <v>505</v>
      </c>
      <c r="C460" s="1">
        <v>43290.633958333332</v>
      </c>
      <c r="D460" t="s">
        <v>6</v>
      </c>
      <c r="E460" t="str">
        <f>HYPERLINK("https://imagineacademy.microsoft.com/?whr=uri:WindowsLiveId&amp;courseId=18516")</f>
        <v>https://imagineacademy.microsoft.com/?whr=uri:WindowsLiveId&amp;courseId=18516</v>
      </c>
    </row>
    <row r="461" spans="1:5" hidden="1">
      <c r="A461" t="s">
        <v>506</v>
      </c>
      <c r="B461" t="s">
        <v>507</v>
      </c>
      <c r="C461" s="1">
        <v>43290.673680555556</v>
      </c>
      <c r="D461" t="s">
        <v>6</v>
      </c>
      <c r="E461" t="str">
        <f>HYPERLINK("https://imagineacademy.microsoft.com/?whr=uri:WindowsLiveId&amp;courseId=18517")</f>
        <v>https://imagineacademy.microsoft.com/?whr=uri:WindowsLiveId&amp;courseId=18517</v>
      </c>
    </row>
    <row r="462" spans="1:5" hidden="1">
      <c r="A462" t="s">
        <v>508</v>
      </c>
      <c r="B462" t="s">
        <v>509</v>
      </c>
      <c r="C462" s="1">
        <v>43290.704872685186</v>
      </c>
      <c r="D462" t="s">
        <v>6</v>
      </c>
      <c r="E462" t="str">
        <f>HYPERLINK("https://imagineacademy.microsoft.com/?whr=uri:WindowsLiveId&amp;courseId=18518")</f>
        <v>https://imagineacademy.microsoft.com/?whr=uri:WindowsLiveId&amp;courseId=18518</v>
      </c>
    </row>
    <row r="463" spans="1:5" hidden="1">
      <c r="A463" t="s">
        <v>510</v>
      </c>
      <c r="B463" t="s">
        <v>511</v>
      </c>
      <c r="C463" s="1">
        <v>43292.603680555556</v>
      </c>
      <c r="D463" t="s">
        <v>6</v>
      </c>
      <c r="E463" t="str">
        <f>HYPERLINK("https://imagineacademy.microsoft.com/?whr=uri:WindowsLiveId&amp;courseId=18521")</f>
        <v>https://imagineacademy.microsoft.com/?whr=uri:WindowsLiveId&amp;courseId=18521</v>
      </c>
    </row>
    <row r="464" spans="1:5" hidden="1">
      <c r="A464" t="s">
        <v>512</v>
      </c>
      <c r="B464" t="s">
        <v>513</v>
      </c>
      <c r="C464" s="1">
        <v>43292.656863425924</v>
      </c>
      <c r="D464" t="s">
        <v>6</v>
      </c>
      <c r="E464" t="str">
        <f>HYPERLINK("https://imagineacademy.microsoft.com/?whr=uri:WindowsLiveId&amp;courseId=18522")</f>
        <v>https://imagineacademy.microsoft.com/?whr=uri:WindowsLiveId&amp;courseId=18522</v>
      </c>
    </row>
    <row r="465" spans="1:5" hidden="1">
      <c r="A465" t="s">
        <v>514</v>
      </c>
      <c r="B465" t="s">
        <v>515</v>
      </c>
      <c r="C465" s="1">
        <v>43292.70821759259</v>
      </c>
      <c r="D465" t="s">
        <v>6</v>
      </c>
      <c r="E465" t="str">
        <f>HYPERLINK("https://imagineacademy.microsoft.com/?whr=uri:WindowsLiveId&amp;courseId=18523")</f>
        <v>https://imagineacademy.microsoft.com/?whr=uri:WindowsLiveId&amp;courseId=18523</v>
      </c>
    </row>
    <row r="466" spans="1:5" hidden="1">
      <c r="A466" t="s">
        <v>516</v>
      </c>
      <c r="B466" t="s">
        <v>517</v>
      </c>
      <c r="C466" s="1">
        <v>43293.592164351852</v>
      </c>
      <c r="D466" t="s">
        <v>6</v>
      </c>
      <c r="E466" t="str">
        <f>HYPERLINK("https://imagineacademy.microsoft.com/?whr=uri:WindowsLiveId&amp;courseId=18524")</f>
        <v>https://imagineacademy.microsoft.com/?whr=uri:WindowsLiveId&amp;courseId=18524</v>
      </c>
    </row>
    <row r="467" spans="1:5" hidden="1">
      <c r="A467" t="s">
        <v>518</v>
      </c>
      <c r="B467" t="s">
        <v>519</v>
      </c>
      <c r="C467" s="1">
        <v>43297.704687500001</v>
      </c>
      <c r="D467" t="s">
        <v>6</v>
      </c>
      <c r="E467" t="str">
        <f>HYPERLINK("https://imagineacademy.microsoft.com/?whr=uri:WindowsLiveId&amp;courseId=18525")</f>
        <v>https://imagineacademy.microsoft.com/?whr=uri:WindowsLiveId&amp;courseId=18525</v>
      </c>
    </row>
    <row r="468" spans="1:5" hidden="1">
      <c r="A468">
        <v>81222</v>
      </c>
      <c r="B468" t="s">
        <v>520</v>
      </c>
      <c r="C468" s="1">
        <v>43297.703958333332</v>
      </c>
      <c r="D468" t="s">
        <v>6</v>
      </c>
      <c r="E468" t="str">
        <f>HYPERLINK("https://imagineacademy.microsoft.com/?whr=uri:WindowsLiveId&amp;courseId=18526")</f>
        <v>https://imagineacademy.microsoft.com/?whr=uri:WindowsLiveId&amp;courseId=18526</v>
      </c>
    </row>
    <row r="469" spans="1:5" hidden="1">
      <c r="A469" t="s">
        <v>521</v>
      </c>
      <c r="B469" t="s">
        <v>522</v>
      </c>
      <c r="C469" s="1">
        <v>43297.801388888889</v>
      </c>
      <c r="D469" t="s">
        <v>6</v>
      </c>
      <c r="E469" t="str">
        <f>HYPERLINK("https://imagineacademy.microsoft.com/?whr=uri:WindowsLiveId&amp;courseId=18527")</f>
        <v>https://imagineacademy.microsoft.com/?whr=uri:WindowsLiveId&amp;courseId=18527</v>
      </c>
    </row>
    <row r="470" spans="1:5" hidden="1">
      <c r="A470" t="s">
        <v>523</v>
      </c>
      <c r="B470" t="s">
        <v>524</v>
      </c>
      <c r="C470" s="1">
        <v>43297.822453703702</v>
      </c>
      <c r="D470" t="s">
        <v>6</v>
      </c>
      <c r="E470" t="str">
        <f>HYPERLINK("https://imagineacademy.microsoft.com/?whr=uri:WindowsLiveId&amp;courseId=18528")</f>
        <v>https://imagineacademy.microsoft.com/?whr=uri:WindowsLiveId&amp;courseId=18528</v>
      </c>
    </row>
    <row r="471" spans="1:5" hidden="1">
      <c r="A471" t="s">
        <v>525</v>
      </c>
      <c r="B471" t="s">
        <v>526</v>
      </c>
      <c r="C471" s="1">
        <v>43298.64340277778</v>
      </c>
      <c r="D471" t="s">
        <v>6</v>
      </c>
      <c r="E471" t="str">
        <f>HYPERLINK("https://imagineacademy.microsoft.com/?whr=uri:WindowsLiveId&amp;courseId=18530")</f>
        <v>https://imagineacademy.microsoft.com/?whr=uri:WindowsLiveId&amp;courseId=18530</v>
      </c>
    </row>
    <row r="472" spans="1:5" hidden="1">
      <c r="A472">
        <v>81223</v>
      </c>
      <c r="B472" t="s">
        <v>527</v>
      </c>
      <c r="C472" s="1">
        <v>43299.686724537038</v>
      </c>
      <c r="D472" t="s">
        <v>6</v>
      </c>
      <c r="E472" t="str">
        <f>HYPERLINK("https://imagineacademy.microsoft.com/?whr=uri:WindowsLiveId&amp;courseId=18531")</f>
        <v>https://imagineacademy.microsoft.com/?whr=uri:WindowsLiveId&amp;courseId=18531</v>
      </c>
    </row>
    <row r="473" spans="1:5" hidden="1">
      <c r="A473" t="s">
        <v>528</v>
      </c>
      <c r="B473" t="s">
        <v>529</v>
      </c>
      <c r="C473" s="1">
        <v>43300.762430555558</v>
      </c>
      <c r="D473" t="s">
        <v>6</v>
      </c>
      <c r="E473" t="str">
        <f>HYPERLINK("https://imagineacademy.microsoft.com/?whr=uri:WindowsLiveId&amp;courseId=18532")</f>
        <v>https://imagineacademy.microsoft.com/?whr=uri:WindowsLiveId&amp;courseId=18532</v>
      </c>
    </row>
    <row r="474" spans="1:5" hidden="1">
      <c r="A474" t="s">
        <v>530</v>
      </c>
      <c r="B474" t="s">
        <v>531</v>
      </c>
      <c r="C474" s="1">
        <v>43305.112303240741</v>
      </c>
      <c r="D474" t="s">
        <v>6</v>
      </c>
      <c r="E474" t="str">
        <f>HYPERLINK("https://imagineacademy.microsoft.com/?whr=uri:WindowsLiveId&amp;courseId=18536")</f>
        <v>https://imagineacademy.microsoft.com/?whr=uri:WindowsLiveId&amp;courseId=18536</v>
      </c>
    </row>
    <row r="475" spans="1:5" hidden="1">
      <c r="A475">
        <v>81267</v>
      </c>
      <c r="B475" t="s">
        <v>532</v>
      </c>
      <c r="C475" s="1">
        <v>43307.554629629631</v>
      </c>
      <c r="D475" t="s">
        <v>6</v>
      </c>
      <c r="E475" t="str">
        <f>HYPERLINK("https://imagineacademy.microsoft.com/?whr=uri:WindowsLiveId&amp;courseId=18537")</f>
        <v>https://imagineacademy.microsoft.com/?whr=uri:WindowsLiveId&amp;courseId=18537</v>
      </c>
    </row>
    <row r="476" spans="1:5" hidden="1">
      <c r="A476" t="s">
        <v>533</v>
      </c>
      <c r="B476" t="s">
        <v>534</v>
      </c>
      <c r="C476" s="1">
        <v>43311.55978009259</v>
      </c>
      <c r="D476" t="s">
        <v>6</v>
      </c>
      <c r="E476" t="str">
        <f>HYPERLINK("https://imagineacademy.microsoft.com/?whr=uri:WindowsLiveId&amp;courseId=18538")</f>
        <v>https://imagineacademy.microsoft.com/?whr=uri:WindowsLiveId&amp;courseId=18538</v>
      </c>
    </row>
    <row r="477" spans="1:5" hidden="1">
      <c r="A477">
        <v>81228</v>
      </c>
      <c r="B477" t="s">
        <v>535</v>
      </c>
      <c r="C477" s="1">
        <v>43311.561157407406</v>
      </c>
      <c r="D477" t="s">
        <v>6</v>
      </c>
      <c r="E477" t="str">
        <f>HYPERLINK("https://imagineacademy.microsoft.com/?whr=uri:WindowsLiveId&amp;courseId=18539")</f>
        <v>https://imagineacademy.microsoft.com/?whr=uri:WindowsLiveId&amp;courseId=18539</v>
      </c>
    </row>
    <row r="478" spans="1:5" hidden="1">
      <c r="A478" t="s">
        <v>536</v>
      </c>
      <c r="B478" t="s">
        <v>537</v>
      </c>
      <c r="C478" s="1">
        <v>43311.696423611109</v>
      </c>
      <c r="D478" t="s">
        <v>6</v>
      </c>
      <c r="E478" t="str">
        <f>HYPERLINK("https://imagineacademy.microsoft.com/?whr=uri:WindowsLiveId&amp;courseId=18543")</f>
        <v>https://imagineacademy.microsoft.com/?whr=uri:WindowsLiveId&amp;courseId=18543</v>
      </c>
    </row>
    <row r="479" spans="1:5" hidden="1">
      <c r="A479">
        <v>81229</v>
      </c>
      <c r="B479" t="s">
        <v>538</v>
      </c>
      <c r="C479" s="1">
        <v>43329.640497685185</v>
      </c>
      <c r="D479" t="s">
        <v>6</v>
      </c>
      <c r="E479" t="str">
        <f>HYPERLINK("https://imagineacademy.microsoft.com/?whr=uri:WindowsLiveId&amp;courseId=18557")</f>
        <v>https://imagineacademy.microsoft.com/?whr=uri:WindowsLiveId&amp;courseId=18557</v>
      </c>
    </row>
    <row r="480" spans="1:5" hidden="1">
      <c r="A480">
        <v>81233</v>
      </c>
      <c r="B480" t="s">
        <v>539</v>
      </c>
      <c r="C480" s="1">
        <v>43332.754756944443</v>
      </c>
      <c r="D480" t="s">
        <v>6</v>
      </c>
      <c r="E480" t="str">
        <f>HYPERLINK("https://imagineacademy.microsoft.com/?whr=uri:WindowsLiveId&amp;courseId=18558")</f>
        <v>https://imagineacademy.microsoft.com/?whr=uri:WindowsLiveId&amp;courseId=18558</v>
      </c>
    </row>
    <row r="481" spans="1:5" hidden="1">
      <c r="A481">
        <v>81227</v>
      </c>
      <c r="B481" t="s">
        <v>540</v>
      </c>
      <c r="C481" s="1">
        <v>43333.699560185189</v>
      </c>
      <c r="D481" t="s">
        <v>6</v>
      </c>
      <c r="E481" t="str">
        <f>HYPERLINK("https://imagineacademy.microsoft.com/?whr=uri:WindowsLiveId&amp;courseId=18559")</f>
        <v>https://imagineacademy.microsoft.com/?whr=uri:WindowsLiveId&amp;courseId=18559</v>
      </c>
    </row>
    <row r="482" spans="1:5" hidden="1">
      <c r="A482">
        <v>81270</v>
      </c>
      <c r="B482" t="s">
        <v>541</v>
      </c>
      <c r="C482" s="1">
        <v>43347.759942129633</v>
      </c>
      <c r="D482" t="s">
        <v>6</v>
      </c>
      <c r="E482" t="str">
        <f>HYPERLINK("https://imagineacademy.microsoft.com/?whr=uri:WindowsLiveId&amp;courseId=18567")</f>
        <v>https://imagineacademy.microsoft.com/?whr=uri:WindowsLiveId&amp;courseId=18567</v>
      </c>
    </row>
    <row r="483" spans="1:5" hidden="1">
      <c r="A483">
        <v>81226</v>
      </c>
      <c r="B483" t="s">
        <v>542</v>
      </c>
      <c r="C483" s="1">
        <v>43347.759328703702</v>
      </c>
      <c r="D483" t="s">
        <v>6</v>
      </c>
      <c r="E483" t="str">
        <f>HYPERLINK("https://imagineacademy.microsoft.com/?whr=uri:WindowsLiveId&amp;courseId=18568")</f>
        <v>https://imagineacademy.microsoft.com/?whr=uri:WindowsLiveId&amp;courseId=18568</v>
      </c>
    </row>
    <row r="484" spans="1:5" hidden="1">
      <c r="A484">
        <v>81220</v>
      </c>
      <c r="B484" t="s">
        <v>543</v>
      </c>
      <c r="C484" s="1">
        <v>43349.621122685188</v>
      </c>
      <c r="D484" t="s">
        <v>6</v>
      </c>
      <c r="E484" t="str">
        <f>HYPERLINK("https://imagineacademy.microsoft.com/?whr=uri:WindowsLiveId&amp;courseId=18569")</f>
        <v>https://imagineacademy.microsoft.com/?whr=uri:WindowsLiveId&amp;courseId=18569</v>
      </c>
    </row>
    <row r="485" spans="1:5" hidden="1">
      <c r="A485">
        <v>81274</v>
      </c>
      <c r="B485" t="s">
        <v>544</v>
      </c>
      <c r="C485" s="1">
        <v>43364.775856481479</v>
      </c>
      <c r="D485" t="s">
        <v>6</v>
      </c>
      <c r="E485" t="str">
        <f>HYPERLINK("https://imagineacademy.microsoft.com/?whr=uri:WindowsLiveId&amp;courseId=18571")</f>
        <v>https://imagineacademy.microsoft.com/?whr=uri:WindowsLiveId&amp;courseId=18571</v>
      </c>
    </row>
    <row r="486" spans="1:5" hidden="1">
      <c r="A486">
        <v>81268</v>
      </c>
      <c r="B486" t="s">
        <v>545</v>
      </c>
      <c r="C486" s="1">
        <v>43364.677569444444</v>
      </c>
      <c r="D486" t="s">
        <v>6</v>
      </c>
      <c r="E486" t="str">
        <f>HYPERLINK("https://imagineacademy.microsoft.com/?whr=uri:WindowsLiveId&amp;courseId=18572")</f>
        <v>https://imagineacademy.microsoft.com/?whr=uri:WindowsLiveId&amp;courseId=18572</v>
      </c>
    </row>
    <row r="487" spans="1:5" hidden="1">
      <c r="A487">
        <v>81272</v>
      </c>
      <c r="B487" t="s">
        <v>546</v>
      </c>
      <c r="C487" s="1">
        <v>43364.776770833334</v>
      </c>
      <c r="D487" t="s">
        <v>6</v>
      </c>
      <c r="E487" t="str">
        <f>HYPERLINK("https://imagineacademy.microsoft.com/?whr=uri:WindowsLiveId&amp;courseId=18575")</f>
        <v>https://imagineacademy.microsoft.com/?whr=uri:WindowsLiveId&amp;courseId=18575</v>
      </c>
    </row>
    <row r="488" spans="1:5" hidden="1">
      <c r="A488">
        <v>81225</v>
      </c>
      <c r="B488" t="s">
        <v>547</v>
      </c>
      <c r="C488" s="1">
        <v>43364.817280092589</v>
      </c>
      <c r="D488" t="s">
        <v>6</v>
      </c>
      <c r="E488" t="str">
        <f>HYPERLINK("https://imagineacademy.microsoft.com/?whr=uri:WindowsLiveId&amp;courseId=18576")</f>
        <v>https://imagineacademy.microsoft.com/?whr=uri:WindowsLiveId&amp;courseId=18576</v>
      </c>
    </row>
    <row r="489" spans="1:5" hidden="1">
      <c r="A489">
        <v>81269</v>
      </c>
      <c r="B489" t="s">
        <v>548</v>
      </c>
      <c r="C489" s="1">
        <v>43364.794259259259</v>
      </c>
      <c r="D489" t="s">
        <v>6</v>
      </c>
      <c r="E489" t="str">
        <f>HYPERLINK("https://imagineacademy.microsoft.com/?whr=uri:WindowsLiveId&amp;courseId=18577")</f>
        <v>https://imagineacademy.microsoft.com/?whr=uri:WindowsLiveId&amp;courseId=18577</v>
      </c>
    </row>
    <row r="490" spans="1:5" hidden="1">
      <c r="A490">
        <v>81271</v>
      </c>
      <c r="B490" t="s">
        <v>549</v>
      </c>
      <c r="C490" s="1">
        <v>43367.606666666667</v>
      </c>
      <c r="D490" t="s">
        <v>6</v>
      </c>
      <c r="E490" t="str">
        <f>HYPERLINK("https://imagineacademy.microsoft.com/?whr=uri:WindowsLiveId&amp;courseId=18578")</f>
        <v>https://imagineacademy.microsoft.com/?whr=uri:WindowsLiveId&amp;courseId=18578</v>
      </c>
    </row>
  </sheetData>
  <autoFilter ref="A1:E490">
    <filterColumn colId="1">
      <customFilters>
        <customFilter val="*2017*"/>
        <customFilter val="*2016*"/>
      </customFilters>
    </filterColumn>
    <filterColumn colId="3">
      <filters>
        <filter val="English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Content Catalog Report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2019-01-18T17:25:50Z</dcterms:created>
  <dcterms:modified xsi:type="dcterms:W3CDTF">2019-01-19T10:13:02Z</dcterms:modified>
</cp:coreProperties>
</file>